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yazeedyousefalmalaq/Desktop/gitfiles/energise/data/"/>
    </mc:Choice>
  </mc:AlternateContent>
  <xr:revisionPtr revIDLastSave="0" documentId="13_ncr:1_{3BEAC041-CA60-0247-88CA-213BB72FCC97}" xr6:coauthVersionLast="47" xr6:coauthVersionMax="47" xr10:uidLastSave="{00000000-0000-0000-0000-000000000000}"/>
  <bookViews>
    <workbookView xWindow="0" yWindow="0" windowWidth="28800" windowHeight="18000" firstSheet="1" activeTab="8" xr2:uid="{E8F05331-52A1-CA4F-9453-9597BCD39B9A}"/>
  </bookViews>
  <sheets>
    <sheet name="data" sheetId="2" r:id="rId1"/>
    <sheet name="graphs" sheetId="4" r:id="rId2"/>
    <sheet name="baseline_vs_BatterySaver" sheetId="8" r:id="rId3"/>
    <sheet name="qos_data" sheetId="9" r:id="rId4"/>
    <sheet name="qos_results" sheetId="10" r:id="rId5"/>
    <sheet name="data_qos&amp;energy_rails" sheetId="15" r:id="rId6"/>
    <sheet name="qos&amp;energy_rails" sheetId="16" r:id="rId7"/>
    <sheet name="Sheet4" sheetId="22" r:id="rId8"/>
    <sheet name="Sheet1" sheetId="19" r:id="rId9"/>
  </sheets>
  <calcPr calcId="191029"/>
  <pivotCaches>
    <pivotCache cacheId="6" r:id="rId10"/>
    <pivotCache cacheId="7" r:id="rId11"/>
    <pivotCache cacheId="8" r:id="rId12"/>
    <pivotCache cacheId="52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22" l="1"/>
  <c r="E38" i="22"/>
  <c r="E37" i="22"/>
  <c r="E36" i="22"/>
  <c r="E35" i="22"/>
  <c r="E34" i="22"/>
  <c r="C39" i="22"/>
  <c r="C38" i="22"/>
  <c r="C37" i="22"/>
  <c r="C36" i="22"/>
  <c r="C35" i="22"/>
  <c r="C34" i="22"/>
  <c r="E30" i="22"/>
  <c r="E29" i="22"/>
  <c r="E28" i="22"/>
  <c r="E27" i="22"/>
  <c r="E26" i="22"/>
  <c r="E25" i="22"/>
  <c r="G17" i="16"/>
  <c r="C30" i="22"/>
  <c r="C29" i="22"/>
  <c r="C28" i="22"/>
  <c r="C27" i="22"/>
  <c r="C26" i="22"/>
  <c r="C25" i="22"/>
  <c r="E18" i="16"/>
  <c r="E17" i="16"/>
  <c r="AF3" i="19"/>
  <c r="AO3" i="19" s="1"/>
  <c r="AG3" i="19"/>
  <c r="AH3" i="19"/>
  <c r="AI3" i="19"/>
  <c r="AJ3" i="19"/>
  <c r="AK3" i="19"/>
  <c r="AT3" i="19" s="1"/>
  <c r="BB3" i="19" s="1"/>
  <c r="AL3" i="19"/>
  <c r="AM3" i="19"/>
  <c r="AV3" i="19" s="1"/>
  <c r="BD3" i="19" s="1"/>
  <c r="AN3" i="19"/>
  <c r="AW3" i="19" s="1"/>
  <c r="BE3" i="19" s="1"/>
  <c r="AP3" i="19"/>
  <c r="AQ3" i="19"/>
  <c r="AR3" i="19"/>
  <c r="AS3" i="19"/>
  <c r="AU3" i="19"/>
  <c r="BC3" i="19"/>
  <c r="AF4" i="19"/>
  <c r="AG4" i="19"/>
  <c r="AH4" i="19"/>
  <c r="AQ4" i="19" s="1"/>
  <c r="AY4" i="19" s="1"/>
  <c r="AI4" i="19"/>
  <c r="AR4" i="19" s="1"/>
  <c r="AZ4" i="19" s="1"/>
  <c r="AJ4" i="19"/>
  <c r="AK4" i="19"/>
  <c r="AT4" i="19" s="1"/>
  <c r="BB4" i="19" s="1"/>
  <c r="AL4" i="19"/>
  <c r="AU4" i="19" s="1"/>
  <c r="BC4" i="19" s="1"/>
  <c r="AM4" i="19"/>
  <c r="AN4" i="19"/>
  <c r="AO4" i="19"/>
  <c r="BD4" i="19" s="1"/>
  <c r="AP4" i="19"/>
  <c r="AS4" i="19"/>
  <c r="AV4" i="19"/>
  <c r="AW4" i="19"/>
  <c r="AX4" i="19"/>
  <c r="BA4" i="19"/>
  <c r="BE4" i="19"/>
  <c r="AF5" i="19"/>
  <c r="AO5" i="19" s="1"/>
  <c r="AG5" i="19"/>
  <c r="AP5" i="19" s="1"/>
  <c r="AX5" i="19" s="1"/>
  <c r="AH5" i="19"/>
  <c r="AI5" i="19"/>
  <c r="AR5" i="19" s="1"/>
  <c r="AZ5" i="19" s="1"/>
  <c r="AJ5" i="19"/>
  <c r="AS5" i="19" s="1"/>
  <c r="BA5" i="19" s="1"/>
  <c r="AK5" i="19"/>
  <c r="AL5" i="19"/>
  <c r="AM5" i="19"/>
  <c r="AN5" i="19"/>
  <c r="AW5" i="19" s="1"/>
  <c r="BE5" i="19" s="1"/>
  <c r="AQ5" i="19"/>
  <c r="AT5" i="19"/>
  <c r="AU5" i="19"/>
  <c r="AV5" i="19"/>
  <c r="AY5" i="19"/>
  <c r="BD5" i="19"/>
  <c r="AF6" i="19"/>
  <c r="AG6" i="19"/>
  <c r="AP6" i="19" s="1"/>
  <c r="AH6" i="19"/>
  <c r="AQ6" i="19" s="1"/>
  <c r="AI6" i="19"/>
  <c r="AJ6" i="19"/>
  <c r="AK6" i="19"/>
  <c r="AL6" i="19"/>
  <c r="AU6" i="19" s="1"/>
  <c r="BC6" i="19" s="1"/>
  <c r="AM6" i="19"/>
  <c r="AV6" i="19" s="1"/>
  <c r="BD6" i="19" s="1"/>
  <c r="AN6" i="19"/>
  <c r="AO6" i="19"/>
  <c r="AR6" i="19"/>
  <c r="AS6" i="19"/>
  <c r="AT6" i="19"/>
  <c r="AW6" i="19"/>
  <c r="BB6" i="19"/>
  <c r="BE6" i="19"/>
  <c r="AF7" i="19"/>
  <c r="AO7" i="19" s="1"/>
  <c r="AG7" i="19"/>
  <c r="AH7" i="19"/>
  <c r="AI7" i="19"/>
  <c r="AJ7" i="19"/>
  <c r="AS7" i="19" s="1"/>
  <c r="AK7" i="19"/>
  <c r="AT7" i="19" s="1"/>
  <c r="AL7" i="19"/>
  <c r="AM7" i="19"/>
  <c r="AV7" i="19" s="1"/>
  <c r="AN7" i="19"/>
  <c r="AW7" i="19" s="1"/>
  <c r="BE7" i="19" s="1"/>
  <c r="AP7" i="19"/>
  <c r="AQ7" i="19"/>
  <c r="AR7" i="19"/>
  <c r="AU7" i="19"/>
  <c r="AF8" i="19"/>
  <c r="AG8" i="19"/>
  <c r="AH8" i="19"/>
  <c r="AQ8" i="19" s="1"/>
  <c r="AY8" i="19" s="1"/>
  <c r="AI8" i="19"/>
  <c r="AR8" i="19" s="1"/>
  <c r="AZ8" i="19" s="1"/>
  <c r="AJ8" i="19"/>
  <c r="AK8" i="19"/>
  <c r="AT8" i="19" s="1"/>
  <c r="BB8" i="19" s="1"/>
  <c r="AL8" i="19"/>
  <c r="AU8" i="19" s="1"/>
  <c r="BC8" i="19" s="1"/>
  <c r="AM8" i="19"/>
  <c r="AN8" i="19"/>
  <c r="AO8" i="19"/>
  <c r="BD8" i="19" s="1"/>
  <c r="AP8" i="19"/>
  <c r="AS8" i="19"/>
  <c r="AV8" i="19"/>
  <c r="AW8" i="19"/>
  <c r="AX8" i="19"/>
  <c r="BA8" i="19"/>
  <c r="BE8" i="19"/>
  <c r="AF9" i="19"/>
  <c r="AO9" i="19" s="1"/>
  <c r="AG9" i="19"/>
  <c r="AP9" i="19" s="1"/>
  <c r="AH9" i="19"/>
  <c r="AI9" i="19"/>
  <c r="AR9" i="19" s="1"/>
  <c r="AJ9" i="19"/>
  <c r="AS9" i="19" s="1"/>
  <c r="AK9" i="19"/>
  <c r="AL9" i="19"/>
  <c r="AM9" i="19"/>
  <c r="AN9" i="19"/>
  <c r="AW9" i="19" s="1"/>
  <c r="BE9" i="19" s="1"/>
  <c r="AQ9" i="19"/>
  <c r="AT9" i="19"/>
  <c r="AU9" i="19"/>
  <c r="AV9" i="19"/>
  <c r="AF10" i="19"/>
  <c r="AG10" i="19"/>
  <c r="AP10" i="19" s="1"/>
  <c r="AH10" i="19"/>
  <c r="AQ10" i="19" s="1"/>
  <c r="AI10" i="19"/>
  <c r="AJ10" i="19"/>
  <c r="AK10" i="19"/>
  <c r="AL10" i="19"/>
  <c r="AU10" i="19" s="1"/>
  <c r="AM10" i="19"/>
  <c r="AV10" i="19" s="1"/>
  <c r="AN10" i="19"/>
  <c r="AO10" i="19"/>
  <c r="AR10" i="19"/>
  <c r="AS10" i="19"/>
  <c r="AT10" i="19"/>
  <c r="AW10" i="19"/>
  <c r="AF11" i="19"/>
  <c r="AO11" i="19" s="1"/>
  <c r="AG11" i="19"/>
  <c r="AH11" i="19"/>
  <c r="AI11" i="19"/>
  <c r="AJ11" i="19"/>
  <c r="AS11" i="19" s="1"/>
  <c r="AK11" i="19"/>
  <c r="AT11" i="19" s="1"/>
  <c r="AL11" i="19"/>
  <c r="AM11" i="19"/>
  <c r="AV11" i="19" s="1"/>
  <c r="AN11" i="19"/>
  <c r="AW11" i="19" s="1"/>
  <c r="BE11" i="19" s="1"/>
  <c r="AP11" i="19"/>
  <c r="AQ11" i="19"/>
  <c r="AR11" i="19"/>
  <c r="AU11" i="19"/>
  <c r="AF12" i="19"/>
  <c r="AG12" i="19"/>
  <c r="AH12" i="19"/>
  <c r="AQ12" i="19" s="1"/>
  <c r="AY12" i="19" s="1"/>
  <c r="AI12" i="19"/>
  <c r="AR12" i="19" s="1"/>
  <c r="AZ12" i="19" s="1"/>
  <c r="AJ12" i="19"/>
  <c r="AK12" i="19"/>
  <c r="AL12" i="19"/>
  <c r="AU12" i="19" s="1"/>
  <c r="BC12" i="19" s="1"/>
  <c r="AM12" i="19"/>
  <c r="AN12" i="19"/>
  <c r="AO12" i="19"/>
  <c r="BD12" i="19" s="1"/>
  <c r="AP12" i="19"/>
  <c r="AX12" i="19" s="1"/>
  <c r="AS12" i="19"/>
  <c r="AT12" i="19"/>
  <c r="BB12" i="19" s="1"/>
  <c r="AV12" i="19"/>
  <c r="AW12" i="19"/>
  <c r="BA12" i="19"/>
  <c r="BE12" i="19"/>
  <c r="AF13" i="19"/>
  <c r="AG13" i="19"/>
  <c r="AP13" i="19" s="1"/>
  <c r="AH13" i="19"/>
  <c r="AI13" i="19"/>
  <c r="AJ13" i="19"/>
  <c r="AS13" i="19" s="1"/>
  <c r="BA13" i="19" s="1"/>
  <c r="AK13" i="19"/>
  <c r="AL13" i="19"/>
  <c r="AM13" i="19"/>
  <c r="AN13" i="19"/>
  <c r="AW13" i="19" s="1"/>
  <c r="BE13" i="19" s="1"/>
  <c r="AO13" i="19"/>
  <c r="AQ13" i="19"/>
  <c r="AY13" i="19" s="1"/>
  <c r="AR13" i="19"/>
  <c r="AZ13" i="19" s="1"/>
  <c r="AT13" i="19"/>
  <c r="AU13" i="19"/>
  <c r="AV13" i="19"/>
  <c r="BD13" i="19"/>
  <c r="AF14" i="19"/>
  <c r="AG14" i="19"/>
  <c r="AP14" i="19" s="1"/>
  <c r="AH14" i="19"/>
  <c r="AQ14" i="19" s="1"/>
  <c r="AI14" i="19"/>
  <c r="AJ14" i="19"/>
  <c r="AK14" i="19"/>
  <c r="AL14" i="19"/>
  <c r="AM14" i="19"/>
  <c r="AV14" i="19" s="1"/>
  <c r="AN14" i="19"/>
  <c r="AO14" i="19"/>
  <c r="AR14" i="19"/>
  <c r="AS14" i="19"/>
  <c r="AT14" i="19"/>
  <c r="AU14" i="19"/>
  <c r="AW14" i="19"/>
  <c r="BE14" i="19" s="1"/>
  <c r="AX14" i="19"/>
  <c r="BB14" i="19"/>
  <c r="AF15" i="19"/>
  <c r="AO15" i="19" s="1"/>
  <c r="AG15" i="19"/>
  <c r="AH15" i="19"/>
  <c r="AI15" i="19"/>
  <c r="AJ15" i="19"/>
  <c r="AK15" i="19"/>
  <c r="AT15" i="19" s="1"/>
  <c r="BB15" i="19" s="1"/>
  <c r="AL15" i="19"/>
  <c r="AM15" i="19"/>
  <c r="AN15" i="19"/>
  <c r="AW15" i="19" s="1"/>
  <c r="BE15" i="19" s="1"/>
  <c r="AP15" i="19"/>
  <c r="AQ15" i="19"/>
  <c r="AR15" i="19"/>
  <c r="AZ15" i="19" s="1"/>
  <c r="AS15" i="19"/>
  <c r="BA15" i="19" s="1"/>
  <c r="AU15" i="19"/>
  <c r="BC15" i="19" s="1"/>
  <c r="AV15" i="19"/>
  <c r="BD15" i="19"/>
  <c r="AF16" i="19"/>
  <c r="AG16" i="19"/>
  <c r="AH16" i="19"/>
  <c r="AQ16" i="19" s="1"/>
  <c r="AI16" i="19"/>
  <c r="AR16" i="19" s="1"/>
  <c r="AZ16" i="19" s="1"/>
  <c r="AJ16" i="19"/>
  <c r="AK16" i="19"/>
  <c r="AL16" i="19"/>
  <c r="AU16" i="19" s="1"/>
  <c r="BC16" i="19" s="1"/>
  <c r="AM16" i="19"/>
  <c r="AN16" i="19"/>
  <c r="AO16" i="19"/>
  <c r="BD16" i="19" s="1"/>
  <c r="AP16" i="19"/>
  <c r="AX16" i="19" s="1"/>
  <c r="AS16" i="19"/>
  <c r="AT16" i="19"/>
  <c r="BB16" i="19" s="1"/>
  <c r="AV16" i="19"/>
  <c r="AW16" i="19"/>
  <c r="AY16" i="19"/>
  <c r="BA16" i="19"/>
  <c r="BE16" i="19"/>
  <c r="AF17" i="19"/>
  <c r="AG17" i="19"/>
  <c r="AP17" i="19" s="1"/>
  <c r="AH17" i="19"/>
  <c r="AI17" i="19"/>
  <c r="AJ17" i="19"/>
  <c r="AS17" i="19" s="1"/>
  <c r="BA17" i="19" s="1"/>
  <c r="AK17" i="19"/>
  <c r="AL17" i="19"/>
  <c r="AM17" i="19"/>
  <c r="AN17" i="19"/>
  <c r="AW17" i="19" s="1"/>
  <c r="BE17" i="19" s="1"/>
  <c r="AO17" i="19"/>
  <c r="AQ17" i="19"/>
  <c r="AY17" i="19" s="1"/>
  <c r="AR17" i="19"/>
  <c r="AZ17" i="19" s="1"/>
  <c r="AT17" i="19"/>
  <c r="AU17" i="19"/>
  <c r="AV17" i="19"/>
  <c r="BD17" i="19"/>
  <c r="AF18" i="19"/>
  <c r="AG18" i="19"/>
  <c r="AP18" i="19" s="1"/>
  <c r="AX18" i="19" s="1"/>
  <c r="AH18" i="19"/>
  <c r="AQ18" i="19" s="1"/>
  <c r="AI18" i="19"/>
  <c r="AJ18" i="19"/>
  <c r="AK18" i="19"/>
  <c r="AL18" i="19"/>
  <c r="AM18" i="19"/>
  <c r="AV18" i="19" s="1"/>
  <c r="AN18" i="19"/>
  <c r="AO18" i="19"/>
  <c r="AR18" i="19"/>
  <c r="AS18" i="19"/>
  <c r="AT18" i="19"/>
  <c r="AU18" i="19"/>
  <c r="BC18" i="19" s="1"/>
  <c r="AW18" i="19"/>
  <c r="AF19" i="19"/>
  <c r="AO19" i="19" s="1"/>
  <c r="AG19" i="19"/>
  <c r="AH19" i="19"/>
  <c r="AI19" i="19"/>
  <c r="AJ19" i="19"/>
  <c r="AK19" i="19"/>
  <c r="AT19" i="19" s="1"/>
  <c r="BB19" i="19" s="1"/>
  <c r="AL19" i="19"/>
  <c r="AM19" i="19"/>
  <c r="AN19" i="19"/>
  <c r="AW19" i="19" s="1"/>
  <c r="BE19" i="19" s="1"/>
  <c r="AP19" i="19"/>
  <c r="AQ19" i="19"/>
  <c r="AR19" i="19"/>
  <c r="AZ19" i="19" s="1"/>
  <c r="AS19" i="19"/>
  <c r="BA19" i="19" s="1"/>
  <c r="AU19" i="19"/>
  <c r="BC19" i="19" s="1"/>
  <c r="AV19" i="19"/>
  <c r="BD19" i="19"/>
  <c r="AF20" i="19"/>
  <c r="AG20" i="19"/>
  <c r="AH20" i="19"/>
  <c r="AQ20" i="19" s="1"/>
  <c r="AY20" i="19" s="1"/>
  <c r="AI20" i="19"/>
  <c r="AR20" i="19" s="1"/>
  <c r="AZ20" i="19" s="1"/>
  <c r="AJ20" i="19"/>
  <c r="AK20" i="19"/>
  <c r="AL20" i="19"/>
  <c r="AU20" i="19" s="1"/>
  <c r="BC20" i="19" s="1"/>
  <c r="AM20" i="19"/>
  <c r="AN20" i="19"/>
  <c r="AO20" i="19"/>
  <c r="BD20" i="19" s="1"/>
  <c r="AP20" i="19"/>
  <c r="AX20" i="19" s="1"/>
  <c r="AS20" i="19"/>
  <c r="AT20" i="19"/>
  <c r="BB20" i="19" s="1"/>
  <c r="AV20" i="19"/>
  <c r="AW20" i="19"/>
  <c r="BA20" i="19"/>
  <c r="BE20" i="19"/>
  <c r="AF21" i="19"/>
  <c r="AG21" i="19"/>
  <c r="AP21" i="19" s="1"/>
  <c r="AH21" i="19"/>
  <c r="AI21" i="19"/>
  <c r="AJ21" i="19"/>
  <c r="AS21" i="19" s="1"/>
  <c r="BA21" i="19" s="1"/>
  <c r="AK21" i="19"/>
  <c r="AL21" i="19"/>
  <c r="AM21" i="19"/>
  <c r="AN21" i="19"/>
  <c r="AW21" i="19" s="1"/>
  <c r="AO21" i="19"/>
  <c r="AQ21" i="19"/>
  <c r="AY21" i="19" s="1"/>
  <c r="AR21" i="19"/>
  <c r="AZ21" i="19" s="1"/>
  <c r="AT21" i="19"/>
  <c r="AU21" i="19"/>
  <c r="AV21" i="19"/>
  <c r="BD21" i="19"/>
  <c r="BE21" i="19"/>
  <c r="AF22" i="19"/>
  <c r="AG22" i="19"/>
  <c r="AP22" i="19" s="1"/>
  <c r="AH22" i="19"/>
  <c r="AQ22" i="19" s="1"/>
  <c r="AI22" i="19"/>
  <c r="AJ22" i="19"/>
  <c r="AK22" i="19"/>
  <c r="AL22" i="19"/>
  <c r="AU22" i="19" s="1"/>
  <c r="BC22" i="19" s="1"/>
  <c r="AM22" i="19"/>
  <c r="AV22" i="19" s="1"/>
  <c r="BD22" i="19" s="1"/>
  <c r="AN22" i="19"/>
  <c r="AO22" i="19"/>
  <c r="AR22" i="19"/>
  <c r="AS22" i="19"/>
  <c r="AT22" i="19"/>
  <c r="AW22" i="19"/>
  <c r="BE22" i="19" s="1"/>
  <c r="AX22" i="19"/>
  <c r="BB22" i="19"/>
  <c r="AF23" i="19"/>
  <c r="AO23" i="19" s="1"/>
  <c r="AX23" i="19" s="1"/>
  <c r="AG23" i="19"/>
  <c r="AH23" i="19"/>
  <c r="AI23" i="19"/>
  <c r="AJ23" i="19"/>
  <c r="AK23" i="19"/>
  <c r="AT23" i="19" s="1"/>
  <c r="BB23" i="19" s="1"/>
  <c r="AL23" i="19"/>
  <c r="AM23" i="19"/>
  <c r="AN23" i="19"/>
  <c r="AW23" i="19" s="1"/>
  <c r="BE23" i="19" s="1"/>
  <c r="AP23" i="19"/>
  <c r="AQ23" i="19"/>
  <c r="AY23" i="19" s="1"/>
  <c r="AR23" i="19"/>
  <c r="AZ23" i="19" s="1"/>
  <c r="AS23" i="19"/>
  <c r="BA23" i="19" s="1"/>
  <c r="AU23" i="19"/>
  <c r="AV23" i="19"/>
  <c r="BC23" i="19"/>
  <c r="BD23" i="19"/>
  <c r="AF24" i="19"/>
  <c r="AG24" i="19"/>
  <c r="AP24" i="19" s="1"/>
  <c r="AH24" i="19"/>
  <c r="AQ24" i="19" s="1"/>
  <c r="AI24" i="19"/>
  <c r="AR24" i="19" s="1"/>
  <c r="AJ24" i="19"/>
  <c r="AK24" i="19"/>
  <c r="AL24" i="19"/>
  <c r="AU24" i="19" s="1"/>
  <c r="BC24" i="19" s="1"/>
  <c r="AM24" i="19"/>
  <c r="AN24" i="19"/>
  <c r="AO24" i="19"/>
  <c r="BD24" i="19" s="1"/>
  <c r="AS24" i="19"/>
  <c r="BA24" i="19" s="1"/>
  <c r="AT24" i="19"/>
  <c r="BB24" i="19" s="1"/>
  <c r="AV24" i="19"/>
  <c r="AW24" i="19"/>
  <c r="BE24" i="19" s="1"/>
  <c r="AX24" i="19"/>
  <c r="AY24" i="19"/>
  <c r="AF25" i="19"/>
  <c r="AG25" i="19"/>
  <c r="AP25" i="19" s="1"/>
  <c r="AH25" i="19"/>
  <c r="AQ25" i="19" s="1"/>
  <c r="AI25" i="19"/>
  <c r="AR25" i="19" s="1"/>
  <c r="AZ25" i="19" s="1"/>
  <c r="AJ25" i="19"/>
  <c r="AS25" i="19" s="1"/>
  <c r="BA25" i="19" s="1"/>
  <c r="AK25" i="19"/>
  <c r="AL25" i="19"/>
  <c r="AU25" i="19" s="1"/>
  <c r="AM25" i="19"/>
  <c r="AV25" i="19" s="1"/>
  <c r="AN25" i="19"/>
  <c r="AW25" i="19" s="1"/>
  <c r="BE25" i="19" s="1"/>
  <c r="AO25" i="19"/>
  <c r="AT25" i="19"/>
  <c r="AF26" i="19"/>
  <c r="AO26" i="19" s="1"/>
  <c r="AZ26" i="19" s="1"/>
  <c r="AG26" i="19"/>
  <c r="AP26" i="19" s="1"/>
  <c r="AH26" i="19"/>
  <c r="AQ26" i="19" s="1"/>
  <c r="AI26" i="19"/>
  <c r="AJ26" i="19"/>
  <c r="AK26" i="19"/>
  <c r="AT26" i="19" s="1"/>
  <c r="AL26" i="19"/>
  <c r="AM26" i="19"/>
  <c r="AV26" i="19" s="1"/>
  <c r="AN26" i="19"/>
  <c r="AW26" i="19" s="1"/>
  <c r="AR26" i="19"/>
  <c r="AS26" i="19"/>
  <c r="AU26" i="19"/>
  <c r="AF27" i="19"/>
  <c r="AO27" i="19" s="1"/>
  <c r="AX27" i="19" s="1"/>
  <c r="AG27" i="19"/>
  <c r="AH27" i="19"/>
  <c r="AI27" i="19"/>
  <c r="AJ27" i="19"/>
  <c r="AK27" i="19"/>
  <c r="AT27" i="19" s="1"/>
  <c r="AL27" i="19"/>
  <c r="AM27" i="19"/>
  <c r="AV27" i="19" s="1"/>
  <c r="AN27" i="19"/>
  <c r="AW27" i="19" s="1"/>
  <c r="BE27" i="19" s="1"/>
  <c r="AP27" i="19"/>
  <c r="AQ27" i="19"/>
  <c r="AY27" i="19" s="1"/>
  <c r="AR27" i="19"/>
  <c r="AS27" i="19"/>
  <c r="AU27" i="19"/>
  <c r="BA27" i="19"/>
  <c r="AF28" i="19"/>
  <c r="AG28" i="19"/>
  <c r="AP28" i="19" s="1"/>
  <c r="AX28" i="19" s="1"/>
  <c r="AH28" i="19"/>
  <c r="AI28" i="19"/>
  <c r="AR28" i="19" s="1"/>
  <c r="AZ28" i="19" s="1"/>
  <c r="AJ28" i="19"/>
  <c r="AK28" i="19"/>
  <c r="AL28" i="19"/>
  <c r="AU28" i="19" s="1"/>
  <c r="BC28" i="19" s="1"/>
  <c r="AM28" i="19"/>
  <c r="AN28" i="19"/>
  <c r="AO28" i="19"/>
  <c r="BD28" i="19" s="1"/>
  <c r="AQ28" i="19"/>
  <c r="AY28" i="19" s="1"/>
  <c r="AS28" i="19"/>
  <c r="BA28" i="19" s="1"/>
  <c r="AT28" i="19"/>
  <c r="AV28" i="19"/>
  <c r="AW28" i="19"/>
  <c r="BB28" i="19"/>
  <c r="BE28" i="19"/>
  <c r="AF29" i="19"/>
  <c r="AO29" i="19" s="1"/>
  <c r="AG29" i="19"/>
  <c r="AP29" i="19" s="1"/>
  <c r="AH29" i="19"/>
  <c r="AI29" i="19"/>
  <c r="AJ29" i="19"/>
  <c r="AS29" i="19" s="1"/>
  <c r="AK29" i="19"/>
  <c r="AL29" i="19"/>
  <c r="AM29" i="19"/>
  <c r="AV29" i="19" s="1"/>
  <c r="AN29" i="19"/>
  <c r="AQ29" i="19"/>
  <c r="AR29" i="19"/>
  <c r="AT29" i="19"/>
  <c r="AU29" i="19"/>
  <c r="AW29" i="19"/>
  <c r="AF30" i="19"/>
  <c r="AG30" i="19"/>
  <c r="AP30" i="19" s="1"/>
  <c r="AX30" i="19" s="1"/>
  <c r="AH30" i="19"/>
  <c r="AQ30" i="19" s="1"/>
  <c r="AI30" i="19"/>
  <c r="AJ30" i="19"/>
  <c r="AK30" i="19"/>
  <c r="AL30" i="19"/>
  <c r="AM30" i="19"/>
  <c r="AV30" i="19" s="1"/>
  <c r="AN30" i="19"/>
  <c r="AO30" i="19"/>
  <c r="AZ30" i="19" s="1"/>
  <c r="AR30" i="19"/>
  <c r="AS30" i="19"/>
  <c r="BA30" i="19" s="1"/>
  <c r="AT30" i="19"/>
  <c r="AU30" i="19"/>
  <c r="AW30" i="19"/>
  <c r="BB30" i="19"/>
  <c r="BE30" i="19"/>
  <c r="AF31" i="19"/>
  <c r="AO31" i="19" s="1"/>
  <c r="AX31" i="19" s="1"/>
  <c r="AG31" i="19"/>
  <c r="AH31" i="19"/>
  <c r="AI31" i="19"/>
  <c r="AJ31" i="19"/>
  <c r="AK31" i="19"/>
  <c r="AT31" i="19" s="1"/>
  <c r="BB31" i="19" s="1"/>
  <c r="AL31" i="19"/>
  <c r="AM31" i="19"/>
  <c r="AV31" i="19" s="1"/>
  <c r="BD31" i="19" s="1"/>
  <c r="AN31" i="19"/>
  <c r="AW31" i="19" s="1"/>
  <c r="BE31" i="19" s="1"/>
  <c r="AP31" i="19"/>
  <c r="AQ31" i="19"/>
  <c r="AR31" i="19"/>
  <c r="AZ31" i="19" s="1"/>
  <c r="AS31" i="19"/>
  <c r="BA31" i="19" s="1"/>
  <c r="AU31" i="19"/>
  <c r="AY31" i="19"/>
  <c r="BC31" i="19"/>
  <c r="AF32" i="19"/>
  <c r="AG32" i="19"/>
  <c r="AP32" i="19" s="1"/>
  <c r="AX32" i="19" s="1"/>
  <c r="AH32" i="19"/>
  <c r="AI32" i="19"/>
  <c r="AR32" i="19" s="1"/>
  <c r="AZ32" i="19" s="1"/>
  <c r="AJ32" i="19"/>
  <c r="AK32" i="19"/>
  <c r="AL32" i="19"/>
  <c r="AU32" i="19" s="1"/>
  <c r="BC32" i="19" s="1"/>
  <c r="AM32" i="19"/>
  <c r="AN32" i="19"/>
  <c r="AO32" i="19"/>
  <c r="BD32" i="19" s="1"/>
  <c r="AQ32" i="19"/>
  <c r="AY32" i="19" s="1"/>
  <c r="AS32" i="19"/>
  <c r="AT32" i="19"/>
  <c r="AV32" i="19"/>
  <c r="AW32" i="19"/>
  <c r="BE32" i="19" s="1"/>
  <c r="BB32" i="19"/>
  <c r="AF33" i="19"/>
  <c r="AG33" i="19"/>
  <c r="AP33" i="19" s="1"/>
  <c r="AH33" i="19"/>
  <c r="AI33" i="19"/>
  <c r="AJ33" i="19"/>
  <c r="AS33" i="19" s="1"/>
  <c r="BA33" i="19" s="1"/>
  <c r="AK33" i="19"/>
  <c r="AL33" i="19"/>
  <c r="AM33" i="19"/>
  <c r="AN33" i="19"/>
  <c r="AO33" i="19"/>
  <c r="BB33" i="19" s="1"/>
  <c r="AQ33" i="19"/>
  <c r="AY33" i="19" s="1"/>
  <c r="AR33" i="19"/>
  <c r="AZ33" i="19" s="1"/>
  <c r="AT33" i="19"/>
  <c r="AU33" i="19"/>
  <c r="BC33" i="19" s="1"/>
  <c r="AV33" i="19"/>
  <c r="AW33" i="19"/>
  <c r="BD33" i="19"/>
  <c r="BE33" i="19"/>
  <c r="AF34" i="19"/>
  <c r="AG34" i="19"/>
  <c r="AP34" i="19" s="1"/>
  <c r="AH34" i="19"/>
  <c r="AQ34" i="19" s="1"/>
  <c r="AI34" i="19"/>
  <c r="AJ34" i="19"/>
  <c r="AK34" i="19"/>
  <c r="AL34" i="19"/>
  <c r="AM34" i="19"/>
  <c r="AV34" i="19" s="1"/>
  <c r="AN34" i="19"/>
  <c r="AO34" i="19"/>
  <c r="AR34" i="19"/>
  <c r="AS34" i="19"/>
  <c r="AT34" i="19"/>
  <c r="AU34" i="19"/>
  <c r="AW34" i="19"/>
  <c r="AF35" i="19"/>
  <c r="AO35" i="19" s="1"/>
  <c r="AX35" i="19" s="1"/>
  <c r="AG35" i="19"/>
  <c r="AH35" i="19"/>
  <c r="AI35" i="19"/>
  <c r="AJ35" i="19"/>
  <c r="AK35" i="19"/>
  <c r="AT35" i="19" s="1"/>
  <c r="AL35" i="19"/>
  <c r="AM35" i="19"/>
  <c r="AV35" i="19" s="1"/>
  <c r="BD35" i="19" s="1"/>
  <c r="AN35" i="19"/>
  <c r="AW35" i="19" s="1"/>
  <c r="BE35" i="19" s="1"/>
  <c r="AP35" i="19"/>
  <c r="AQ35" i="19"/>
  <c r="AR35" i="19"/>
  <c r="AS35" i="19"/>
  <c r="AU35" i="19"/>
  <c r="AY35" i="19"/>
  <c r="AZ35" i="19"/>
  <c r="BA35" i="19"/>
  <c r="BC35" i="19"/>
  <c r="AF36" i="19"/>
  <c r="AG36" i="19"/>
  <c r="AP36" i="19" s="1"/>
  <c r="AH36" i="19"/>
  <c r="AI36" i="19"/>
  <c r="AR36" i="19" s="1"/>
  <c r="AZ36" i="19" s="1"/>
  <c r="AJ36" i="19"/>
  <c r="AK36" i="19"/>
  <c r="AL36" i="19"/>
  <c r="AU36" i="19" s="1"/>
  <c r="BC36" i="19" s="1"/>
  <c r="AM36" i="19"/>
  <c r="AN36" i="19"/>
  <c r="AO36" i="19"/>
  <c r="BD36" i="19" s="1"/>
  <c r="AQ36" i="19"/>
  <c r="AY36" i="19" s="1"/>
  <c r="AS36" i="19"/>
  <c r="BA36" i="19" s="1"/>
  <c r="AT36" i="19"/>
  <c r="BB36" i="19" s="1"/>
  <c r="AV36" i="19"/>
  <c r="AW36" i="19"/>
  <c r="AX36" i="19"/>
  <c r="BE36" i="19"/>
  <c r="AF37" i="19"/>
  <c r="AO37" i="19" s="1"/>
  <c r="AG37" i="19"/>
  <c r="AP37" i="19" s="1"/>
  <c r="AH37" i="19"/>
  <c r="AI37" i="19"/>
  <c r="AJ37" i="19"/>
  <c r="AS37" i="19" s="1"/>
  <c r="AK37" i="19"/>
  <c r="AL37" i="19"/>
  <c r="AM37" i="19"/>
  <c r="AN37" i="19"/>
  <c r="AW37" i="19" s="1"/>
  <c r="BE37" i="19" s="1"/>
  <c r="AQ37" i="19"/>
  <c r="AR37" i="19"/>
  <c r="AT37" i="19"/>
  <c r="AU37" i="19"/>
  <c r="AV37" i="19"/>
  <c r="BC37" i="19"/>
  <c r="AF38" i="19"/>
  <c r="AG38" i="19"/>
  <c r="AH38" i="19"/>
  <c r="AQ38" i="19" s="1"/>
  <c r="AY38" i="19" s="1"/>
  <c r="AI38" i="19"/>
  <c r="AJ38" i="19"/>
  <c r="AK38" i="19"/>
  <c r="AL38" i="19"/>
  <c r="AM38" i="19"/>
  <c r="AV38" i="19" s="1"/>
  <c r="AN38" i="19"/>
  <c r="AO38" i="19"/>
  <c r="AZ38" i="19" s="1"/>
  <c r="AP38" i="19"/>
  <c r="AX38" i="19" s="1"/>
  <c r="AR38" i="19"/>
  <c r="AS38" i="19"/>
  <c r="BA38" i="19" s="1"/>
  <c r="AT38" i="19"/>
  <c r="BB38" i="19" s="1"/>
  <c r="AU38" i="19"/>
  <c r="BC38" i="19" s="1"/>
  <c r="AW38" i="19"/>
  <c r="BE38" i="19"/>
  <c r="AF39" i="19"/>
  <c r="AO39" i="19" s="1"/>
  <c r="AX39" i="19" s="1"/>
  <c r="AG39" i="19"/>
  <c r="AH39" i="19"/>
  <c r="AI39" i="19"/>
  <c r="AJ39" i="19"/>
  <c r="AK39" i="19"/>
  <c r="AT39" i="19" s="1"/>
  <c r="AL39" i="19"/>
  <c r="AM39" i="19"/>
  <c r="AN39" i="19"/>
  <c r="AW39" i="19" s="1"/>
  <c r="BE39" i="19" s="1"/>
  <c r="AP39" i="19"/>
  <c r="AQ39" i="19"/>
  <c r="AR39" i="19"/>
  <c r="AS39" i="19"/>
  <c r="AU39" i="19"/>
  <c r="AV39" i="19"/>
  <c r="AZ39" i="19"/>
  <c r="AF40" i="19"/>
  <c r="AG40" i="19"/>
  <c r="AP40" i="19" s="1"/>
  <c r="AX40" i="19" s="1"/>
  <c r="AH40" i="19"/>
  <c r="AI40" i="19"/>
  <c r="AR40" i="19" s="1"/>
  <c r="AZ40" i="19" s="1"/>
  <c r="AJ40" i="19"/>
  <c r="AK40" i="19"/>
  <c r="AL40" i="19"/>
  <c r="AU40" i="19" s="1"/>
  <c r="AM40" i="19"/>
  <c r="AN40" i="19"/>
  <c r="AO40" i="19"/>
  <c r="BD40" i="19" s="1"/>
  <c r="AQ40" i="19"/>
  <c r="AY40" i="19" s="1"/>
  <c r="AS40" i="19"/>
  <c r="BA40" i="19" s="1"/>
  <c r="AT40" i="19"/>
  <c r="AV40" i="19"/>
  <c r="AW40" i="19"/>
  <c r="BB40" i="19"/>
  <c r="BC40" i="19"/>
  <c r="BE40" i="19"/>
  <c r="AF41" i="19"/>
  <c r="AO41" i="19" s="1"/>
  <c r="BE41" i="19" s="1"/>
  <c r="AG41" i="19"/>
  <c r="AP41" i="19" s="1"/>
  <c r="AH41" i="19"/>
  <c r="AI41" i="19"/>
  <c r="AJ41" i="19"/>
  <c r="AK41" i="19"/>
  <c r="AT41" i="19" s="1"/>
  <c r="AL41" i="19"/>
  <c r="AM41" i="19"/>
  <c r="AN41" i="19"/>
  <c r="AQ41" i="19"/>
  <c r="AR41" i="19"/>
  <c r="AZ41" i="19" s="1"/>
  <c r="AS41" i="19"/>
  <c r="AU41" i="19"/>
  <c r="BC41" i="19" s="1"/>
  <c r="AV41" i="19"/>
  <c r="BD41" i="19" s="1"/>
  <c r="AW41" i="19"/>
  <c r="BB41" i="19"/>
  <c r="AF42" i="19"/>
  <c r="AO42" i="19" s="1"/>
  <c r="AG42" i="19"/>
  <c r="AH42" i="19"/>
  <c r="AI42" i="19"/>
  <c r="AJ42" i="19"/>
  <c r="AK42" i="19"/>
  <c r="AL42" i="19"/>
  <c r="AM42" i="19"/>
  <c r="AV42" i="19" s="1"/>
  <c r="BD42" i="19" s="1"/>
  <c r="AN42" i="19"/>
  <c r="AW42" i="19" s="1"/>
  <c r="BE42" i="19" s="1"/>
  <c r="AP42" i="19"/>
  <c r="AQ42" i="19"/>
  <c r="AY42" i="19" s="1"/>
  <c r="AR42" i="19"/>
  <c r="AZ42" i="19" s="1"/>
  <c r="AS42" i="19"/>
  <c r="BA42" i="19" s="1"/>
  <c r="AT42" i="19"/>
  <c r="AU42" i="19"/>
  <c r="AX42" i="19"/>
  <c r="BB42" i="19"/>
  <c r="BC42" i="19"/>
  <c r="AF43" i="19"/>
  <c r="AO43" i="19" s="1"/>
  <c r="AG43" i="19"/>
  <c r="AH43" i="19"/>
  <c r="AI43" i="19"/>
  <c r="AR43" i="19" s="1"/>
  <c r="AJ43" i="19"/>
  <c r="AK43" i="19"/>
  <c r="AT43" i="19" s="1"/>
  <c r="AL43" i="19"/>
  <c r="AU43" i="19" s="1"/>
  <c r="AM43" i="19"/>
  <c r="AN43" i="19"/>
  <c r="AP43" i="19"/>
  <c r="AX43" i="19" s="1"/>
  <c r="AQ43" i="19"/>
  <c r="AS43" i="19"/>
  <c r="AV43" i="19"/>
  <c r="AW43" i="19"/>
  <c r="AF44" i="19"/>
  <c r="AG44" i="19"/>
  <c r="AP44" i="19" s="1"/>
  <c r="AH44" i="19"/>
  <c r="AQ44" i="19" s="1"/>
  <c r="AY44" i="19" s="1"/>
  <c r="AI44" i="19"/>
  <c r="AR44" i="19" s="1"/>
  <c r="AJ44" i="19"/>
  <c r="AS44" i="19" s="1"/>
  <c r="AK44" i="19"/>
  <c r="AL44" i="19"/>
  <c r="AM44" i="19"/>
  <c r="AV44" i="19" s="1"/>
  <c r="AN44" i="19"/>
  <c r="AO44" i="19"/>
  <c r="AT44" i="19"/>
  <c r="BB44" i="19" s="1"/>
  <c r="AU44" i="19"/>
  <c r="BC44" i="19" s="1"/>
  <c r="AW44" i="19"/>
  <c r="AF45" i="19"/>
  <c r="AG45" i="19"/>
  <c r="AP45" i="19" s="1"/>
  <c r="AH45" i="19"/>
  <c r="AQ45" i="19" s="1"/>
  <c r="AI45" i="19"/>
  <c r="AJ45" i="19"/>
  <c r="AK45" i="19"/>
  <c r="AL45" i="19"/>
  <c r="AU45" i="19" s="1"/>
  <c r="AM45" i="19"/>
  <c r="AN45" i="19"/>
  <c r="AO45" i="19"/>
  <c r="BB45" i="19" s="1"/>
  <c r="AR45" i="19"/>
  <c r="AZ45" i="19" s="1"/>
  <c r="AS45" i="19"/>
  <c r="BA45" i="19" s="1"/>
  <c r="AT45" i="19"/>
  <c r="AV45" i="19"/>
  <c r="BD45" i="19" s="1"/>
  <c r="AW45" i="19"/>
  <c r="BE45" i="19" s="1"/>
  <c r="BC45" i="19"/>
  <c r="AF46" i="19"/>
  <c r="AO46" i="19" s="1"/>
  <c r="AG46" i="19"/>
  <c r="AH46" i="19"/>
  <c r="AI46" i="19"/>
  <c r="AJ46" i="19"/>
  <c r="AK46" i="19"/>
  <c r="AL46" i="19"/>
  <c r="AM46" i="19"/>
  <c r="AV46" i="19" s="1"/>
  <c r="AN46" i="19"/>
  <c r="AW46" i="19" s="1"/>
  <c r="BE46" i="19" s="1"/>
  <c r="AP46" i="19"/>
  <c r="AX46" i="19" s="1"/>
  <c r="AQ46" i="19"/>
  <c r="AR46" i="19"/>
  <c r="AZ46" i="19" s="1"/>
  <c r="AS46" i="19"/>
  <c r="BA46" i="19" s="1"/>
  <c r="AT46" i="19"/>
  <c r="BB46" i="19" s="1"/>
  <c r="AU46" i="19"/>
  <c r="AY46" i="19"/>
  <c r="BC46" i="19"/>
  <c r="AF47" i="19"/>
  <c r="AO47" i="19" s="1"/>
  <c r="AG47" i="19"/>
  <c r="AP47" i="19" s="1"/>
  <c r="AH47" i="19"/>
  <c r="AI47" i="19"/>
  <c r="AR47" i="19" s="1"/>
  <c r="AZ47" i="19" s="1"/>
  <c r="AJ47" i="19"/>
  <c r="AS47" i="19" s="1"/>
  <c r="BA47" i="19" s="1"/>
  <c r="AK47" i="19"/>
  <c r="AT47" i="19" s="1"/>
  <c r="AL47" i="19"/>
  <c r="AU47" i="19" s="1"/>
  <c r="AM47" i="19"/>
  <c r="AN47" i="19"/>
  <c r="AW47" i="19" s="1"/>
  <c r="BE47" i="19" s="1"/>
  <c r="AQ47" i="19"/>
  <c r="AV47" i="19"/>
  <c r="BD47" i="19" s="1"/>
  <c r="AX47" i="19"/>
  <c r="AF48" i="19"/>
  <c r="AO48" i="19" s="1"/>
  <c r="BB48" i="19" s="1"/>
  <c r="AG48" i="19"/>
  <c r="AH48" i="19"/>
  <c r="AQ48" i="19" s="1"/>
  <c r="AI48" i="19"/>
  <c r="AR48" i="19" s="1"/>
  <c r="AJ48" i="19"/>
  <c r="AS48" i="19" s="1"/>
  <c r="AK48" i="19"/>
  <c r="AL48" i="19"/>
  <c r="AM48" i="19"/>
  <c r="AN48" i="19"/>
  <c r="AW48" i="19" s="1"/>
  <c r="BE48" i="19" s="1"/>
  <c r="AP48" i="19"/>
  <c r="AT48" i="19"/>
  <c r="AU48" i="19"/>
  <c r="AV48" i="19"/>
  <c r="AF49" i="19"/>
  <c r="AO49" i="19" s="1"/>
  <c r="BC49" i="19" s="1"/>
  <c r="AG49" i="19"/>
  <c r="AP49" i="19" s="1"/>
  <c r="AH49" i="19"/>
  <c r="AQ49" i="19" s="1"/>
  <c r="AI49" i="19"/>
  <c r="AJ49" i="19"/>
  <c r="AS49" i="19" s="1"/>
  <c r="AK49" i="19"/>
  <c r="AL49" i="19"/>
  <c r="AM49" i="19"/>
  <c r="AV49" i="19" s="1"/>
  <c r="BD49" i="19" s="1"/>
  <c r="AN49" i="19"/>
  <c r="AR49" i="19"/>
  <c r="AZ49" i="19" s="1"/>
  <c r="AT49" i="19"/>
  <c r="BB49" i="19" s="1"/>
  <c r="AU49" i="19"/>
  <c r="AW49" i="19"/>
  <c r="AF50" i="19"/>
  <c r="AO50" i="19" s="1"/>
  <c r="AG50" i="19"/>
  <c r="AH50" i="19"/>
  <c r="AI50" i="19"/>
  <c r="AJ50" i="19"/>
  <c r="AK50" i="19"/>
  <c r="AL50" i="19"/>
  <c r="AM50" i="19"/>
  <c r="AV50" i="19" s="1"/>
  <c r="BD50" i="19" s="1"/>
  <c r="AN50" i="19"/>
  <c r="AW50" i="19" s="1"/>
  <c r="BE50" i="19" s="1"/>
  <c r="AP50" i="19"/>
  <c r="AQ50" i="19"/>
  <c r="AY50" i="19" s="1"/>
  <c r="AR50" i="19"/>
  <c r="AS50" i="19"/>
  <c r="BA50" i="19" s="1"/>
  <c r="AT50" i="19"/>
  <c r="BB50" i="19" s="1"/>
  <c r="AU50" i="19"/>
  <c r="BC50" i="19" s="1"/>
  <c r="AX50" i="19"/>
  <c r="AZ50" i="19"/>
  <c r="AF51" i="19"/>
  <c r="AG51" i="19"/>
  <c r="AP51" i="19" s="1"/>
  <c r="AH51" i="19"/>
  <c r="AQ51" i="19" s="1"/>
  <c r="AY51" i="19" s="1"/>
  <c r="AI51" i="19"/>
  <c r="AJ51" i="19"/>
  <c r="AK51" i="19"/>
  <c r="AT51" i="19" s="1"/>
  <c r="AL51" i="19"/>
  <c r="AU51" i="19" s="1"/>
  <c r="AM51" i="19"/>
  <c r="AN51" i="19"/>
  <c r="AO51" i="19"/>
  <c r="AR51" i="19"/>
  <c r="AS51" i="19"/>
  <c r="BA51" i="19" s="1"/>
  <c r="AV51" i="19"/>
  <c r="AW51" i="19"/>
  <c r="AF52" i="19"/>
  <c r="AG52" i="19"/>
  <c r="AP52" i="19" s="1"/>
  <c r="AX52" i="19" s="1"/>
  <c r="AH52" i="19"/>
  <c r="AI52" i="19"/>
  <c r="AR52" i="19" s="1"/>
  <c r="AZ52" i="19" s="1"/>
  <c r="AJ52" i="19"/>
  <c r="AS52" i="19" s="1"/>
  <c r="AK52" i="19"/>
  <c r="AL52" i="19"/>
  <c r="AU52" i="19" s="1"/>
  <c r="AM52" i="19"/>
  <c r="AN52" i="19"/>
  <c r="AO52" i="19"/>
  <c r="BD52" i="19" s="1"/>
  <c r="AQ52" i="19"/>
  <c r="AY52" i="19" s="1"/>
  <c r="AT52" i="19"/>
  <c r="AV52" i="19"/>
  <c r="AW52" i="19"/>
  <c r="BE52" i="19" s="1"/>
  <c r="BC52" i="19"/>
  <c r="AF53" i="19"/>
  <c r="AG53" i="19"/>
  <c r="AP53" i="19" s="1"/>
  <c r="AH53" i="19"/>
  <c r="AQ53" i="19" s="1"/>
  <c r="AI53" i="19"/>
  <c r="AJ53" i="19"/>
  <c r="AK53" i="19"/>
  <c r="AT53" i="19" s="1"/>
  <c r="BB53" i="19" s="1"/>
  <c r="AL53" i="19"/>
  <c r="AM53" i="19"/>
  <c r="AN53" i="19"/>
  <c r="AW53" i="19" s="1"/>
  <c r="AO53" i="19"/>
  <c r="AZ53" i="19" s="1"/>
  <c r="AR53" i="19"/>
  <c r="AS53" i="19"/>
  <c r="BA53" i="19" s="1"/>
  <c r="AU53" i="19"/>
  <c r="BC53" i="19" s="1"/>
  <c r="AV53" i="19"/>
  <c r="BD53" i="19"/>
  <c r="BE53" i="19"/>
  <c r="AF54" i="19"/>
  <c r="AO54" i="19" s="1"/>
  <c r="AG54" i="19"/>
  <c r="AH54" i="19"/>
  <c r="AI54" i="19"/>
  <c r="AJ54" i="19"/>
  <c r="AK54" i="19"/>
  <c r="AL54" i="19"/>
  <c r="AM54" i="19"/>
  <c r="AV54" i="19" s="1"/>
  <c r="BD54" i="19" s="1"/>
  <c r="AN54" i="19"/>
  <c r="AW54" i="19" s="1"/>
  <c r="BE54" i="19" s="1"/>
  <c r="AP54" i="19"/>
  <c r="AQ54" i="19"/>
  <c r="AR54" i="19"/>
  <c r="AZ54" i="19" s="1"/>
  <c r="AS54" i="19"/>
  <c r="AT54" i="19"/>
  <c r="BB54" i="19" s="1"/>
  <c r="AU54" i="19"/>
  <c r="BC54" i="19" s="1"/>
  <c r="AX54" i="19"/>
  <c r="AY54" i="19"/>
  <c r="BA54" i="19"/>
  <c r="AF55" i="19"/>
  <c r="AO55" i="19" s="1"/>
  <c r="BA55" i="19" s="1"/>
  <c r="AG55" i="19"/>
  <c r="AH55" i="19"/>
  <c r="AQ55" i="19" s="1"/>
  <c r="AY55" i="19" s="1"/>
  <c r="AI55" i="19"/>
  <c r="AR55" i="19" s="1"/>
  <c r="AZ55" i="19" s="1"/>
  <c r="AJ55" i="19"/>
  <c r="AK55" i="19"/>
  <c r="AT55" i="19" s="1"/>
  <c r="AL55" i="19"/>
  <c r="AU55" i="19" s="1"/>
  <c r="AM55" i="19"/>
  <c r="AN55" i="19"/>
  <c r="AW55" i="19" s="1"/>
  <c r="BE55" i="19" s="1"/>
  <c r="AP55" i="19"/>
  <c r="AX55" i="19" s="1"/>
  <c r="AS55" i="19"/>
  <c r="AV55" i="19"/>
  <c r="BD55" i="19" s="1"/>
  <c r="AF56" i="19"/>
  <c r="AO56" i="19" s="1"/>
  <c r="BC56" i="19" s="1"/>
  <c r="AG56" i="19"/>
  <c r="AH56" i="19"/>
  <c r="AQ56" i="19" s="1"/>
  <c r="AY56" i="19" s="1"/>
  <c r="AI56" i="19"/>
  <c r="AR56" i="19" s="1"/>
  <c r="AJ56" i="19"/>
  <c r="AS56" i="19" s="1"/>
  <c r="BA56" i="19" s="1"/>
  <c r="AK56" i="19"/>
  <c r="AL56" i="19"/>
  <c r="AM56" i="19"/>
  <c r="AV56" i="19" s="1"/>
  <c r="AN56" i="19"/>
  <c r="AW56" i="19" s="1"/>
  <c r="BE56" i="19" s="1"/>
  <c r="AP56" i="19"/>
  <c r="AT56" i="19"/>
  <c r="BB56" i="19" s="1"/>
  <c r="AU56" i="19"/>
  <c r="BD56" i="19"/>
  <c r="AF57" i="19"/>
  <c r="AG57" i="19"/>
  <c r="AP57" i="19" s="1"/>
  <c r="AH57" i="19"/>
  <c r="AQ57" i="19" s="1"/>
  <c r="AY57" i="19" s="1"/>
  <c r="AI57" i="19"/>
  <c r="AJ57" i="19"/>
  <c r="AS57" i="19" s="1"/>
  <c r="BA57" i="19" s="1"/>
  <c r="AK57" i="19"/>
  <c r="AL57" i="19"/>
  <c r="AU57" i="19" s="1"/>
  <c r="BC57" i="19" s="1"/>
  <c r="AM57" i="19"/>
  <c r="AN57" i="19"/>
  <c r="AO57" i="19"/>
  <c r="AR57" i="19"/>
  <c r="AZ57" i="19" s="1"/>
  <c r="AT57" i="19"/>
  <c r="BB57" i="19" s="1"/>
  <c r="AV57" i="19"/>
  <c r="BD57" i="19" s="1"/>
  <c r="AW57" i="19"/>
  <c r="BE57" i="19"/>
  <c r="AF58" i="19"/>
  <c r="AO58" i="19" s="1"/>
  <c r="AG58" i="19"/>
  <c r="AH58" i="19"/>
  <c r="AI58" i="19"/>
  <c r="AJ58" i="19"/>
  <c r="AK58" i="19"/>
  <c r="AL58" i="19"/>
  <c r="AM58" i="19"/>
  <c r="AV58" i="19" s="1"/>
  <c r="AN58" i="19"/>
  <c r="AW58" i="19" s="1"/>
  <c r="BE58" i="19" s="1"/>
  <c r="AP58" i="19"/>
  <c r="AQ58" i="19"/>
  <c r="AR58" i="19"/>
  <c r="AS58" i="19"/>
  <c r="AT58" i="19"/>
  <c r="AU58" i="19"/>
  <c r="AF59" i="19"/>
  <c r="AG59" i="19"/>
  <c r="AP59" i="19" s="1"/>
  <c r="AX59" i="19" s="1"/>
  <c r="AH59" i="19"/>
  <c r="AI59" i="19"/>
  <c r="AR59" i="19" s="1"/>
  <c r="AZ59" i="19" s="1"/>
  <c r="AJ59" i="19"/>
  <c r="AS59" i="19" s="1"/>
  <c r="BA59" i="19" s="1"/>
  <c r="AK59" i="19"/>
  <c r="AT59" i="19" s="1"/>
  <c r="AL59" i="19"/>
  <c r="AU59" i="19" s="1"/>
  <c r="AM59" i="19"/>
  <c r="AN59" i="19"/>
  <c r="AO59" i="19"/>
  <c r="AQ59" i="19"/>
  <c r="AY59" i="19" s="1"/>
  <c r="AV59" i="19"/>
  <c r="BD59" i="19" s="1"/>
  <c r="AW59" i="19"/>
  <c r="BE59" i="19" s="1"/>
  <c r="AF60" i="19"/>
  <c r="AG60" i="19"/>
  <c r="AP60" i="19" s="1"/>
  <c r="AX60" i="19" s="1"/>
  <c r="AH60" i="19"/>
  <c r="AI60" i="19"/>
  <c r="AR60" i="19" s="1"/>
  <c r="AZ60" i="19" s="1"/>
  <c r="AJ60" i="19"/>
  <c r="AS60" i="19" s="1"/>
  <c r="BA60" i="19" s="1"/>
  <c r="AK60" i="19"/>
  <c r="AL60" i="19"/>
  <c r="AM60" i="19"/>
  <c r="AN60" i="19"/>
  <c r="AW60" i="19" s="1"/>
  <c r="BE60" i="19" s="1"/>
  <c r="AO60" i="19"/>
  <c r="AQ60" i="19"/>
  <c r="AY60" i="19" s="1"/>
  <c r="AT60" i="19"/>
  <c r="BB60" i="19" s="1"/>
  <c r="AU60" i="19"/>
  <c r="BC60" i="19" s="1"/>
  <c r="AV60" i="19"/>
  <c r="BD60" i="19"/>
  <c r="AF61" i="19"/>
  <c r="AO61" i="19" s="1"/>
  <c r="AG61" i="19"/>
  <c r="AP61" i="19" s="1"/>
  <c r="AH61" i="19"/>
  <c r="AQ61" i="19" s="1"/>
  <c r="AI61" i="19"/>
  <c r="AJ61" i="19"/>
  <c r="AK61" i="19"/>
  <c r="AT61" i="19" s="1"/>
  <c r="AL61" i="19"/>
  <c r="AM61" i="19"/>
  <c r="AV61" i="19" s="1"/>
  <c r="AN61" i="19"/>
  <c r="AR61" i="19"/>
  <c r="AZ61" i="19" s="1"/>
  <c r="AS61" i="19"/>
  <c r="BA61" i="19" s="1"/>
  <c r="AU61" i="19"/>
  <c r="BC61" i="19" s="1"/>
  <c r="AW61" i="19"/>
  <c r="BE61" i="19" s="1"/>
  <c r="AF62" i="19"/>
  <c r="AO62" i="19" s="1"/>
  <c r="BC62" i="19" s="1"/>
  <c r="AG62" i="19"/>
  <c r="AH62" i="19"/>
  <c r="AI62" i="19"/>
  <c r="AJ62" i="19"/>
  <c r="AK62" i="19"/>
  <c r="AL62" i="19"/>
  <c r="AM62" i="19"/>
  <c r="AV62" i="19" s="1"/>
  <c r="BD62" i="19" s="1"/>
  <c r="AN62" i="19"/>
  <c r="AW62" i="19" s="1"/>
  <c r="BE62" i="19" s="1"/>
  <c r="AP62" i="19"/>
  <c r="AQ62" i="19"/>
  <c r="AR62" i="19"/>
  <c r="AS62" i="19"/>
  <c r="BA62" i="19" s="1"/>
  <c r="AT62" i="19"/>
  <c r="BB62" i="19" s="1"/>
  <c r="AU62" i="19"/>
  <c r="AX62" i="19"/>
  <c r="AY62" i="19"/>
  <c r="AZ62" i="19"/>
  <c r="AF63" i="19"/>
  <c r="AO63" i="19" s="1"/>
  <c r="AG63" i="19"/>
  <c r="AH63" i="19"/>
  <c r="AQ63" i="19" s="1"/>
  <c r="AY63" i="19" s="1"/>
  <c r="AI63" i="19"/>
  <c r="AJ63" i="19"/>
  <c r="AS63" i="19" s="1"/>
  <c r="BA63" i="19" s="1"/>
  <c r="AK63" i="19"/>
  <c r="AT63" i="19" s="1"/>
  <c r="AL63" i="19"/>
  <c r="AU63" i="19" s="1"/>
  <c r="AM63" i="19"/>
  <c r="AN63" i="19"/>
  <c r="AW63" i="19" s="1"/>
  <c r="BE63" i="19" s="1"/>
  <c r="AP63" i="19"/>
  <c r="AX63" i="19" s="1"/>
  <c r="AR63" i="19"/>
  <c r="AV63" i="19"/>
  <c r="AZ63" i="19"/>
  <c r="BD63" i="19"/>
  <c r="AF64" i="19"/>
  <c r="AG64" i="19"/>
  <c r="AH64" i="19"/>
  <c r="AQ64" i="19" s="1"/>
  <c r="AY64" i="19" s="1"/>
  <c r="AI64" i="19"/>
  <c r="AR64" i="19" s="1"/>
  <c r="AJ64" i="19"/>
  <c r="AS64" i="19" s="1"/>
  <c r="BA64" i="19" s="1"/>
  <c r="AK64" i="19"/>
  <c r="AL64" i="19"/>
  <c r="AU64" i="19" s="1"/>
  <c r="BC64" i="19" s="1"/>
  <c r="AM64" i="19"/>
  <c r="AN64" i="19"/>
  <c r="AO64" i="19"/>
  <c r="AP64" i="19"/>
  <c r="AX64" i="19" s="1"/>
  <c r="AT64" i="19"/>
  <c r="BB64" i="19" s="1"/>
  <c r="AV64" i="19"/>
  <c r="AW64" i="19"/>
  <c r="BD64" i="19"/>
  <c r="BE64" i="19"/>
  <c r="AF65" i="19"/>
  <c r="AO65" i="19" s="1"/>
  <c r="AG65" i="19"/>
  <c r="AP65" i="19" s="1"/>
  <c r="AH65" i="19"/>
  <c r="AQ65" i="19" s="1"/>
  <c r="AI65" i="19"/>
  <c r="AJ65" i="19"/>
  <c r="AS65" i="19" s="1"/>
  <c r="BA65" i="19" s="1"/>
  <c r="AK65" i="19"/>
  <c r="AL65" i="19"/>
  <c r="AU65" i="19" s="1"/>
  <c r="BC65" i="19" s="1"/>
  <c r="AM65" i="19"/>
  <c r="AN65" i="19"/>
  <c r="AW65" i="19" s="1"/>
  <c r="BE65" i="19" s="1"/>
  <c r="AR65" i="19"/>
  <c r="AT65" i="19"/>
  <c r="BB65" i="19" s="1"/>
  <c r="AV65" i="19"/>
  <c r="BD65" i="19" s="1"/>
  <c r="AZ65" i="19"/>
  <c r="AF66" i="19"/>
  <c r="AO66" i="19" s="1"/>
  <c r="AZ66" i="19" s="1"/>
  <c r="AG66" i="19"/>
  <c r="AH66" i="19"/>
  <c r="AI66" i="19"/>
  <c r="AJ66" i="19"/>
  <c r="AK66" i="19"/>
  <c r="AL66" i="19"/>
  <c r="AM66" i="19"/>
  <c r="AV66" i="19" s="1"/>
  <c r="AN66" i="19"/>
  <c r="AW66" i="19" s="1"/>
  <c r="BE66" i="19" s="1"/>
  <c r="AP66" i="19"/>
  <c r="AX66" i="19" s="1"/>
  <c r="AQ66" i="19"/>
  <c r="AY66" i="19" s="1"/>
  <c r="AR66" i="19"/>
  <c r="AS66" i="19"/>
  <c r="AT66" i="19"/>
  <c r="AU66" i="19"/>
  <c r="BA66" i="19"/>
  <c r="AF67" i="19"/>
  <c r="AG67" i="19"/>
  <c r="AP67" i="19" s="1"/>
  <c r="AX67" i="19" s="1"/>
  <c r="AH67" i="19"/>
  <c r="AI67" i="19"/>
  <c r="AR67" i="19" s="1"/>
  <c r="AJ67" i="19"/>
  <c r="AK67" i="19"/>
  <c r="AT67" i="19" s="1"/>
  <c r="AL67" i="19"/>
  <c r="AU67" i="19" s="1"/>
  <c r="AM67" i="19"/>
  <c r="AN67" i="19"/>
  <c r="AO67" i="19"/>
  <c r="AQ67" i="19"/>
  <c r="AY67" i="19" s="1"/>
  <c r="AS67" i="19"/>
  <c r="BA67" i="19" s="1"/>
  <c r="AV67" i="19"/>
  <c r="AW67" i="19"/>
  <c r="BE67" i="19" s="1"/>
  <c r="AZ67" i="19"/>
  <c r="BB67" i="19"/>
  <c r="BD67" i="19"/>
  <c r="AF68" i="19"/>
  <c r="AG68" i="19"/>
  <c r="AP68" i="19" s="1"/>
  <c r="AX68" i="19" s="1"/>
  <c r="AH68" i="19"/>
  <c r="AI68" i="19"/>
  <c r="AR68" i="19" s="1"/>
  <c r="AJ68" i="19"/>
  <c r="AS68" i="19" s="1"/>
  <c r="BA68" i="19" s="1"/>
  <c r="AK68" i="19"/>
  <c r="AL68" i="19"/>
  <c r="AM68" i="19"/>
  <c r="AN68" i="19"/>
  <c r="AO68" i="19"/>
  <c r="AQ68" i="19"/>
  <c r="AY68" i="19" s="1"/>
  <c r="AT68" i="19"/>
  <c r="AU68" i="19"/>
  <c r="AV68" i="19"/>
  <c r="AW68" i="19"/>
  <c r="BE68" i="19" s="1"/>
  <c r="AZ68" i="19"/>
  <c r="BB68" i="19"/>
  <c r="BC68" i="19"/>
  <c r="BD68" i="19"/>
  <c r="AF69" i="19"/>
  <c r="AO69" i="19" s="1"/>
  <c r="BD69" i="19" s="1"/>
  <c r="AG69" i="19"/>
  <c r="AP69" i="19" s="1"/>
  <c r="AX69" i="19" s="1"/>
  <c r="AH69" i="19"/>
  <c r="AQ69" i="19" s="1"/>
  <c r="AI69" i="19"/>
  <c r="AJ69" i="19"/>
  <c r="AS69" i="19" s="1"/>
  <c r="BA69" i="19" s="1"/>
  <c r="AK69" i="19"/>
  <c r="AT69" i="19" s="1"/>
  <c r="BB69" i="19" s="1"/>
  <c r="AL69" i="19"/>
  <c r="AM69" i="19"/>
  <c r="AN69" i="19"/>
  <c r="AR69" i="19"/>
  <c r="AZ69" i="19" s="1"/>
  <c r="AU69" i="19"/>
  <c r="AV69" i="19"/>
  <c r="AW69" i="19"/>
  <c r="BC69" i="19"/>
  <c r="AF70" i="19"/>
  <c r="AO70" i="19" s="1"/>
  <c r="AY70" i="19" s="1"/>
  <c r="AG70" i="19"/>
  <c r="AH70" i="19"/>
  <c r="AI70" i="19"/>
  <c r="AJ70" i="19"/>
  <c r="AK70" i="19"/>
  <c r="AL70" i="19"/>
  <c r="AM70" i="19"/>
  <c r="AN70" i="19"/>
  <c r="AW70" i="19" s="1"/>
  <c r="BE70" i="19" s="1"/>
  <c r="AP70" i="19"/>
  <c r="AQ70" i="19"/>
  <c r="AR70" i="19"/>
  <c r="AZ70" i="19" s="1"/>
  <c r="AS70" i="19"/>
  <c r="AT70" i="19"/>
  <c r="AU70" i="19"/>
  <c r="AV70" i="19"/>
  <c r="AX70" i="19"/>
  <c r="BA70" i="19"/>
  <c r="BB70" i="19"/>
  <c r="BC70" i="19"/>
  <c r="BD70" i="19"/>
  <c r="AF71" i="19"/>
  <c r="AG71" i="19"/>
  <c r="AP71" i="19" s="1"/>
  <c r="AX71" i="19" s="1"/>
  <c r="AH71" i="19"/>
  <c r="AQ71" i="19" s="1"/>
  <c r="AY71" i="19" s="1"/>
  <c r="AI71" i="19"/>
  <c r="AJ71" i="19"/>
  <c r="AS71" i="19" s="1"/>
  <c r="BA71" i="19" s="1"/>
  <c r="AK71" i="19"/>
  <c r="AL71" i="19"/>
  <c r="AU71" i="19" s="1"/>
  <c r="BC71" i="19" s="1"/>
  <c r="AM71" i="19"/>
  <c r="AN71" i="19"/>
  <c r="AO71" i="19"/>
  <c r="BE71" i="19" s="1"/>
  <c r="AR71" i="19"/>
  <c r="AZ71" i="19" s="1"/>
  <c r="AT71" i="19"/>
  <c r="BB71" i="19" s="1"/>
  <c r="AV71" i="19"/>
  <c r="AW71" i="19"/>
  <c r="BD71" i="19"/>
  <c r="AF72" i="19"/>
  <c r="AG72" i="19"/>
  <c r="AP72" i="19" s="1"/>
  <c r="AX72" i="19" s="1"/>
  <c r="AH72" i="19"/>
  <c r="AQ72" i="19" s="1"/>
  <c r="AY72" i="19" s="1"/>
  <c r="AI72" i="19"/>
  <c r="AJ72" i="19"/>
  <c r="AS72" i="19" s="1"/>
  <c r="BA72" i="19" s="1"/>
  <c r="AK72" i="19"/>
  <c r="AL72" i="19"/>
  <c r="AM72" i="19"/>
  <c r="AN72" i="19"/>
  <c r="AO72" i="19"/>
  <c r="BE72" i="19" s="1"/>
  <c r="AR72" i="19"/>
  <c r="AZ72" i="19" s="1"/>
  <c r="AT72" i="19"/>
  <c r="BB72" i="19" s="1"/>
  <c r="AU72" i="19"/>
  <c r="BC72" i="19" s="1"/>
  <c r="AV72" i="19"/>
  <c r="AW72" i="19"/>
  <c r="BD72" i="19"/>
  <c r="AF73" i="19"/>
  <c r="AG73" i="19"/>
  <c r="AP73" i="19" s="1"/>
  <c r="AX73" i="19" s="1"/>
  <c r="AH73" i="19"/>
  <c r="AQ73" i="19" s="1"/>
  <c r="AI73" i="19"/>
  <c r="AJ73" i="19"/>
  <c r="AS73" i="19" s="1"/>
  <c r="BA73" i="19" s="1"/>
  <c r="AK73" i="19"/>
  <c r="AL73" i="19"/>
  <c r="AU73" i="19" s="1"/>
  <c r="BC73" i="19" s="1"/>
  <c r="AM73" i="19"/>
  <c r="AN73" i="19"/>
  <c r="AO73" i="19"/>
  <c r="BE73" i="19" s="1"/>
  <c r="AR73" i="19"/>
  <c r="AT73" i="19"/>
  <c r="AV73" i="19"/>
  <c r="AW73" i="19"/>
  <c r="BB73" i="19"/>
  <c r="BD73" i="19"/>
  <c r="AF74" i="19"/>
  <c r="AO74" i="19" s="1"/>
  <c r="AG74" i="19"/>
  <c r="AH74" i="19"/>
  <c r="AI74" i="19"/>
  <c r="AJ74" i="19"/>
  <c r="AK74" i="19"/>
  <c r="AL74" i="19"/>
  <c r="AM74" i="19"/>
  <c r="AN74" i="19"/>
  <c r="AW74" i="19" s="1"/>
  <c r="BE74" i="19" s="1"/>
  <c r="AP74" i="19"/>
  <c r="AX74" i="19" s="1"/>
  <c r="AQ74" i="19"/>
  <c r="AR74" i="19"/>
  <c r="AS74" i="19"/>
  <c r="BA74" i="19" s="1"/>
  <c r="AT74" i="19"/>
  <c r="BB74" i="19" s="1"/>
  <c r="AU74" i="19"/>
  <c r="BC74" i="19" s="1"/>
  <c r="AV74" i="19"/>
  <c r="AY74" i="19"/>
  <c r="AZ74" i="19"/>
  <c r="BD74" i="19"/>
  <c r="AF75" i="19"/>
  <c r="AO75" i="19" s="1"/>
  <c r="BD75" i="19" s="1"/>
  <c r="AG75" i="19"/>
  <c r="AH75" i="19"/>
  <c r="AQ75" i="19" s="1"/>
  <c r="AY75" i="19" s="1"/>
  <c r="AI75" i="19"/>
  <c r="AR75" i="19" s="1"/>
  <c r="AJ75" i="19"/>
  <c r="AK75" i="19"/>
  <c r="AT75" i="19" s="1"/>
  <c r="BB75" i="19" s="1"/>
  <c r="AL75" i="19"/>
  <c r="AU75" i="19" s="1"/>
  <c r="AM75" i="19"/>
  <c r="AN75" i="19"/>
  <c r="AP75" i="19"/>
  <c r="AS75" i="19"/>
  <c r="BA75" i="19" s="1"/>
  <c r="AV75" i="19"/>
  <c r="AW75" i="19"/>
  <c r="BE75" i="19"/>
  <c r="AF76" i="19"/>
  <c r="AO76" i="19" s="1"/>
  <c r="AY76" i="19" s="1"/>
  <c r="AG76" i="19"/>
  <c r="AH76" i="19"/>
  <c r="AI76" i="19"/>
  <c r="AR76" i="19" s="1"/>
  <c r="AJ76" i="19"/>
  <c r="AS76" i="19" s="1"/>
  <c r="AK76" i="19"/>
  <c r="AL76" i="19"/>
  <c r="AU76" i="19" s="1"/>
  <c r="BC76" i="19" s="1"/>
  <c r="AM76" i="19"/>
  <c r="AV76" i="19" s="1"/>
  <c r="BD76" i="19" s="1"/>
  <c r="AN76" i="19"/>
  <c r="AP76" i="19"/>
  <c r="AX76" i="19" s="1"/>
  <c r="AQ76" i="19"/>
  <c r="AT76" i="19"/>
  <c r="AW76" i="19"/>
  <c r="BE76" i="19"/>
  <c r="AF77" i="19"/>
  <c r="AO77" i="19" s="1"/>
  <c r="AG77" i="19"/>
  <c r="AH77" i="19"/>
  <c r="AQ77" i="19" s="1"/>
  <c r="AI77" i="19"/>
  <c r="AJ77" i="19"/>
  <c r="AK77" i="19"/>
  <c r="AT77" i="19" s="1"/>
  <c r="BB77" i="19" s="1"/>
  <c r="AL77" i="19"/>
  <c r="AM77" i="19"/>
  <c r="AV77" i="19" s="1"/>
  <c r="BD77" i="19" s="1"/>
  <c r="AN77" i="19"/>
  <c r="AP77" i="19"/>
  <c r="AX77" i="19" s="1"/>
  <c r="AR77" i="19"/>
  <c r="AS77" i="19"/>
  <c r="AU77" i="19"/>
  <c r="BC77" i="19" s="1"/>
  <c r="AW77" i="19"/>
  <c r="BE77" i="19"/>
  <c r="AF78" i="19"/>
  <c r="AO78" i="19" s="1"/>
  <c r="AG78" i="19"/>
  <c r="AH78" i="19"/>
  <c r="AI78" i="19"/>
  <c r="AJ78" i="19"/>
  <c r="AK78" i="19"/>
  <c r="AL78" i="19"/>
  <c r="AM78" i="19"/>
  <c r="AN78" i="19"/>
  <c r="AW78" i="19" s="1"/>
  <c r="BE78" i="19" s="1"/>
  <c r="AP78" i="19"/>
  <c r="AQ78" i="19"/>
  <c r="AY78" i="19" s="1"/>
  <c r="AR78" i="19"/>
  <c r="AS78" i="19"/>
  <c r="AT78" i="19"/>
  <c r="BB78" i="19" s="1"/>
  <c r="AU78" i="19"/>
  <c r="AV78" i="19"/>
  <c r="AX78" i="19"/>
  <c r="AZ78" i="19"/>
  <c r="BA78" i="19"/>
  <c r="BC78" i="19"/>
  <c r="BD78" i="19"/>
  <c r="AF79" i="19"/>
  <c r="AO79" i="19" s="1"/>
  <c r="AG79" i="19"/>
  <c r="AP79" i="19" s="1"/>
  <c r="AX79" i="19" s="1"/>
  <c r="AH79" i="19"/>
  <c r="AI79" i="19"/>
  <c r="AR79" i="19" s="1"/>
  <c r="AZ79" i="19" s="1"/>
  <c r="AJ79" i="19"/>
  <c r="AS79" i="19" s="1"/>
  <c r="BA79" i="19" s="1"/>
  <c r="AK79" i="19"/>
  <c r="AL79" i="19"/>
  <c r="AU79" i="19" s="1"/>
  <c r="BC79" i="19" s="1"/>
  <c r="AM79" i="19"/>
  <c r="AN79" i="19"/>
  <c r="AQ79" i="19"/>
  <c r="AY79" i="19" s="1"/>
  <c r="AT79" i="19"/>
  <c r="BB79" i="19" s="1"/>
  <c r="AV79" i="19"/>
  <c r="AW79" i="19"/>
  <c r="BD79" i="19"/>
  <c r="BE79" i="19"/>
  <c r="AF80" i="19"/>
  <c r="AO80" i="19" s="1"/>
  <c r="AG80" i="19"/>
  <c r="AP80" i="19" s="1"/>
  <c r="AH80" i="19"/>
  <c r="AI80" i="19"/>
  <c r="AJ80" i="19"/>
  <c r="AS80" i="19" s="1"/>
  <c r="AK80" i="19"/>
  <c r="AL80" i="19"/>
  <c r="AU80" i="19" s="1"/>
  <c r="BC80" i="19" s="1"/>
  <c r="AM80" i="19"/>
  <c r="AV80" i="19" s="1"/>
  <c r="BD80" i="19" s="1"/>
  <c r="AN80" i="19"/>
  <c r="AW80" i="19" s="1"/>
  <c r="BE80" i="19" s="1"/>
  <c r="AQ80" i="19"/>
  <c r="AR80" i="19"/>
  <c r="AT80" i="19"/>
  <c r="AF81" i="19"/>
  <c r="AO81" i="19" s="1"/>
  <c r="BB81" i="19" s="1"/>
  <c r="AG81" i="19"/>
  <c r="AP81" i="19" s="1"/>
  <c r="AX81" i="19" s="1"/>
  <c r="AH81" i="19"/>
  <c r="AQ81" i="19" s="1"/>
  <c r="AI81" i="19"/>
  <c r="AJ81" i="19"/>
  <c r="AK81" i="19"/>
  <c r="AL81" i="19"/>
  <c r="AU81" i="19" s="1"/>
  <c r="BC81" i="19" s="1"/>
  <c r="AM81" i="19"/>
  <c r="AV81" i="19" s="1"/>
  <c r="BD81" i="19" s="1"/>
  <c r="AN81" i="19"/>
  <c r="AR81" i="19"/>
  <c r="AZ81" i="19" s="1"/>
  <c r="AS81" i="19"/>
  <c r="BA81" i="19" s="1"/>
  <c r="AT81" i="19"/>
  <c r="AW81" i="19"/>
  <c r="BE81" i="19" s="1"/>
  <c r="AF82" i="19"/>
  <c r="AO82" i="19" s="1"/>
  <c r="BD82" i="19" s="1"/>
  <c r="AG82" i="19"/>
  <c r="AP82" i="19" s="1"/>
  <c r="AX82" i="19" s="1"/>
  <c r="AH82" i="19"/>
  <c r="AI82" i="19"/>
  <c r="AJ82" i="19"/>
  <c r="AK82" i="19"/>
  <c r="AL82" i="19"/>
  <c r="AM82" i="19"/>
  <c r="AN82" i="19"/>
  <c r="AW82" i="19" s="1"/>
  <c r="AQ82" i="19"/>
  <c r="AR82" i="19"/>
  <c r="AS82" i="19"/>
  <c r="AT82" i="19"/>
  <c r="AU82" i="19"/>
  <c r="AV82" i="19"/>
  <c r="AF83" i="19"/>
  <c r="AO83" i="19" s="1"/>
  <c r="AG83" i="19"/>
  <c r="AP83" i="19" s="1"/>
  <c r="AH83" i="19"/>
  <c r="AQ83" i="19" s="1"/>
  <c r="AI83" i="19"/>
  <c r="AJ83" i="19"/>
  <c r="AK83" i="19"/>
  <c r="AT83" i="19" s="1"/>
  <c r="AL83" i="19"/>
  <c r="AU83" i="19" s="1"/>
  <c r="AM83" i="19"/>
  <c r="AV83" i="19" s="1"/>
  <c r="AN83" i="19"/>
  <c r="AW83" i="19" s="1"/>
  <c r="AR83" i="19"/>
  <c r="AS83" i="19"/>
  <c r="AF84" i="19"/>
  <c r="AG84" i="19"/>
  <c r="AP84" i="19" s="1"/>
  <c r="AH84" i="19"/>
  <c r="AQ84" i="19" s="1"/>
  <c r="AI84" i="19"/>
  <c r="AR84" i="19" s="1"/>
  <c r="AJ84" i="19"/>
  <c r="AS84" i="19" s="1"/>
  <c r="AK84" i="19"/>
  <c r="AT84" i="19" s="1"/>
  <c r="BB84" i="19" s="1"/>
  <c r="AL84" i="19"/>
  <c r="AU84" i="19" s="1"/>
  <c r="AM84" i="19"/>
  <c r="AV84" i="19" s="1"/>
  <c r="AN84" i="19"/>
  <c r="AW84" i="19" s="1"/>
  <c r="AO84" i="19"/>
  <c r="AF85" i="19"/>
  <c r="AG85" i="19"/>
  <c r="AH85" i="19"/>
  <c r="AQ85" i="19" s="1"/>
  <c r="AY85" i="19" s="1"/>
  <c r="AI85" i="19"/>
  <c r="AJ85" i="19"/>
  <c r="AK85" i="19"/>
  <c r="AL85" i="19"/>
  <c r="AM85" i="19"/>
  <c r="AN85" i="19"/>
  <c r="AO85" i="19"/>
  <c r="AP85" i="19"/>
  <c r="AX85" i="19" s="1"/>
  <c r="AR85" i="19"/>
  <c r="AZ85" i="19" s="1"/>
  <c r="AS85" i="19"/>
  <c r="AT85" i="19"/>
  <c r="AU85" i="19"/>
  <c r="BC85" i="19" s="1"/>
  <c r="AV85" i="19"/>
  <c r="AW85" i="19"/>
  <c r="BB85" i="19"/>
  <c r="AF86" i="19"/>
  <c r="AO86" i="19" s="1"/>
  <c r="AX86" i="19" s="1"/>
  <c r="AG86" i="19"/>
  <c r="AH86" i="19"/>
  <c r="AI86" i="19"/>
  <c r="AJ86" i="19"/>
  <c r="AK86" i="19"/>
  <c r="AT86" i="19" s="1"/>
  <c r="AL86" i="19"/>
  <c r="AU86" i="19" s="1"/>
  <c r="AM86" i="19"/>
  <c r="AV86" i="19" s="1"/>
  <c r="AN86" i="19"/>
  <c r="AW86" i="19" s="1"/>
  <c r="BE86" i="19" s="1"/>
  <c r="AP86" i="19"/>
  <c r="AQ86" i="19"/>
  <c r="AR86" i="19"/>
  <c r="AS86" i="19"/>
  <c r="AF87" i="19"/>
  <c r="AG87" i="19"/>
  <c r="AP87" i="19" s="1"/>
  <c r="AH87" i="19"/>
  <c r="AQ87" i="19" s="1"/>
  <c r="AI87" i="19"/>
  <c r="AR87" i="19" s="1"/>
  <c r="AJ87" i="19"/>
  <c r="AS87" i="19" s="1"/>
  <c r="AK87" i="19"/>
  <c r="AT87" i="19" s="1"/>
  <c r="AL87" i="19"/>
  <c r="AU87" i="19" s="1"/>
  <c r="AM87" i="19"/>
  <c r="AV87" i="19" s="1"/>
  <c r="AN87" i="19"/>
  <c r="AW87" i="19" s="1"/>
  <c r="AO87" i="19"/>
  <c r="AF88" i="19"/>
  <c r="AG88" i="19"/>
  <c r="AH88" i="19"/>
  <c r="AQ88" i="19" s="1"/>
  <c r="AY88" i="19" s="1"/>
  <c r="AI88" i="19"/>
  <c r="AR88" i="19" s="1"/>
  <c r="AJ88" i="19"/>
  <c r="AS88" i="19" s="1"/>
  <c r="AK88" i="19"/>
  <c r="AT88" i="19" s="1"/>
  <c r="BB88" i="19" s="1"/>
  <c r="AL88" i="19"/>
  <c r="AU88" i="19" s="1"/>
  <c r="AM88" i="19"/>
  <c r="AV88" i="19" s="1"/>
  <c r="AN88" i="19"/>
  <c r="AW88" i="19" s="1"/>
  <c r="AO88" i="19"/>
  <c r="AP88" i="19"/>
  <c r="AX88" i="19" s="1"/>
  <c r="AF89" i="19"/>
  <c r="AG89" i="19"/>
  <c r="AP89" i="19" s="1"/>
  <c r="AH89" i="19"/>
  <c r="AQ89" i="19" s="1"/>
  <c r="AI89" i="19"/>
  <c r="AR89" i="19" s="1"/>
  <c r="AJ89" i="19"/>
  <c r="AS89" i="19" s="1"/>
  <c r="AK89" i="19"/>
  <c r="AL89" i="19"/>
  <c r="AU89" i="19" s="1"/>
  <c r="AM89" i="19"/>
  <c r="AN89" i="19"/>
  <c r="AW89" i="19" s="1"/>
  <c r="AO89" i="19"/>
  <c r="AT89" i="19"/>
  <c r="BB89" i="19" s="1"/>
  <c r="AV89" i="19"/>
  <c r="AF90" i="19"/>
  <c r="AO90" i="19" s="1"/>
  <c r="AG90" i="19"/>
  <c r="AH90" i="19"/>
  <c r="AQ90" i="19" s="1"/>
  <c r="AY90" i="19" s="1"/>
  <c r="AI90" i="19"/>
  <c r="AJ90" i="19"/>
  <c r="AS90" i="19" s="1"/>
  <c r="AK90" i="19"/>
  <c r="AT90" i="19" s="1"/>
  <c r="AL90" i="19"/>
  <c r="AU90" i="19" s="1"/>
  <c r="BC90" i="19" s="1"/>
  <c r="AM90" i="19"/>
  <c r="AN90" i="19"/>
  <c r="AW90" i="19" s="1"/>
  <c r="BE90" i="19" s="1"/>
  <c r="AP90" i="19"/>
  <c r="AX90" i="19" s="1"/>
  <c r="AR90" i="19"/>
  <c r="AV90" i="19"/>
  <c r="BD90" i="19" s="1"/>
  <c r="AF91" i="19"/>
  <c r="AO91" i="19" s="1"/>
  <c r="AG91" i="19"/>
  <c r="AH91" i="19"/>
  <c r="AQ91" i="19" s="1"/>
  <c r="AI91" i="19"/>
  <c r="AR91" i="19" s="1"/>
  <c r="AJ91" i="19"/>
  <c r="AS91" i="19" s="1"/>
  <c r="AK91" i="19"/>
  <c r="AT91" i="19" s="1"/>
  <c r="AL91" i="19"/>
  <c r="AU91" i="19" s="1"/>
  <c r="AM91" i="19"/>
  <c r="AV91" i="19" s="1"/>
  <c r="BD91" i="19" s="1"/>
  <c r="AN91" i="19"/>
  <c r="AW91" i="19" s="1"/>
  <c r="BE91" i="19" s="1"/>
  <c r="AP91" i="19"/>
  <c r="AX91" i="19" s="1"/>
  <c r="AF92" i="19"/>
  <c r="AG92" i="19"/>
  <c r="AH92" i="19"/>
  <c r="AQ92" i="19" s="1"/>
  <c r="AY92" i="19" s="1"/>
  <c r="AI92" i="19"/>
  <c r="AJ92" i="19"/>
  <c r="AS92" i="19" s="1"/>
  <c r="BA92" i="19" s="1"/>
  <c r="AK92" i="19"/>
  <c r="AL92" i="19"/>
  <c r="AM92" i="19"/>
  <c r="AN92" i="19"/>
  <c r="AO92" i="19"/>
  <c r="AP92" i="19"/>
  <c r="AX92" i="19" s="1"/>
  <c r="AR92" i="19"/>
  <c r="AZ92" i="19" s="1"/>
  <c r="AT92" i="19"/>
  <c r="AU92" i="19"/>
  <c r="AV92" i="19"/>
  <c r="BD92" i="19" s="1"/>
  <c r="AW92" i="19"/>
  <c r="BE92" i="19" s="1"/>
  <c r="BB92" i="19"/>
  <c r="AF93" i="19"/>
  <c r="AG93" i="19"/>
  <c r="AH93" i="19"/>
  <c r="AQ93" i="19" s="1"/>
  <c r="AY93" i="19" s="1"/>
  <c r="AI93" i="19"/>
  <c r="AJ93" i="19"/>
  <c r="AK93" i="19"/>
  <c r="AL93" i="19"/>
  <c r="AM93" i="19"/>
  <c r="AN93" i="19"/>
  <c r="AO93" i="19"/>
  <c r="AP93" i="19"/>
  <c r="AX93" i="19" s="1"/>
  <c r="AR93" i="19"/>
  <c r="AZ93" i="19" s="1"/>
  <c r="AS93" i="19"/>
  <c r="AT93" i="19"/>
  <c r="AU93" i="19"/>
  <c r="AV93" i="19"/>
  <c r="AW93" i="19"/>
  <c r="BE93" i="19" s="1"/>
  <c r="BA93" i="19"/>
  <c r="BB93" i="19"/>
  <c r="BD93" i="19"/>
  <c r="AF94" i="19"/>
  <c r="AO94" i="19" s="1"/>
  <c r="AG94" i="19"/>
  <c r="AH94" i="19"/>
  <c r="AI94" i="19"/>
  <c r="AJ94" i="19"/>
  <c r="AK94" i="19"/>
  <c r="AL94" i="19"/>
  <c r="AM94" i="19"/>
  <c r="AN94" i="19"/>
  <c r="AW94" i="19" s="1"/>
  <c r="BE94" i="19" s="1"/>
  <c r="AP94" i="19"/>
  <c r="AQ94" i="19"/>
  <c r="AY94" i="19" s="1"/>
  <c r="AR94" i="19"/>
  <c r="AZ94" i="19" s="1"/>
  <c r="AS94" i="19"/>
  <c r="BA94" i="19" s="1"/>
  <c r="AT94" i="19"/>
  <c r="AU94" i="19"/>
  <c r="BC94" i="19" s="1"/>
  <c r="AV94" i="19"/>
  <c r="AX94" i="19"/>
  <c r="BB94" i="19"/>
  <c r="BD94" i="19"/>
  <c r="AF95" i="19"/>
  <c r="AO95" i="19" s="1"/>
  <c r="BD95" i="19" s="1"/>
  <c r="AG95" i="19"/>
  <c r="AH95" i="19"/>
  <c r="AQ95" i="19" s="1"/>
  <c r="AY95" i="19" s="1"/>
  <c r="AI95" i="19"/>
  <c r="AJ95" i="19"/>
  <c r="AK95" i="19"/>
  <c r="AT95" i="19" s="1"/>
  <c r="AL95" i="19"/>
  <c r="AM95" i="19"/>
  <c r="AN95" i="19"/>
  <c r="AP95" i="19"/>
  <c r="AX95" i="19" s="1"/>
  <c r="AR95" i="19"/>
  <c r="AZ95" i="19" s="1"/>
  <c r="AS95" i="19"/>
  <c r="BA95" i="19" s="1"/>
  <c r="AU95" i="19"/>
  <c r="BC95" i="19" s="1"/>
  <c r="AV95" i="19"/>
  <c r="AW95" i="19"/>
  <c r="BE95" i="19" s="1"/>
  <c r="AF96" i="19"/>
  <c r="AO96" i="19" s="1"/>
  <c r="BD96" i="19" s="1"/>
  <c r="AG96" i="19"/>
  <c r="AH96" i="19"/>
  <c r="AQ96" i="19" s="1"/>
  <c r="AY96" i="19" s="1"/>
  <c r="AI96" i="19"/>
  <c r="AR96" i="19" s="1"/>
  <c r="AJ96" i="19"/>
  <c r="AK96" i="19"/>
  <c r="AL96" i="19"/>
  <c r="AM96" i="19"/>
  <c r="AN96" i="19"/>
  <c r="AP96" i="19"/>
  <c r="AS96" i="19"/>
  <c r="BA96" i="19" s="1"/>
  <c r="AT96" i="19"/>
  <c r="BB96" i="19" s="1"/>
  <c r="AU96" i="19"/>
  <c r="BC96" i="19" s="1"/>
  <c r="AV96" i="19"/>
  <c r="AW96" i="19"/>
  <c r="BE96" i="19" s="1"/>
  <c r="AF97" i="19"/>
  <c r="AO97" i="19" s="1"/>
  <c r="AG97" i="19"/>
  <c r="AP97" i="19" s="1"/>
  <c r="AH97" i="19"/>
  <c r="AI97" i="19"/>
  <c r="AJ97" i="19"/>
  <c r="AK97" i="19"/>
  <c r="AL97" i="19"/>
  <c r="AM97" i="19"/>
  <c r="AN97" i="19"/>
  <c r="AW97" i="19" s="1"/>
  <c r="BE97" i="19" s="1"/>
  <c r="AQ97" i="19"/>
  <c r="AR97" i="19"/>
  <c r="AS97" i="19"/>
  <c r="AT97" i="19"/>
  <c r="AU97" i="19"/>
  <c r="AV97" i="19"/>
  <c r="AF98" i="19"/>
  <c r="AG98" i="19"/>
  <c r="AP98" i="19" s="1"/>
  <c r="AX98" i="19" s="1"/>
  <c r="AH98" i="19"/>
  <c r="AI98" i="19"/>
  <c r="AJ98" i="19"/>
  <c r="AK98" i="19"/>
  <c r="AT98" i="19" s="1"/>
  <c r="BB98" i="19" s="1"/>
  <c r="AL98" i="19"/>
  <c r="AM98" i="19"/>
  <c r="AV98" i="19" s="1"/>
  <c r="BD98" i="19" s="1"/>
  <c r="AN98" i="19"/>
  <c r="AO98" i="19"/>
  <c r="AQ98" i="19"/>
  <c r="AR98" i="19"/>
  <c r="AS98" i="19"/>
  <c r="AU98" i="19"/>
  <c r="BC98" i="19" s="1"/>
  <c r="AW98" i="19"/>
  <c r="AY98" i="19"/>
  <c r="AZ98" i="19"/>
  <c r="BA98" i="19"/>
  <c r="BE98" i="19"/>
  <c r="AF99" i="19"/>
  <c r="AG99" i="19"/>
  <c r="AH99" i="19"/>
  <c r="AI99" i="19"/>
  <c r="AR99" i="19" s="1"/>
  <c r="AZ99" i="19" s="1"/>
  <c r="AJ99" i="19"/>
  <c r="AK99" i="19"/>
  <c r="AT99" i="19" s="1"/>
  <c r="BB99" i="19" s="1"/>
  <c r="AL99" i="19"/>
  <c r="AM99" i="19"/>
  <c r="AV99" i="19" s="1"/>
  <c r="BD99" i="19" s="1"/>
  <c r="AN99" i="19"/>
  <c r="AO99" i="19"/>
  <c r="BC99" i="19" s="1"/>
  <c r="AP99" i="19"/>
  <c r="AQ99" i="19"/>
  <c r="AS99" i="19"/>
  <c r="AU99" i="19"/>
  <c r="AW99" i="19"/>
  <c r="AX99" i="19"/>
  <c r="AY99" i="19"/>
  <c r="BA99" i="19"/>
  <c r="BE99" i="19"/>
  <c r="AF100" i="19"/>
  <c r="AG100" i="19"/>
  <c r="AP100" i="19" s="1"/>
  <c r="AX100" i="19" s="1"/>
  <c r="AH100" i="19"/>
  <c r="AI100" i="19"/>
  <c r="AR100" i="19" s="1"/>
  <c r="AZ100" i="19" s="1"/>
  <c r="AJ100" i="19"/>
  <c r="AK100" i="19"/>
  <c r="AT100" i="19" s="1"/>
  <c r="BB100" i="19" s="1"/>
  <c r="AL100" i="19"/>
  <c r="AM100" i="19"/>
  <c r="AN100" i="19"/>
  <c r="AO100" i="19"/>
  <c r="BA100" i="19" s="1"/>
  <c r="AQ100" i="19"/>
  <c r="AS100" i="19"/>
  <c r="AU100" i="19"/>
  <c r="AV100" i="19"/>
  <c r="AW100" i="19"/>
  <c r="AY100" i="19"/>
  <c r="BE100" i="19"/>
  <c r="AF101" i="19"/>
  <c r="AG101" i="19"/>
  <c r="AP101" i="19" s="1"/>
  <c r="AH101" i="19"/>
  <c r="AI101" i="19"/>
  <c r="AR101" i="19" s="1"/>
  <c r="AZ101" i="19" s="1"/>
  <c r="AJ101" i="19"/>
  <c r="AK101" i="19"/>
  <c r="AL101" i="19"/>
  <c r="AM101" i="19"/>
  <c r="AV101" i="19" s="1"/>
  <c r="BD101" i="19" s="1"/>
  <c r="AN101" i="19"/>
  <c r="AO101" i="19"/>
  <c r="AQ101" i="19"/>
  <c r="AS101" i="19"/>
  <c r="AT101" i="19"/>
  <c r="AU101" i="19"/>
  <c r="AW101" i="19"/>
  <c r="BE101" i="19"/>
  <c r="AF102" i="19"/>
  <c r="AG102" i="19"/>
  <c r="AP102" i="19" s="1"/>
  <c r="AX102" i="19" s="1"/>
  <c r="AH102" i="19"/>
  <c r="AI102" i="19"/>
  <c r="AJ102" i="19"/>
  <c r="AK102" i="19"/>
  <c r="AT102" i="19" s="1"/>
  <c r="BB102" i="19" s="1"/>
  <c r="AL102" i="19"/>
  <c r="AM102" i="19"/>
  <c r="AV102" i="19" s="1"/>
  <c r="BD102" i="19" s="1"/>
  <c r="AN102" i="19"/>
  <c r="AO102" i="19"/>
  <c r="AQ102" i="19"/>
  <c r="AR102" i="19"/>
  <c r="AS102" i="19"/>
  <c r="AU102" i="19"/>
  <c r="BC102" i="19" s="1"/>
  <c r="AW102" i="19"/>
  <c r="AY102" i="19"/>
  <c r="AZ102" i="19"/>
  <c r="BA102" i="19"/>
  <c r="BE102" i="19"/>
  <c r="AF103" i="19"/>
  <c r="AG103" i="19"/>
  <c r="AH103" i="19"/>
  <c r="AI103" i="19"/>
  <c r="AR103" i="19" s="1"/>
  <c r="AZ103" i="19" s="1"/>
  <c r="AJ103" i="19"/>
  <c r="AK103" i="19"/>
  <c r="AT103" i="19" s="1"/>
  <c r="BB103" i="19" s="1"/>
  <c r="AL103" i="19"/>
  <c r="AM103" i="19"/>
  <c r="AV103" i="19" s="1"/>
  <c r="BD103" i="19" s="1"/>
  <c r="AN103" i="19"/>
  <c r="AO103" i="19"/>
  <c r="BC103" i="19" s="1"/>
  <c r="AP103" i="19"/>
  <c r="AQ103" i="19"/>
  <c r="AS103" i="19"/>
  <c r="AU103" i="19"/>
  <c r="AW103" i="19"/>
  <c r="AX103" i="19"/>
  <c r="AY103" i="19"/>
  <c r="BA103" i="19"/>
  <c r="BE103" i="19"/>
  <c r="AF104" i="19"/>
  <c r="AG104" i="19"/>
  <c r="AP104" i="19" s="1"/>
  <c r="AX104" i="19" s="1"/>
  <c r="AH104" i="19"/>
  <c r="AI104" i="19"/>
  <c r="AR104" i="19" s="1"/>
  <c r="AZ104" i="19" s="1"/>
  <c r="AJ104" i="19"/>
  <c r="AK104" i="19"/>
  <c r="AT104" i="19" s="1"/>
  <c r="BB104" i="19" s="1"/>
  <c r="AL104" i="19"/>
  <c r="AM104" i="19"/>
  <c r="AN104" i="19"/>
  <c r="AO104" i="19"/>
  <c r="BA104" i="19" s="1"/>
  <c r="AQ104" i="19"/>
  <c r="AS104" i="19"/>
  <c r="AU104" i="19"/>
  <c r="AV104" i="19"/>
  <c r="AW104" i="19"/>
  <c r="AY104" i="19"/>
  <c r="BE104" i="19"/>
  <c r="AF105" i="19"/>
  <c r="AG105" i="19"/>
  <c r="AP105" i="19" s="1"/>
  <c r="AH105" i="19"/>
  <c r="AI105" i="19"/>
  <c r="AR105" i="19" s="1"/>
  <c r="AZ105" i="19" s="1"/>
  <c r="AJ105" i="19"/>
  <c r="AK105" i="19"/>
  <c r="AL105" i="19"/>
  <c r="AM105" i="19"/>
  <c r="AV105" i="19" s="1"/>
  <c r="BD105" i="19" s="1"/>
  <c r="AN105" i="19"/>
  <c r="AO105" i="19"/>
  <c r="AQ105" i="19"/>
  <c r="AS105" i="19"/>
  <c r="AT105" i="19"/>
  <c r="AU105" i="19"/>
  <c r="AW105" i="19"/>
  <c r="BE105" i="19"/>
  <c r="AF106" i="19"/>
  <c r="AG106" i="19"/>
  <c r="AP106" i="19" s="1"/>
  <c r="AX106" i="19" s="1"/>
  <c r="AH106" i="19"/>
  <c r="AI106" i="19"/>
  <c r="AJ106" i="19"/>
  <c r="AK106" i="19"/>
  <c r="AT106" i="19" s="1"/>
  <c r="BB106" i="19" s="1"/>
  <c r="AL106" i="19"/>
  <c r="AM106" i="19"/>
  <c r="AV106" i="19" s="1"/>
  <c r="BD106" i="19" s="1"/>
  <c r="AN106" i="19"/>
  <c r="AO106" i="19"/>
  <c r="AQ106" i="19"/>
  <c r="AR106" i="19"/>
  <c r="AS106" i="19"/>
  <c r="AU106" i="19"/>
  <c r="BC106" i="19" s="1"/>
  <c r="AW106" i="19"/>
  <c r="AY106" i="19"/>
  <c r="AZ106" i="19"/>
  <c r="BA106" i="19"/>
  <c r="BE106" i="19"/>
  <c r="AF107" i="19"/>
  <c r="AG107" i="19"/>
  <c r="AH107" i="19"/>
  <c r="AI107" i="19"/>
  <c r="AR107" i="19" s="1"/>
  <c r="AZ107" i="19" s="1"/>
  <c r="AJ107" i="19"/>
  <c r="AK107" i="19"/>
  <c r="AT107" i="19" s="1"/>
  <c r="BB107" i="19" s="1"/>
  <c r="AL107" i="19"/>
  <c r="AM107" i="19"/>
  <c r="AV107" i="19" s="1"/>
  <c r="BD107" i="19" s="1"/>
  <c r="AN107" i="19"/>
  <c r="AO107" i="19"/>
  <c r="BC107" i="19" s="1"/>
  <c r="AP107" i="19"/>
  <c r="AQ107" i="19"/>
  <c r="AS107" i="19"/>
  <c r="AU107" i="19"/>
  <c r="AW107" i="19"/>
  <c r="AX107" i="19"/>
  <c r="AY107" i="19"/>
  <c r="BA107" i="19"/>
  <c r="BE107" i="19"/>
  <c r="AF108" i="19"/>
  <c r="AG108" i="19"/>
  <c r="AP108" i="19" s="1"/>
  <c r="AX108" i="19" s="1"/>
  <c r="AH108" i="19"/>
  <c r="AI108" i="19"/>
  <c r="AR108" i="19" s="1"/>
  <c r="AZ108" i="19" s="1"/>
  <c r="AJ108" i="19"/>
  <c r="AK108" i="19"/>
  <c r="AT108" i="19" s="1"/>
  <c r="BB108" i="19" s="1"/>
  <c r="AL108" i="19"/>
  <c r="AM108" i="19"/>
  <c r="AN108" i="19"/>
  <c r="AO108" i="19"/>
  <c r="BA108" i="19" s="1"/>
  <c r="AQ108" i="19"/>
  <c r="AS108" i="19"/>
  <c r="AU108" i="19"/>
  <c r="AV108" i="19"/>
  <c r="AW108" i="19"/>
  <c r="AY108" i="19"/>
  <c r="BE108" i="19"/>
  <c r="AF109" i="19"/>
  <c r="AG109" i="19"/>
  <c r="AP109" i="19" s="1"/>
  <c r="AH109" i="19"/>
  <c r="AI109" i="19"/>
  <c r="AR109" i="19" s="1"/>
  <c r="AZ109" i="19" s="1"/>
  <c r="AJ109" i="19"/>
  <c r="AK109" i="19"/>
  <c r="AL109" i="19"/>
  <c r="AM109" i="19"/>
  <c r="AV109" i="19" s="1"/>
  <c r="BD109" i="19" s="1"/>
  <c r="AN109" i="19"/>
  <c r="AO109" i="19"/>
  <c r="AQ109" i="19"/>
  <c r="AS109" i="19"/>
  <c r="AT109" i="19"/>
  <c r="AU109" i="19"/>
  <c r="AW109" i="19"/>
  <c r="BE109" i="19"/>
  <c r="AF110" i="19"/>
  <c r="AG110" i="19"/>
  <c r="AP110" i="19" s="1"/>
  <c r="AX110" i="19" s="1"/>
  <c r="AH110" i="19"/>
  <c r="AI110" i="19"/>
  <c r="AJ110" i="19"/>
  <c r="AK110" i="19"/>
  <c r="AT110" i="19" s="1"/>
  <c r="BB110" i="19" s="1"/>
  <c r="AL110" i="19"/>
  <c r="AM110" i="19"/>
  <c r="AV110" i="19" s="1"/>
  <c r="BD110" i="19" s="1"/>
  <c r="AN110" i="19"/>
  <c r="AO110" i="19"/>
  <c r="AQ110" i="19"/>
  <c r="AR110" i="19"/>
  <c r="AS110" i="19"/>
  <c r="AU110" i="19"/>
  <c r="BC110" i="19" s="1"/>
  <c r="AW110" i="19"/>
  <c r="AY110" i="19"/>
  <c r="AZ110" i="19"/>
  <c r="BA110" i="19"/>
  <c r="BE110" i="19"/>
  <c r="AF111" i="19"/>
  <c r="AG111" i="19"/>
  <c r="AH111" i="19"/>
  <c r="AI111" i="19"/>
  <c r="AR111" i="19" s="1"/>
  <c r="AZ111" i="19" s="1"/>
  <c r="AJ111" i="19"/>
  <c r="AK111" i="19"/>
  <c r="AT111" i="19" s="1"/>
  <c r="BB111" i="19" s="1"/>
  <c r="AL111" i="19"/>
  <c r="AM111" i="19"/>
  <c r="AV111" i="19" s="1"/>
  <c r="BD111" i="19" s="1"/>
  <c r="AN111" i="19"/>
  <c r="AO111" i="19"/>
  <c r="BC111" i="19" s="1"/>
  <c r="AP111" i="19"/>
  <c r="AQ111" i="19"/>
  <c r="AS111" i="19"/>
  <c r="AU111" i="19"/>
  <c r="AW111" i="19"/>
  <c r="AX111" i="19"/>
  <c r="AY111" i="19"/>
  <c r="BA111" i="19"/>
  <c r="BE111" i="19"/>
  <c r="AF112" i="19"/>
  <c r="AO112" i="19" s="1"/>
  <c r="BA112" i="19" s="1"/>
  <c r="AG112" i="19"/>
  <c r="AP112" i="19" s="1"/>
  <c r="AH112" i="19"/>
  <c r="AQ112" i="19" s="1"/>
  <c r="AI112" i="19"/>
  <c r="AR112" i="19" s="1"/>
  <c r="AJ112" i="19"/>
  <c r="AK112" i="19"/>
  <c r="AT112" i="19" s="1"/>
  <c r="AL112" i="19"/>
  <c r="AM112" i="19"/>
  <c r="AN112" i="19"/>
  <c r="AW112" i="19" s="1"/>
  <c r="BE112" i="19" s="1"/>
  <c r="AS112" i="19"/>
  <c r="AU112" i="19"/>
  <c r="AV112" i="19"/>
  <c r="AF113" i="19"/>
  <c r="AG113" i="19"/>
  <c r="AP113" i="19" s="1"/>
  <c r="AH113" i="19"/>
  <c r="AQ113" i="19" s="1"/>
  <c r="AI113" i="19"/>
  <c r="AR113" i="19" s="1"/>
  <c r="AJ113" i="19"/>
  <c r="AS113" i="19" s="1"/>
  <c r="AK113" i="19"/>
  <c r="AL113" i="19"/>
  <c r="AU113" i="19" s="1"/>
  <c r="AM113" i="19"/>
  <c r="AV113" i="19" s="1"/>
  <c r="AN113" i="19"/>
  <c r="AW113" i="19" s="1"/>
  <c r="BE113" i="19" s="1"/>
  <c r="AO113" i="19"/>
  <c r="AT113" i="19"/>
  <c r="AF114" i="19"/>
  <c r="AO114" i="19" s="1"/>
  <c r="AG114" i="19"/>
  <c r="AP114" i="19" s="1"/>
  <c r="AH114" i="19"/>
  <c r="AI114" i="19"/>
  <c r="AJ114" i="19"/>
  <c r="AK114" i="19"/>
  <c r="AT114" i="19" s="1"/>
  <c r="AL114" i="19"/>
  <c r="AU114" i="19" s="1"/>
  <c r="AM114" i="19"/>
  <c r="AV114" i="19" s="1"/>
  <c r="AN114" i="19"/>
  <c r="AW114" i="19" s="1"/>
  <c r="AQ114" i="19"/>
  <c r="AR114" i="19"/>
  <c r="AS114" i="19"/>
  <c r="AF115" i="19"/>
  <c r="AO115" i="19" s="1"/>
  <c r="AG115" i="19"/>
  <c r="AP115" i="19" s="1"/>
  <c r="AX115" i="19" s="1"/>
  <c r="AH115" i="19"/>
  <c r="AQ115" i="19" s="1"/>
  <c r="AI115" i="19"/>
  <c r="AR115" i="19" s="1"/>
  <c r="AJ115" i="19"/>
  <c r="AS115" i="19" s="1"/>
  <c r="BA115" i="19" s="1"/>
  <c r="AK115" i="19"/>
  <c r="AT115" i="19" s="1"/>
  <c r="AL115" i="19"/>
  <c r="AU115" i="19" s="1"/>
  <c r="AM115" i="19"/>
  <c r="AV115" i="19" s="1"/>
  <c r="AN115" i="19"/>
  <c r="AW115" i="19" s="1"/>
  <c r="BE115" i="19" s="1"/>
  <c r="AF116" i="19"/>
  <c r="AG116" i="19"/>
  <c r="AP116" i="19" s="1"/>
  <c r="AH116" i="19"/>
  <c r="AQ116" i="19" s="1"/>
  <c r="AY116" i="19" s="1"/>
  <c r="AI116" i="19"/>
  <c r="AR116" i="19" s="1"/>
  <c r="AZ116" i="19" s="1"/>
  <c r="AJ116" i="19"/>
  <c r="AK116" i="19"/>
  <c r="AT116" i="19" s="1"/>
  <c r="AL116" i="19"/>
  <c r="AM116" i="19"/>
  <c r="AV116" i="19" s="1"/>
  <c r="AN116" i="19"/>
  <c r="AO116" i="19"/>
  <c r="AS116" i="19"/>
  <c r="AU116" i="19"/>
  <c r="AW116" i="19"/>
  <c r="AF117" i="19"/>
  <c r="AG117" i="19"/>
  <c r="AP117" i="19" s="1"/>
  <c r="AH117" i="19"/>
  <c r="AI117" i="19"/>
  <c r="AR117" i="19" s="1"/>
  <c r="AJ117" i="19"/>
  <c r="AS117" i="19" s="1"/>
  <c r="AK117" i="19"/>
  <c r="AT117" i="19" s="1"/>
  <c r="AL117" i="19"/>
  <c r="AU117" i="19" s="1"/>
  <c r="AM117" i="19"/>
  <c r="AV117" i="19" s="1"/>
  <c r="AN117" i="19"/>
  <c r="AW117" i="19" s="1"/>
  <c r="AO117" i="19"/>
  <c r="AQ117" i="19"/>
  <c r="AF118" i="19"/>
  <c r="AG118" i="19"/>
  <c r="AP118" i="19" s="1"/>
  <c r="AH118" i="19"/>
  <c r="AQ118" i="19" s="1"/>
  <c r="AI118" i="19"/>
  <c r="AJ118" i="19"/>
  <c r="AK118" i="19"/>
  <c r="AT118" i="19" s="1"/>
  <c r="AL118" i="19"/>
  <c r="AU118" i="19" s="1"/>
  <c r="AM118" i="19"/>
  <c r="AV118" i="19" s="1"/>
  <c r="AN118" i="19"/>
  <c r="AW118" i="19" s="1"/>
  <c r="BE118" i="19" s="1"/>
  <c r="AO118" i="19"/>
  <c r="BA118" i="19" s="1"/>
  <c r="AR118" i="19"/>
  <c r="AS118" i="19"/>
  <c r="AF119" i="19"/>
  <c r="AO119" i="19" s="1"/>
  <c r="AG119" i="19"/>
  <c r="AH119" i="19"/>
  <c r="AI119" i="19"/>
  <c r="AR119" i="19" s="1"/>
  <c r="AJ119" i="19"/>
  <c r="AS119" i="19" s="1"/>
  <c r="AK119" i="19"/>
  <c r="AT119" i="19" s="1"/>
  <c r="AL119" i="19"/>
  <c r="AU119" i="19" s="1"/>
  <c r="AM119" i="19"/>
  <c r="AV119" i="19" s="1"/>
  <c r="AN119" i="19"/>
  <c r="AP119" i="19"/>
  <c r="AQ119" i="19"/>
  <c r="AW119" i="19"/>
  <c r="BE119" i="19" s="1"/>
  <c r="AF120" i="19"/>
  <c r="AO120" i="19" s="1"/>
  <c r="AG120" i="19"/>
  <c r="AP120" i="19" s="1"/>
  <c r="AH120" i="19"/>
  <c r="AI120" i="19"/>
  <c r="AR120" i="19" s="1"/>
  <c r="AJ120" i="19"/>
  <c r="AS120" i="19" s="1"/>
  <c r="AK120" i="19"/>
  <c r="AL120" i="19"/>
  <c r="AU120" i="19" s="1"/>
  <c r="AM120" i="19"/>
  <c r="AV120" i="19" s="1"/>
  <c r="AN120" i="19"/>
  <c r="AW120" i="19" s="1"/>
  <c r="AQ120" i="19"/>
  <c r="AY120" i="19" s="1"/>
  <c r="AT120" i="19"/>
  <c r="AF121" i="19"/>
  <c r="AG121" i="19"/>
  <c r="AP121" i="19" s="1"/>
  <c r="AH121" i="19"/>
  <c r="AQ121" i="19" s="1"/>
  <c r="AI121" i="19"/>
  <c r="AJ121" i="19"/>
  <c r="AK121" i="19"/>
  <c r="AT121" i="19" s="1"/>
  <c r="AL121" i="19"/>
  <c r="AU121" i="19" s="1"/>
  <c r="AM121" i="19"/>
  <c r="AV121" i="19" s="1"/>
  <c r="AN121" i="19"/>
  <c r="AW121" i="19" s="1"/>
  <c r="BE121" i="19" s="1"/>
  <c r="AO121" i="19"/>
  <c r="AR121" i="19"/>
  <c r="AS121" i="19"/>
  <c r="AF2" i="19"/>
  <c r="AN2" i="19"/>
  <c r="AW2" i="19" s="1"/>
  <c r="AM2" i="19"/>
  <c r="AV2" i="19" s="1"/>
  <c r="BD2" i="19" s="1"/>
  <c r="AL2" i="19"/>
  <c r="AU2" i="19" s="1"/>
  <c r="AK2" i="19"/>
  <c r="AT2" i="19" s="1"/>
  <c r="BB2" i="19" s="1"/>
  <c r="AJ2" i="19"/>
  <c r="AS2" i="19" s="1"/>
  <c r="AI2" i="19"/>
  <c r="AR2" i="19" s="1"/>
  <c r="AH2" i="19"/>
  <c r="AQ2" i="19" s="1"/>
  <c r="AG2" i="19"/>
  <c r="AP2" i="19" s="1"/>
  <c r="AO2" i="19"/>
  <c r="AZ114" i="19" l="1"/>
  <c r="BA114" i="19"/>
  <c r="AX112" i="19"/>
  <c r="BD115" i="19"/>
  <c r="BC118" i="19"/>
  <c r="BE120" i="19"/>
  <c r="BB115" i="19"/>
  <c r="AZ120" i="19"/>
  <c r="BE117" i="19"/>
  <c r="BE116" i="19"/>
  <c r="AY118" i="19"/>
  <c r="AY115" i="19"/>
  <c r="AX114" i="19"/>
  <c r="AX118" i="19"/>
  <c r="BE114" i="19"/>
  <c r="AY112" i="19"/>
  <c r="BA119" i="19"/>
  <c r="AY119" i="19"/>
  <c r="BC119" i="19"/>
  <c r="AX119" i="19"/>
  <c r="BB119" i="19"/>
  <c r="AZ118" i="19"/>
  <c r="BA116" i="19"/>
  <c r="AX116" i="19"/>
  <c r="AY114" i="19"/>
  <c r="BD114" i="19"/>
  <c r="BD113" i="19"/>
  <c r="BD119" i="19"/>
  <c r="BA120" i="19"/>
  <c r="AX120" i="19"/>
  <c r="BD118" i="19"/>
  <c r="BD117" i="19"/>
  <c r="AZ115" i="19"/>
  <c r="AZ119" i="19"/>
  <c r="BC114" i="19"/>
  <c r="BB114" i="19"/>
  <c r="BB118" i="19"/>
  <c r="BC115" i="19"/>
  <c r="BB112" i="19"/>
  <c r="BB116" i="19"/>
  <c r="AZ112" i="19"/>
  <c r="BE89" i="19"/>
  <c r="BC86" i="19"/>
  <c r="AZ88" i="19"/>
  <c r="BB86" i="19"/>
  <c r="BC89" i="19"/>
  <c r="BB87" i="19"/>
  <c r="AZ86" i="19"/>
  <c r="BE84" i="19"/>
  <c r="AZ90" i="19"/>
  <c r="BA89" i="19"/>
  <c r="AZ87" i="19"/>
  <c r="AY86" i="19"/>
  <c r="AZ89" i="19"/>
  <c r="BD88" i="19"/>
  <c r="AY87" i="19"/>
  <c r="BB83" i="19"/>
  <c r="BC84" i="19"/>
  <c r="AX84" i="19"/>
  <c r="BE83" i="19"/>
  <c r="BD87" i="19"/>
  <c r="AX87" i="19"/>
  <c r="BA86" i="19"/>
  <c r="BE85" i="19"/>
  <c r="BD84" i="19"/>
  <c r="AX89" i="19"/>
  <c r="BE88" i="19"/>
  <c r="AY84" i="19"/>
  <c r="BC82" i="19"/>
  <c r="BA83" i="19"/>
  <c r="BE82" i="19"/>
  <c r="BA91" i="19"/>
  <c r="BC88" i="19"/>
  <c r="AZ83" i="19"/>
  <c r="BA82" i="19"/>
  <c r="BD89" i="19"/>
  <c r="BA85" i="19"/>
  <c r="AX83" i="19"/>
  <c r="AY83" i="19"/>
  <c r="AZ82" i="19"/>
  <c r="AZ91" i="19"/>
  <c r="AY91" i="19"/>
  <c r="BB26" i="19"/>
  <c r="AX26" i="19"/>
  <c r="BE26" i="19"/>
  <c r="BD26" i="19"/>
  <c r="BC26" i="19"/>
  <c r="BA26" i="19"/>
  <c r="AY26" i="19"/>
  <c r="AY25" i="19"/>
  <c r="BB25" i="19"/>
  <c r="BD25" i="19"/>
  <c r="AX97" i="19"/>
  <c r="AY97" i="19"/>
  <c r="AZ97" i="19"/>
  <c r="BA97" i="19"/>
  <c r="BB97" i="19"/>
  <c r="BC97" i="19"/>
  <c r="BD97" i="19"/>
  <c r="AZ117" i="19"/>
  <c r="AZ113" i="19"/>
  <c r="AY121" i="19"/>
  <c r="AZ121" i="19"/>
  <c r="BA121" i="19"/>
  <c r="BB121" i="19"/>
  <c r="BC121" i="19"/>
  <c r="AX121" i="19"/>
  <c r="AY117" i="19"/>
  <c r="BA117" i="19"/>
  <c r="BB117" i="19"/>
  <c r="BC117" i="19"/>
  <c r="AX117" i="19"/>
  <c r="AY113" i="19"/>
  <c r="BA113" i="19"/>
  <c r="BB113" i="19"/>
  <c r="BC113" i="19"/>
  <c r="AX113" i="19"/>
  <c r="AY109" i="19"/>
  <c r="BA109" i="19"/>
  <c r="BB109" i="19"/>
  <c r="BC109" i="19"/>
  <c r="AX109" i="19"/>
  <c r="AY105" i="19"/>
  <c r="BA105" i="19"/>
  <c r="BB105" i="19"/>
  <c r="BC105" i="19"/>
  <c r="AX105" i="19"/>
  <c r="AY101" i="19"/>
  <c r="BA101" i="19"/>
  <c r="BB101" i="19"/>
  <c r="BC101" i="19"/>
  <c r="AX101" i="19"/>
  <c r="AX96" i="19"/>
  <c r="BD121" i="19"/>
  <c r="AZ80" i="19"/>
  <c r="BB80" i="19"/>
  <c r="AZ34" i="19"/>
  <c r="BA34" i="19"/>
  <c r="AX34" i="19"/>
  <c r="AX7" i="19"/>
  <c r="AY7" i="19"/>
  <c r="AZ7" i="19"/>
  <c r="BC7" i="19"/>
  <c r="AX75" i="19"/>
  <c r="BE87" i="19"/>
  <c r="BB58" i="19"/>
  <c r="AX58" i="19"/>
  <c r="AZ51" i="19"/>
  <c r="BD51" i="19"/>
  <c r="AX51" i="19"/>
  <c r="AX44" i="19"/>
  <c r="BE34" i="19"/>
  <c r="BD120" i="19"/>
  <c r="BD116" i="19"/>
  <c r="BD112" i="19"/>
  <c r="BD108" i="19"/>
  <c r="BD104" i="19"/>
  <c r="BD100" i="19"/>
  <c r="BB95" i="19"/>
  <c r="BB90" i="19"/>
  <c r="BC87" i="19"/>
  <c r="AY58" i="19"/>
  <c r="AY47" i="19"/>
  <c r="BB29" i="19"/>
  <c r="AY29" i="19"/>
  <c r="AZ29" i="19"/>
  <c r="BC120" i="19"/>
  <c r="BC116" i="19"/>
  <c r="BC112" i="19"/>
  <c r="BC108" i="19"/>
  <c r="BC104" i="19"/>
  <c r="BC100" i="19"/>
  <c r="BC91" i="19"/>
  <c r="BC75" i="19"/>
  <c r="BC66" i="19"/>
  <c r="BC58" i="19"/>
  <c r="BD48" i="19"/>
  <c r="BD44" i="19"/>
  <c r="BE43" i="19"/>
  <c r="BD29" i="19"/>
  <c r="BB120" i="19"/>
  <c r="AZ96" i="19"/>
  <c r="BB91" i="19"/>
  <c r="BA90" i="19"/>
  <c r="AY89" i="19"/>
  <c r="BA87" i="19"/>
  <c r="BD85" i="19"/>
  <c r="BA84" i="19"/>
  <c r="BB66" i="19"/>
  <c r="BD61" i="19"/>
  <c r="AX56" i="19"/>
  <c r="BC48" i="19"/>
  <c r="BD43" i="19"/>
  <c r="AY37" i="19"/>
  <c r="BC92" i="19"/>
  <c r="AZ84" i="19"/>
  <c r="AY82" i="19"/>
  <c r="BB82" i="19"/>
  <c r="BB76" i="19"/>
  <c r="AZ76" i="19"/>
  <c r="BA58" i="19"/>
  <c r="BE51" i="19"/>
  <c r="BE49" i="19"/>
  <c r="BA49" i="19"/>
  <c r="AY48" i="19"/>
  <c r="BA43" i="19"/>
  <c r="AZ43" i="19"/>
  <c r="BB37" i="19"/>
  <c r="BD37" i="19"/>
  <c r="AZ37" i="19"/>
  <c r="BE29" i="19"/>
  <c r="BC93" i="19"/>
  <c r="BD86" i="19"/>
  <c r="BD83" i="19"/>
  <c r="AY80" i="19"/>
  <c r="AX80" i="19"/>
  <c r="AZ77" i="19"/>
  <c r="BA77" i="19"/>
  <c r="AZ75" i="19"/>
  <c r="BE69" i="19"/>
  <c r="BB61" i="19"/>
  <c r="AZ58" i="19"/>
  <c r="AX48" i="19"/>
  <c r="BE44" i="19"/>
  <c r="AY43" i="19"/>
  <c r="BD58" i="19"/>
  <c r="AZ56" i="19"/>
  <c r="BB52" i="19"/>
  <c r="AY45" i="19"/>
  <c r="BC43" i="19"/>
  <c r="BA41" i="19"/>
  <c r="AY41" i="19"/>
  <c r="BA39" i="19"/>
  <c r="AX37" i="19"/>
  <c r="BC27" i="19"/>
  <c r="BD7" i="19"/>
  <c r="AY49" i="19"/>
  <c r="BC47" i="19"/>
  <c r="AX45" i="19"/>
  <c r="BB43" i="19"/>
  <c r="BD34" i="19"/>
  <c r="BC29" i="19"/>
  <c r="BB9" i="19"/>
  <c r="BC9" i="19"/>
  <c r="AY9" i="19"/>
  <c r="BD9" i="19"/>
  <c r="BC83" i="19"/>
  <c r="BA76" i="19"/>
  <c r="AY69" i="19"/>
  <c r="BD66" i="19"/>
  <c r="AZ64" i="19"/>
  <c r="AY53" i="19"/>
  <c r="BC51" i="19"/>
  <c r="AX49" i="19"/>
  <c r="BB47" i="19"/>
  <c r="AY39" i="19"/>
  <c r="AX33" i="19"/>
  <c r="BC30" i="19"/>
  <c r="AY30" i="19"/>
  <c r="AZ27" i="19"/>
  <c r="BD27" i="19"/>
  <c r="BC14" i="19"/>
  <c r="BA80" i="19"/>
  <c r="AZ73" i="19"/>
  <c r="AY73" i="19"/>
  <c r="BC55" i="19"/>
  <c r="AX53" i="19"/>
  <c r="BB51" i="19"/>
  <c r="BD39" i="19"/>
  <c r="BC34" i="19"/>
  <c r="AZ18" i="19"/>
  <c r="BA18" i="19"/>
  <c r="AZ10" i="19"/>
  <c r="BA10" i="19"/>
  <c r="BB10" i="19"/>
  <c r="BE10" i="19"/>
  <c r="AX10" i="19"/>
  <c r="AY77" i="19"/>
  <c r="AY61" i="19"/>
  <c r="BC59" i="19"/>
  <c r="AX57" i="19"/>
  <c r="BB55" i="19"/>
  <c r="BA44" i="19"/>
  <c r="BC39" i="19"/>
  <c r="BB39" i="19"/>
  <c r="BB34" i="19"/>
  <c r="AX25" i="19"/>
  <c r="BB18" i="19"/>
  <c r="BA88" i="19"/>
  <c r="AY81" i="19"/>
  <c r="AY65" i="19"/>
  <c r="BC63" i="19"/>
  <c r="AX61" i="19"/>
  <c r="BB59" i="19"/>
  <c r="BA48" i="19"/>
  <c r="BD46" i="19"/>
  <c r="AZ44" i="19"/>
  <c r="BA32" i="19"/>
  <c r="BD30" i="19"/>
  <c r="AX29" i="19"/>
  <c r="BC25" i="19"/>
  <c r="BD18" i="19"/>
  <c r="BC67" i="19"/>
  <c r="AX65" i="19"/>
  <c r="BB63" i="19"/>
  <c r="BA52" i="19"/>
  <c r="AZ48" i="19"/>
  <c r="AZ22" i="19"/>
  <c r="BA22" i="19"/>
  <c r="BE18" i="19"/>
  <c r="AZ14" i="19"/>
  <c r="BA14" i="19"/>
  <c r="AX11" i="19"/>
  <c r="AY11" i="19"/>
  <c r="AZ11" i="19"/>
  <c r="BC11" i="19"/>
  <c r="BD14" i="19"/>
  <c r="BD11" i="19"/>
  <c r="BD10" i="19"/>
  <c r="BC10" i="19"/>
  <c r="BB7" i="19"/>
  <c r="BB21" i="19"/>
  <c r="BC21" i="19"/>
  <c r="AX21" i="19"/>
  <c r="BB17" i="19"/>
  <c r="BC17" i="19"/>
  <c r="AX17" i="19"/>
  <c r="BB13" i="19"/>
  <c r="BC13" i="19"/>
  <c r="AX13" i="19"/>
  <c r="BB11" i="19"/>
  <c r="BA9" i="19"/>
  <c r="BA7" i="19"/>
  <c r="BA29" i="19"/>
  <c r="BB27" i="19"/>
  <c r="AX19" i="19"/>
  <c r="AY19" i="19"/>
  <c r="AX15" i="19"/>
  <c r="AY15" i="19"/>
  <c r="BA11" i="19"/>
  <c r="AZ9" i="19"/>
  <c r="AX41" i="19"/>
  <c r="AZ24" i="19"/>
  <c r="AY6" i="19"/>
  <c r="BD38" i="19"/>
  <c r="BA37" i="19"/>
  <c r="BB35" i="19"/>
  <c r="AY34" i="19"/>
  <c r="AY22" i="19"/>
  <c r="AY18" i="19"/>
  <c r="AY14" i="19"/>
  <c r="AY10" i="19"/>
  <c r="AX9" i="19"/>
  <c r="AZ6" i="19"/>
  <c r="BA6" i="19"/>
  <c r="AX6" i="19"/>
  <c r="BB5" i="19"/>
  <c r="BC5" i="19"/>
  <c r="AX3" i="19"/>
  <c r="AY3" i="19"/>
  <c r="AZ3" i="19"/>
  <c r="BA3" i="19"/>
  <c r="AZ2" i="19"/>
  <c r="BE2" i="19"/>
  <c r="AX2" i="19"/>
  <c r="BA2" i="19"/>
  <c r="AY2" i="19"/>
  <c r="BC2" i="19"/>
  <c r="AK12" i="8" l="1"/>
  <c r="E22" i="16" l="1"/>
  <c r="E21" i="16"/>
  <c r="E20" i="16"/>
  <c r="E19" i="16"/>
  <c r="C22" i="16"/>
  <c r="C21" i="16"/>
  <c r="C20" i="16"/>
  <c r="C19" i="16"/>
  <c r="C18" i="16"/>
  <c r="C17" i="16"/>
  <c r="K22" i="16"/>
  <c r="K21" i="16"/>
  <c r="K20" i="16"/>
  <c r="K19" i="16"/>
  <c r="K18" i="16"/>
  <c r="K17" i="16"/>
  <c r="I22" i="16"/>
  <c r="I21" i="16"/>
  <c r="I20" i="16"/>
  <c r="I19" i="16"/>
  <c r="I18" i="16"/>
  <c r="I17" i="16"/>
  <c r="G22" i="16"/>
  <c r="G21" i="16"/>
  <c r="G20" i="16"/>
  <c r="G19" i="16"/>
  <c r="G18" i="16"/>
  <c r="D32" i="16"/>
  <c r="E32" i="16" s="1"/>
  <c r="D33" i="16"/>
  <c r="E33" i="16" s="1"/>
  <c r="D34" i="16"/>
  <c r="E34" i="16" s="1"/>
  <c r="D35" i="16"/>
  <c r="E35" i="16" s="1"/>
  <c r="D36" i="16"/>
  <c r="E36" i="16" s="1"/>
  <c r="D31" i="16"/>
  <c r="E31" i="16" s="1"/>
  <c r="BJ3" i="15"/>
  <c r="BJ4" i="15"/>
  <c r="BJ5" i="15"/>
  <c r="BJ6" i="15"/>
  <c r="BJ7" i="15"/>
  <c r="BJ8" i="15"/>
  <c r="BJ9" i="15"/>
  <c r="BJ10" i="15"/>
  <c r="BJ11" i="15"/>
  <c r="BJ12" i="15"/>
  <c r="BJ13" i="15"/>
  <c r="BJ14" i="15"/>
  <c r="BJ15" i="15"/>
  <c r="BJ16" i="15"/>
  <c r="BJ17" i="15"/>
  <c r="BJ18" i="15"/>
  <c r="BJ19" i="15"/>
  <c r="BJ20" i="15"/>
  <c r="BJ21" i="15"/>
  <c r="BR21" i="15" s="1"/>
  <c r="BJ22" i="15"/>
  <c r="BJ23" i="15"/>
  <c r="BJ24" i="15"/>
  <c r="BJ25" i="15"/>
  <c r="BJ26" i="15"/>
  <c r="BJ27" i="15"/>
  <c r="BJ28" i="15"/>
  <c r="BJ29" i="15"/>
  <c r="BJ30" i="15"/>
  <c r="BJ31" i="15"/>
  <c r="BJ32" i="15"/>
  <c r="BJ33" i="15"/>
  <c r="BJ34" i="15"/>
  <c r="BJ35" i="15"/>
  <c r="BJ36" i="15"/>
  <c r="BJ37" i="15"/>
  <c r="BJ38" i="15"/>
  <c r="BJ39" i="15"/>
  <c r="BJ40" i="15"/>
  <c r="BJ41" i="15"/>
  <c r="BJ42" i="15"/>
  <c r="BJ43" i="15"/>
  <c r="BJ44" i="15"/>
  <c r="BJ45" i="15"/>
  <c r="BJ46" i="15"/>
  <c r="BJ47" i="15"/>
  <c r="BJ48" i="15"/>
  <c r="BJ49" i="15"/>
  <c r="BJ50" i="15"/>
  <c r="BJ51" i="15"/>
  <c r="BJ52" i="15"/>
  <c r="BJ53" i="15"/>
  <c r="BJ54" i="15"/>
  <c r="BJ55" i="15"/>
  <c r="BJ56" i="15"/>
  <c r="BJ57" i="15"/>
  <c r="BJ58" i="15"/>
  <c r="BJ59" i="15"/>
  <c r="BR59" i="15" s="1"/>
  <c r="BJ60" i="15"/>
  <c r="BJ61" i="15"/>
  <c r="BI5" i="15"/>
  <c r="BD6" i="15"/>
  <c r="BL6" i="15" s="1"/>
  <c r="BG9" i="15"/>
  <c r="BH11" i="15"/>
  <c r="BC12" i="15"/>
  <c r="BK12" i="15" s="1"/>
  <c r="BD12" i="15"/>
  <c r="BE12" i="15"/>
  <c r="BF12" i="15"/>
  <c r="BG12" i="15"/>
  <c r="BH12" i="15"/>
  <c r="BI12" i="15"/>
  <c r="BQ12" i="15" s="1"/>
  <c r="BC13" i="15"/>
  <c r="BD13" i="15"/>
  <c r="BL13" i="15" s="1"/>
  <c r="BE13" i="15"/>
  <c r="BF13" i="15"/>
  <c r="BG13" i="15"/>
  <c r="BH13" i="15"/>
  <c r="BI13" i="15"/>
  <c r="BC14" i="15"/>
  <c r="BD14" i="15"/>
  <c r="BE14" i="15"/>
  <c r="BM14" i="15" s="1"/>
  <c r="BF14" i="15"/>
  <c r="BG14" i="15"/>
  <c r="BH14" i="15"/>
  <c r="BI14" i="15"/>
  <c r="BC15" i="15"/>
  <c r="BD15" i="15"/>
  <c r="BE15" i="15"/>
  <c r="BF15" i="15"/>
  <c r="BG15" i="15"/>
  <c r="BH15" i="15"/>
  <c r="BI15" i="15"/>
  <c r="BC16" i="15"/>
  <c r="BD16" i="15"/>
  <c r="BE16" i="15"/>
  <c r="BF16" i="15"/>
  <c r="BG16" i="15"/>
  <c r="BO16" i="15" s="1"/>
  <c r="BH16" i="15"/>
  <c r="BI16" i="15"/>
  <c r="BC17" i="15"/>
  <c r="BD17" i="15"/>
  <c r="BE17" i="15"/>
  <c r="BF17" i="15"/>
  <c r="BG17" i="15"/>
  <c r="BO17" i="15" s="1"/>
  <c r="BH17" i="15"/>
  <c r="BP17" i="15" s="1"/>
  <c r="BI17" i="15"/>
  <c r="BC18" i="15"/>
  <c r="BD18" i="15"/>
  <c r="BE18" i="15"/>
  <c r="BF18" i="15"/>
  <c r="BG18" i="15"/>
  <c r="BO18" i="15" s="1"/>
  <c r="BH18" i="15"/>
  <c r="BP18" i="15" s="1"/>
  <c r="BI18" i="15"/>
  <c r="BQ18" i="15" s="1"/>
  <c r="BC19" i="15"/>
  <c r="BD19" i="15"/>
  <c r="BE19" i="15"/>
  <c r="BF19" i="15"/>
  <c r="BG19" i="15"/>
  <c r="BH19" i="15"/>
  <c r="BP19" i="15" s="1"/>
  <c r="BI19" i="15"/>
  <c r="BQ19" i="15" s="1"/>
  <c r="BC20" i="15"/>
  <c r="BK20" i="15" s="1"/>
  <c r="BD20" i="15"/>
  <c r="BE20" i="15"/>
  <c r="BF20" i="15"/>
  <c r="BG20" i="15"/>
  <c r="BH20" i="15"/>
  <c r="BI20" i="15"/>
  <c r="BQ20" i="15" s="1"/>
  <c r="BC21" i="15"/>
  <c r="BD21" i="15"/>
  <c r="BL21" i="15" s="1"/>
  <c r="BE21" i="15"/>
  <c r="BF21" i="15"/>
  <c r="BG21" i="15"/>
  <c r="BH21" i="15"/>
  <c r="BI21" i="15"/>
  <c r="BC22" i="15"/>
  <c r="BD22" i="15"/>
  <c r="BE22" i="15"/>
  <c r="BM22" i="15" s="1"/>
  <c r="BF22" i="15"/>
  <c r="BG22" i="15"/>
  <c r="BH22" i="15"/>
  <c r="BI22" i="15"/>
  <c r="BC23" i="15"/>
  <c r="BD23" i="15"/>
  <c r="BE23" i="15"/>
  <c r="BF23" i="15"/>
  <c r="BG23" i="15"/>
  <c r="BH23" i="15"/>
  <c r="BI23" i="15"/>
  <c r="BC24" i="15"/>
  <c r="BD24" i="15"/>
  <c r="BE24" i="15"/>
  <c r="BF24" i="15"/>
  <c r="BG24" i="15"/>
  <c r="BO24" i="15" s="1"/>
  <c r="BH24" i="15"/>
  <c r="BI24" i="15"/>
  <c r="BC25" i="15"/>
  <c r="BD25" i="15"/>
  <c r="BE25" i="15"/>
  <c r="BF25" i="15"/>
  <c r="BG25" i="15"/>
  <c r="BO25" i="15" s="1"/>
  <c r="BH25" i="15"/>
  <c r="BP25" i="15" s="1"/>
  <c r="BI25" i="15"/>
  <c r="BC26" i="15"/>
  <c r="BD26" i="15"/>
  <c r="BE26" i="15"/>
  <c r="BF26" i="15"/>
  <c r="BG26" i="15"/>
  <c r="BO26" i="15" s="1"/>
  <c r="BH26" i="15"/>
  <c r="BP26" i="15" s="1"/>
  <c r="BI26" i="15"/>
  <c r="BQ26" i="15" s="1"/>
  <c r="BC27" i="15"/>
  <c r="BD27" i="15"/>
  <c r="BE27" i="15"/>
  <c r="BF27" i="15"/>
  <c r="BG27" i="15"/>
  <c r="BH27" i="15"/>
  <c r="BP27" i="15" s="1"/>
  <c r="BI27" i="15"/>
  <c r="BQ27" i="15" s="1"/>
  <c r="BC28" i="15"/>
  <c r="BK28" i="15" s="1"/>
  <c r="BD28" i="15"/>
  <c r="BE28" i="15"/>
  <c r="BF28" i="15"/>
  <c r="BG28" i="15"/>
  <c r="BH28" i="15"/>
  <c r="BI28" i="15"/>
  <c r="BQ28" i="15" s="1"/>
  <c r="BC29" i="15"/>
  <c r="BD29" i="15"/>
  <c r="BL29" i="15" s="1"/>
  <c r="BE29" i="15"/>
  <c r="BF29" i="15"/>
  <c r="BG29" i="15"/>
  <c r="BH29" i="15"/>
  <c r="BI29" i="15"/>
  <c r="BC30" i="15"/>
  <c r="BD30" i="15"/>
  <c r="BE30" i="15"/>
  <c r="BM30" i="15" s="1"/>
  <c r="BF30" i="15"/>
  <c r="BG30" i="15"/>
  <c r="BH30" i="15"/>
  <c r="BI30" i="15"/>
  <c r="BC31" i="15"/>
  <c r="BD31" i="15"/>
  <c r="BE31" i="15"/>
  <c r="BF31" i="15"/>
  <c r="BG31" i="15"/>
  <c r="BH31" i="15"/>
  <c r="BI31" i="15"/>
  <c r="BC32" i="15"/>
  <c r="BD32" i="15"/>
  <c r="BE32" i="15"/>
  <c r="BF32" i="15"/>
  <c r="BG32" i="15"/>
  <c r="BO32" i="15" s="1"/>
  <c r="BH32" i="15"/>
  <c r="BI32" i="15"/>
  <c r="BC33" i="15"/>
  <c r="BD33" i="15"/>
  <c r="BE33" i="15"/>
  <c r="BF33" i="15"/>
  <c r="BG33" i="15"/>
  <c r="BO33" i="15" s="1"/>
  <c r="BH33" i="15"/>
  <c r="BP33" i="15" s="1"/>
  <c r="BI33" i="15"/>
  <c r="BC34" i="15"/>
  <c r="BD34" i="15"/>
  <c r="BE34" i="15"/>
  <c r="BF34" i="15"/>
  <c r="BG34" i="15"/>
  <c r="BO34" i="15" s="1"/>
  <c r="BH34" i="15"/>
  <c r="BP34" i="15" s="1"/>
  <c r="BI34" i="15"/>
  <c r="BQ34" i="15" s="1"/>
  <c r="BC35" i="15"/>
  <c r="BD35" i="15"/>
  <c r="BE35" i="15"/>
  <c r="BF35" i="15"/>
  <c r="BG35" i="15"/>
  <c r="BH35" i="15"/>
  <c r="BP35" i="15" s="1"/>
  <c r="BI35" i="15"/>
  <c r="BQ35" i="15" s="1"/>
  <c r="BC36" i="15"/>
  <c r="BK36" i="15" s="1"/>
  <c r="BD36" i="15"/>
  <c r="BE36" i="15"/>
  <c r="BF36" i="15"/>
  <c r="BG36" i="15"/>
  <c r="BH36" i="15"/>
  <c r="BI36" i="15"/>
  <c r="BQ36" i="15" s="1"/>
  <c r="BC37" i="15"/>
  <c r="BD37" i="15"/>
  <c r="BL37" i="15" s="1"/>
  <c r="BE37" i="15"/>
  <c r="BF37" i="15"/>
  <c r="BG37" i="15"/>
  <c r="BH37" i="15"/>
  <c r="BI37" i="15"/>
  <c r="BC38" i="15"/>
  <c r="BD38" i="15"/>
  <c r="BE38" i="15"/>
  <c r="BM38" i="15" s="1"/>
  <c r="BF38" i="15"/>
  <c r="BG38" i="15"/>
  <c r="BH38" i="15"/>
  <c r="BI38" i="15"/>
  <c r="BC39" i="15"/>
  <c r="BD39" i="15"/>
  <c r="BE39" i="15"/>
  <c r="BF39" i="15"/>
  <c r="BG39" i="15"/>
  <c r="BH39" i="15"/>
  <c r="BI39" i="15"/>
  <c r="BC40" i="15"/>
  <c r="BD40" i="15"/>
  <c r="BE40" i="15"/>
  <c r="BF40" i="15"/>
  <c r="BG40" i="15"/>
  <c r="BO40" i="15" s="1"/>
  <c r="BH40" i="15"/>
  <c r="BI40" i="15"/>
  <c r="BC41" i="15"/>
  <c r="BD41" i="15"/>
  <c r="BE41" i="15"/>
  <c r="BF41" i="15"/>
  <c r="BG41" i="15"/>
  <c r="BO41" i="15" s="1"/>
  <c r="BH41" i="15"/>
  <c r="BP41" i="15" s="1"/>
  <c r="BI41" i="15"/>
  <c r="BC42" i="15"/>
  <c r="BD42" i="15"/>
  <c r="BE42" i="15"/>
  <c r="BF42" i="15"/>
  <c r="BG42" i="15"/>
  <c r="BO42" i="15" s="1"/>
  <c r="BH42" i="15"/>
  <c r="BP42" i="15" s="1"/>
  <c r="BI42" i="15"/>
  <c r="BQ42" i="15" s="1"/>
  <c r="BC43" i="15"/>
  <c r="BD43" i="15"/>
  <c r="BE43" i="15"/>
  <c r="BF43" i="15"/>
  <c r="BG43" i="15"/>
  <c r="BH43" i="15"/>
  <c r="BP43" i="15" s="1"/>
  <c r="BI43" i="15"/>
  <c r="BQ43" i="15" s="1"/>
  <c r="BC44" i="15"/>
  <c r="BK44" i="15" s="1"/>
  <c r="BD44" i="15"/>
  <c r="BE44" i="15"/>
  <c r="BF44" i="15"/>
  <c r="BG44" i="15"/>
  <c r="BH44" i="15"/>
  <c r="BI44" i="15"/>
  <c r="BQ44" i="15" s="1"/>
  <c r="BC45" i="15"/>
  <c r="BD45" i="15"/>
  <c r="BL45" i="15" s="1"/>
  <c r="BE45" i="15"/>
  <c r="BF45" i="15"/>
  <c r="BG45" i="15"/>
  <c r="BH45" i="15"/>
  <c r="BI45" i="15"/>
  <c r="BC46" i="15"/>
  <c r="BD46" i="15"/>
  <c r="BE46" i="15"/>
  <c r="BM46" i="15" s="1"/>
  <c r="BF46" i="15"/>
  <c r="BG46" i="15"/>
  <c r="BH46" i="15"/>
  <c r="BI46" i="15"/>
  <c r="BC47" i="15"/>
  <c r="BD47" i="15"/>
  <c r="BE47" i="15"/>
  <c r="BF47" i="15"/>
  <c r="BG47" i="15"/>
  <c r="BH47" i="15"/>
  <c r="BI47" i="15"/>
  <c r="BC48" i="15"/>
  <c r="BD48" i="15"/>
  <c r="BE48" i="15"/>
  <c r="BF48" i="15"/>
  <c r="BG48" i="15"/>
  <c r="BO48" i="15" s="1"/>
  <c r="BH48" i="15"/>
  <c r="BI48" i="15"/>
  <c r="BC49" i="15"/>
  <c r="BD49" i="15"/>
  <c r="BE49" i="15"/>
  <c r="BF49" i="15"/>
  <c r="BG49" i="15"/>
  <c r="BO49" i="15" s="1"/>
  <c r="BH49" i="15"/>
  <c r="BP49" i="15" s="1"/>
  <c r="BI49" i="15"/>
  <c r="BC50" i="15"/>
  <c r="BD50" i="15"/>
  <c r="BE50" i="15"/>
  <c r="BF50" i="15"/>
  <c r="BG50" i="15"/>
  <c r="BO50" i="15" s="1"/>
  <c r="BH50" i="15"/>
  <c r="BP50" i="15" s="1"/>
  <c r="BI50" i="15"/>
  <c r="BQ50" i="15" s="1"/>
  <c r="BC51" i="15"/>
  <c r="BD51" i="15"/>
  <c r="BE51" i="15"/>
  <c r="BF51" i="15"/>
  <c r="BG51" i="15"/>
  <c r="BH51" i="15"/>
  <c r="BP51" i="15" s="1"/>
  <c r="BI51" i="15"/>
  <c r="BQ51" i="15" s="1"/>
  <c r="BC52" i="15"/>
  <c r="BK52" i="15" s="1"/>
  <c r="BD52" i="15"/>
  <c r="BE52" i="15"/>
  <c r="BF52" i="15"/>
  <c r="BG52" i="15"/>
  <c r="BH52" i="15"/>
  <c r="BI52" i="15"/>
  <c r="BQ52" i="15" s="1"/>
  <c r="BC53" i="15"/>
  <c r="BK53" i="15" s="1"/>
  <c r="BD53" i="15"/>
  <c r="BL53" i="15" s="1"/>
  <c r="BE53" i="15"/>
  <c r="BF53" i="15"/>
  <c r="BG53" i="15"/>
  <c r="BH53" i="15"/>
  <c r="BI53" i="15"/>
  <c r="BC54" i="15"/>
  <c r="BD54" i="15"/>
  <c r="BE54" i="15"/>
  <c r="BM54" i="15" s="1"/>
  <c r="BF54" i="15"/>
  <c r="BG54" i="15"/>
  <c r="BH54" i="15"/>
  <c r="BI54" i="15"/>
  <c r="BC55" i="15"/>
  <c r="BD55" i="15"/>
  <c r="BE55" i="15"/>
  <c r="BF55" i="15"/>
  <c r="BG55" i="15"/>
  <c r="BH55" i="15"/>
  <c r="BI55" i="15"/>
  <c r="BC56" i="15"/>
  <c r="BD56" i="15"/>
  <c r="BE56" i="15"/>
  <c r="BF56" i="15"/>
  <c r="BG56" i="15"/>
  <c r="BO56" i="15" s="1"/>
  <c r="BH56" i="15"/>
  <c r="BI56" i="15"/>
  <c r="BC57" i="15"/>
  <c r="BD57" i="15"/>
  <c r="BE57" i="15"/>
  <c r="BF57" i="15"/>
  <c r="BG57" i="15"/>
  <c r="BO57" i="15" s="1"/>
  <c r="BH57" i="15"/>
  <c r="BP57" i="15" s="1"/>
  <c r="BI57" i="15"/>
  <c r="BC58" i="15"/>
  <c r="BD58" i="15"/>
  <c r="BE58" i="15"/>
  <c r="BF58" i="15"/>
  <c r="BG58" i="15"/>
  <c r="BO58" i="15" s="1"/>
  <c r="BH58" i="15"/>
  <c r="BP58" i="15" s="1"/>
  <c r="BI58" i="15"/>
  <c r="BQ58" i="15" s="1"/>
  <c r="BC59" i="15"/>
  <c r="BD59" i="15"/>
  <c r="BE59" i="15"/>
  <c r="BF59" i="15"/>
  <c r="BG59" i="15"/>
  <c r="BH59" i="15"/>
  <c r="BP59" i="15" s="1"/>
  <c r="BI59" i="15"/>
  <c r="BQ59" i="15" s="1"/>
  <c r="BC60" i="15"/>
  <c r="BK60" i="15" s="1"/>
  <c r="BD60" i="15"/>
  <c r="BE60" i="15"/>
  <c r="BF60" i="15"/>
  <c r="BG60" i="15"/>
  <c r="BH60" i="15"/>
  <c r="BI60" i="15"/>
  <c r="BQ60" i="15" s="1"/>
  <c r="BC61" i="15"/>
  <c r="BK61" i="15" s="1"/>
  <c r="BD61" i="15"/>
  <c r="BL61" i="15" s="1"/>
  <c r="BE61" i="15"/>
  <c r="BF61" i="15"/>
  <c r="BG61" i="15"/>
  <c r="BH61" i="15"/>
  <c r="BI61" i="15"/>
  <c r="BH2" i="15"/>
  <c r="BL12" i="15"/>
  <c r="BM12" i="15"/>
  <c r="BN12" i="15"/>
  <c r="BO12" i="15"/>
  <c r="BP12" i="15"/>
  <c r="BR12" i="15"/>
  <c r="BK13" i="15"/>
  <c r="BM13" i="15"/>
  <c r="BN13" i="15"/>
  <c r="BO13" i="15"/>
  <c r="BP13" i="15"/>
  <c r="BQ13" i="15"/>
  <c r="BR13" i="15"/>
  <c r="BK14" i="15"/>
  <c r="BL14" i="15"/>
  <c r="BN14" i="15"/>
  <c r="BO14" i="15"/>
  <c r="BP14" i="15"/>
  <c r="BQ14" i="15"/>
  <c r="BR14" i="15"/>
  <c r="BK15" i="15"/>
  <c r="BL15" i="15"/>
  <c r="BM15" i="15"/>
  <c r="BN15" i="15"/>
  <c r="BO15" i="15"/>
  <c r="BP15" i="15"/>
  <c r="BQ15" i="15"/>
  <c r="BR15" i="15"/>
  <c r="BK16" i="15"/>
  <c r="BL16" i="15"/>
  <c r="BM16" i="15"/>
  <c r="BN16" i="15"/>
  <c r="BP16" i="15"/>
  <c r="BQ16" i="15"/>
  <c r="BR16" i="15"/>
  <c r="BK17" i="15"/>
  <c r="BL17" i="15"/>
  <c r="BM17" i="15"/>
  <c r="BN17" i="15"/>
  <c r="BQ17" i="15"/>
  <c r="BR17" i="15"/>
  <c r="BK18" i="15"/>
  <c r="BL18" i="15"/>
  <c r="BM18" i="15"/>
  <c r="BN18" i="15"/>
  <c r="BR18" i="15"/>
  <c r="BK19" i="15"/>
  <c r="BL19" i="15"/>
  <c r="BM19" i="15"/>
  <c r="BN19" i="15"/>
  <c r="BO19" i="15"/>
  <c r="BR19" i="15"/>
  <c r="BL20" i="15"/>
  <c r="BM20" i="15"/>
  <c r="BN20" i="15"/>
  <c r="BO20" i="15"/>
  <c r="BP20" i="15"/>
  <c r="BR20" i="15"/>
  <c r="BK21" i="15"/>
  <c r="BM21" i="15"/>
  <c r="BN21" i="15"/>
  <c r="BO21" i="15"/>
  <c r="BP21" i="15"/>
  <c r="BQ21" i="15"/>
  <c r="BK22" i="15"/>
  <c r="BL22" i="15"/>
  <c r="BN22" i="15"/>
  <c r="BO22" i="15"/>
  <c r="BP22" i="15"/>
  <c r="BQ22" i="15"/>
  <c r="BR22" i="15"/>
  <c r="BK23" i="15"/>
  <c r="BL23" i="15"/>
  <c r="BM23" i="15"/>
  <c r="BN23" i="15"/>
  <c r="BO23" i="15"/>
  <c r="BP23" i="15"/>
  <c r="BQ23" i="15"/>
  <c r="BR23" i="15"/>
  <c r="BK24" i="15"/>
  <c r="BL24" i="15"/>
  <c r="BM24" i="15"/>
  <c r="BN24" i="15"/>
  <c r="BP24" i="15"/>
  <c r="BQ24" i="15"/>
  <c r="BR24" i="15"/>
  <c r="BK25" i="15"/>
  <c r="BL25" i="15"/>
  <c r="BM25" i="15"/>
  <c r="BN25" i="15"/>
  <c r="BQ25" i="15"/>
  <c r="BR25" i="15"/>
  <c r="BK26" i="15"/>
  <c r="BL26" i="15"/>
  <c r="BM26" i="15"/>
  <c r="BN26" i="15"/>
  <c r="BR26" i="15"/>
  <c r="BK27" i="15"/>
  <c r="BL27" i="15"/>
  <c r="BM27" i="15"/>
  <c r="BN27" i="15"/>
  <c r="BO27" i="15"/>
  <c r="BR27" i="15"/>
  <c r="BL28" i="15"/>
  <c r="BM28" i="15"/>
  <c r="BN28" i="15"/>
  <c r="BO28" i="15"/>
  <c r="BP28" i="15"/>
  <c r="BR28" i="15"/>
  <c r="BK29" i="15"/>
  <c r="BM29" i="15"/>
  <c r="BN29" i="15"/>
  <c r="BO29" i="15"/>
  <c r="BP29" i="15"/>
  <c r="BQ29" i="15"/>
  <c r="BR29" i="15"/>
  <c r="BK30" i="15"/>
  <c r="BL30" i="15"/>
  <c r="BN30" i="15"/>
  <c r="BO30" i="15"/>
  <c r="BP30" i="15"/>
  <c r="BQ30" i="15"/>
  <c r="BR30" i="15"/>
  <c r="BK31" i="15"/>
  <c r="BL31" i="15"/>
  <c r="BM31" i="15"/>
  <c r="BN31" i="15"/>
  <c r="BO31" i="15"/>
  <c r="BP31" i="15"/>
  <c r="BQ31" i="15"/>
  <c r="BR31" i="15"/>
  <c r="BK32" i="15"/>
  <c r="BL32" i="15"/>
  <c r="BM32" i="15"/>
  <c r="BN32" i="15"/>
  <c r="BP32" i="15"/>
  <c r="BQ32" i="15"/>
  <c r="BR32" i="15"/>
  <c r="BK33" i="15"/>
  <c r="BL33" i="15"/>
  <c r="BM33" i="15"/>
  <c r="BN33" i="15"/>
  <c r="BQ33" i="15"/>
  <c r="BR33" i="15"/>
  <c r="BK34" i="15"/>
  <c r="BL34" i="15"/>
  <c r="BM34" i="15"/>
  <c r="BN34" i="15"/>
  <c r="BR34" i="15"/>
  <c r="BK35" i="15"/>
  <c r="BL35" i="15"/>
  <c r="BM35" i="15"/>
  <c r="BN35" i="15"/>
  <c r="BO35" i="15"/>
  <c r="BR35" i="15"/>
  <c r="BL36" i="15"/>
  <c r="BM36" i="15"/>
  <c r="BN36" i="15"/>
  <c r="BO36" i="15"/>
  <c r="BP36" i="15"/>
  <c r="BR36" i="15"/>
  <c r="BK37" i="15"/>
  <c r="BM37" i="15"/>
  <c r="BN37" i="15"/>
  <c r="BO37" i="15"/>
  <c r="BP37" i="15"/>
  <c r="BQ37" i="15"/>
  <c r="BR37" i="15"/>
  <c r="BK38" i="15"/>
  <c r="BL38" i="15"/>
  <c r="BN38" i="15"/>
  <c r="BO38" i="15"/>
  <c r="BP38" i="15"/>
  <c r="BQ38" i="15"/>
  <c r="BR38" i="15"/>
  <c r="BK39" i="15"/>
  <c r="BL39" i="15"/>
  <c r="BM39" i="15"/>
  <c r="BN39" i="15"/>
  <c r="BO39" i="15"/>
  <c r="BP39" i="15"/>
  <c r="BQ39" i="15"/>
  <c r="BR39" i="15"/>
  <c r="BK40" i="15"/>
  <c r="BL40" i="15"/>
  <c r="BM40" i="15"/>
  <c r="BN40" i="15"/>
  <c r="BP40" i="15"/>
  <c r="BQ40" i="15"/>
  <c r="BR40" i="15"/>
  <c r="BK41" i="15"/>
  <c r="BL41" i="15"/>
  <c r="BM41" i="15"/>
  <c r="BN41" i="15"/>
  <c r="BQ41" i="15"/>
  <c r="BR41" i="15"/>
  <c r="BK42" i="15"/>
  <c r="BL42" i="15"/>
  <c r="BM42" i="15"/>
  <c r="BN42" i="15"/>
  <c r="BR42" i="15"/>
  <c r="BK43" i="15"/>
  <c r="BL43" i="15"/>
  <c r="BM43" i="15"/>
  <c r="BN43" i="15"/>
  <c r="BO43" i="15"/>
  <c r="BR43" i="15"/>
  <c r="BL44" i="15"/>
  <c r="BM44" i="15"/>
  <c r="BN44" i="15"/>
  <c r="BO44" i="15"/>
  <c r="BP44" i="15"/>
  <c r="BR44" i="15"/>
  <c r="BK45" i="15"/>
  <c r="BM45" i="15"/>
  <c r="BN45" i="15"/>
  <c r="BO45" i="15"/>
  <c r="BP45" i="15"/>
  <c r="BQ45" i="15"/>
  <c r="BR45" i="15"/>
  <c r="BK46" i="15"/>
  <c r="BL46" i="15"/>
  <c r="BN46" i="15"/>
  <c r="BO46" i="15"/>
  <c r="BP46" i="15"/>
  <c r="BQ46" i="15"/>
  <c r="BR46" i="15"/>
  <c r="BK47" i="15"/>
  <c r="BL47" i="15"/>
  <c r="BM47" i="15"/>
  <c r="BN47" i="15"/>
  <c r="BO47" i="15"/>
  <c r="BP47" i="15"/>
  <c r="BQ47" i="15"/>
  <c r="BR47" i="15"/>
  <c r="BK48" i="15"/>
  <c r="BL48" i="15"/>
  <c r="BM48" i="15"/>
  <c r="BN48" i="15"/>
  <c r="BP48" i="15"/>
  <c r="BQ48" i="15"/>
  <c r="BR48" i="15"/>
  <c r="BK49" i="15"/>
  <c r="BL49" i="15"/>
  <c r="BM49" i="15"/>
  <c r="BN49" i="15"/>
  <c r="BQ49" i="15"/>
  <c r="BR49" i="15"/>
  <c r="BK50" i="15"/>
  <c r="BL50" i="15"/>
  <c r="BM50" i="15"/>
  <c r="BN50" i="15"/>
  <c r="BR50" i="15"/>
  <c r="BK51" i="15"/>
  <c r="BL51" i="15"/>
  <c r="BM51" i="15"/>
  <c r="BN51" i="15"/>
  <c r="BO51" i="15"/>
  <c r="BR51" i="15"/>
  <c r="BL52" i="15"/>
  <c r="BM52" i="15"/>
  <c r="BN52" i="15"/>
  <c r="BO52" i="15"/>
  <c r="BP52" i="15"/>
  <c r="BR52" i="15"/>
  <c r="BM53" i="15"/>
  <c r="BN53" i="15"/>
  <c r="BO53" i="15"/>
  <c r="BP53" i="15"/>
  <c r="BQ53" i="15"/>
  <c r="BR53" i="15"/>
  <c r="BK54" i="15"/>
  <c r="BL54" i="15"/>
  <c r="BN54" i="15"/>
  <c r="BO54" i="15"/>
  <c r="BP54" i="15"/>
  <c r="BQ54" i="15"/>
  <c r="BR54" i="15"/>
  <c r="BK55" i="15"/>
  <c r="BL55" i="15"/>
  <c r="BM55" i="15"/>
  <c r="BN55" i="15"/>
  <c r="BO55" i="15"/>
  <c r="BP55" i="15"/>
  <c r="BQ55" i="15"/>
  <c r="BR55" i="15"/>
  <c r="BK56" i="15"/>
  <c r="BL56" i="15"/>
  <c r="BM56" i="15"/>
  <c r="BN56" i="15"/>
  <c r="BP56" i="15"/>
  <c r="BQ56" i="15"/>
  <c r="BR56" i="15"/>
  <c r="BK57" i="15"/>
  <c r="BL57" i="15"/>
  <c r="BM57" i="15"/>
  <c r="BN57" i="15"/>
  <c r="BQ57" i="15"/>
  <c r="BR57" i="15"/>
  <c r="BK58" i="15"/>
  <c r="BL58" i="15"/>
  <c r="BM58" i="15"/>
  <c r="BN58" i="15"/>
  <c r="BR58" i="15"/>
  <c r="BK59" i="15"/>
  <c r="BL59" i="15"/>
  <c r="BM59" i="15"/>
  <c r="BN59" i="15"/>
  <c r="BO59" i="15"/>
  <c r="BL60" i="15"/>
  <c r="BM60" i="15"/>
  <c r="BN60" i="15"/>
  <c r="BO60" i="15"/>
  <c r="BP60" i="15"/>
  <c r="BR60" i="15"/>
  <c r="BM61" i="15"/>
  <c r="BN61" i="15"/>
  <c r="BO61" i="15"/>
  <c r="BP61" i="15"/>
  <c r="BQ61" i="15"/>
  <c r="BR61" i="15"/>
  <c r="BB8" i="15"/>
  <c r="BB12" i="15"/>
  <c r="BB13" i="15"/>
  <c r="BB14" i="15"/>
  <c r="BB15" i="15"/>
  <c r="BB16" i="15"/>
  <c r="BB17" i="15"/>
  <c r="BB18" i="15"/>
  <c r="BB19" i="15"/>
  <c r="BB20" i="15"/>
  <c r="BB21" i="15"/>
  <c r="BB22" i="15"/>
  <c r="BB23" i="15"/>
  <c r="BB24" i="15"/>
  <c r="BB25" i="15"/>
  <c r="BB26" i="15"/>
  <c r="BB27" i="15"/>
  <c r="BB28" i="15"/>
  <c r="BB29" i="15"/>
  <c r="BB30" i="15"/>
  <c r="BB31" i="15"/>
  <c r="BB32" i="15"/>
  <c r="BB33" i="15"/>
  <c r="BB34" i="15"/>
  <c r="BB35" i="15"/>
  <c r="BB36" i="15"/>
  <c r="BB37" i="15"/>
  <c r="BB38" i="15"/>
  <c r="BB39" i="15"/>
  <c r="BB40" i="15"/>
  <c r="BB41" i="15"/>
  <c r="BB42" i="15"/>
  <c r="BB43" i="15"/>
  <c r="BB44" i="15"/>
  <c r="BB45" i="15"/>
  <c r="BB46" i="15"/>
  <c r="BB47" i="15"/>
  <c r="BB48" i="15"/>
  <c r="BB49" i="15"/>
  <c r="BB50" i="15"/>
  <c r="BB51" i="15"/>
  <c r="BB52" i="15"/>
  <c r="BB53" i="15"/>
  <c r="BB54" i="15"/>
  <c r="BB55" i="15"/>
  <c r="BB56" i="15"/>
  <c r="BB57" i="15"/>
  <c r="BB58" i="15"/>
  <c r="BB59" i="15"/>
  <c r="BB60" i="15"/>
  <c r="BB61" i="15"/>
  <c r="BR8" i="15"/>
  <c r="AY13" i="15"/>
  <c r="AZ13" i="15"/>
  <c r="AZ23" i="15"/>
  <c r="BA23" i="15"/>
  <c r="AY24" i="15"/>
  <c r="AY29" i="15"/>
  <c r="AZ29" i="15"/>
  <c r="AZ39" i="15"/>
  <c r="BA39" i="15"/>
  <c r="AY40" i="15"/>
  <c r="BA42" i="15"/>
  <c r="AZ45" i="15"/>
  <c r="BA50" i="15"/>
  <c r="AY53" i="15"/>
  <c r="AZ53" i="15"/>
  <c r="AZ55" i="15"/>
  <c r="BA55" i="15"/>
  <c r="AY56" i="15"/>
  <c r="AY61" i="15"/>
  <c r="AZ61" i="15"/>
  <c r="AJ52" i="15"/>
  <c r="AK52" i="15" s="1"/>
  <c r="AL52" i="15"/>
  <c r="BA52" i="15" s="1"/>
  <c r="AM52" i="15"/>
  <c r="AY52" i="15" s="1"/>
  <c r="AN52" i="15"/>
  <c r="AO52" i="15"/>
  <c r="AP52" i="15"/>
  <c r="AQ52" i="15"/>
  <c r="AR52" i="15"/>
  <c r="AS52" i="15"/>
  <c r="AT52" i="15"/>
  <c r="AU52" i="15"/>
  <c r="AV52" i="15"/>
  <c r="AW52" i="15"/>
  <c r="AX52" i="15"/>
  <c r="AJ53" i="15"/>
  <c r="AK53" i="15" s="1"/>
  <c r="AL53" i="15"/>
  <c r="BA53" i="15" s="1"/>
  <c r="AM53" i="15"/>
  <c r="AN53" i="15"/>
  <c r="AO53" i="15"/>
  <c r="AP53" i="15"/>
  <c r="AQ53" i="15"/>
  <c r="AR53" i="15"/>
  <c r="AS53" i="15"/>
  <c r="AT53" i="15"/>
  <c r="AU53" i="15"/>
  <c r="AV53" i="15"/>
  <c r="AW53" i="15"/>
  <c r="AX53" i="15"/>
  <c r="AJ54" i="15"/>
  <c r="AK54" i="15" s="1"/>
  <c r="AL54" i="15"/>
  <c r="BA54" i="15" s="1"/>
  <c r="AM54" i="15"/>
  <c r="AY54" i="15" s="1"/>
  <c r="AN54" i="15"/>
  <c r="AO54" i="15"/>
  <c r="AP54" i="15"/>
  <c r="AQ54" i="15"/>
  <c r="AR54" i="15"/>
  <c r="AS54" i="15"/>
  <c r="AT54" i="15"/>
  <c r="AU54" i="15"/>
  <c r="AV54" i="15"/>
  <c r="AW54" i="15"/>
  <c r="AX54" i="15"/>
  <c r="AJ55" i="15"/>
  <c r="AK55" i="15" s="1"/>
  <c r="AL55" i="15"/>
  <c r="AM55" i="15"/>
  <c r="AY55" i="15" s="1"/>
  <c r="AN55" i="15"/>
  <c r="AO55" i="15"/>
  <c r="AP55" i="15"/>
  <c r="AQ55" i="15"/>
  <c r="AR55" i="15"/>
  <c r="AS55" i="15"/>
  <c r="AT55" i="15"/>
  <c r="AU55" i="15"/>
  <c r="AV55" i="15"/>
  <c r="AW55" i="15"/>
  <c r="AX55" i="15"/>
  <c r="AJ56" i="15"/>
  <c r="AK56" i="15"/>
  <c r="AL56" i="15"/>
  <c r="BA56" i="15" s="1"/>
  <c r="AM56" i="15"/>
  <c r="AZ56" i="15" s="1"/>
  <c r="AN56" i="15"/>
  <c r="AO56" i="15"/>
  <c r="AP56" i="15"/>
  <c r="AQ56" i="15"/>
  <c r="AR56" i="15"/>
  <c r="AS56" i="15"/>
  <c r="AT56" i="15"/>
  <c r="AU56" i="15"/>
  <c r="AV56" i="15"/>
  <c r="AW56" i="15"/>
  <c r="AX56" i="15"/>
  <c r="AJ57" i="15"/>
  <c r="AK57" i="15" s="1"/>
  <c r="AL57" i="15"/>
  <c r="AM57" i="15"/>
  <c r="AY57" i="15" s="1"/>
  <c r="AN57" i="15"/>
  <c r="AO57" i="15"/>
  <c r="AP57" i="15"/>
  <c r="AQ57" i="15"/>
  <c r="AR57" i="15"/>
  <c r="AS57" i="15"/>
  <c r="AT57" i="15"/>
  <c r="AU57" i="15"/>
  <c r="AV57" i="15"/>
  <c r="AW57" i="15"/>
  <c r="AX57" i="15"/>
  <c r="AJ58" i="15"/>
  <c r="AK58" i="15"/>
  <c r="AZ58" i="15" s="1"/>
  <c r="AL58" i="15"/>
  <c r="AM58" i="15"/>
  <c r="AY58" i="15" s="1"/>
  <c r="AN58" i="15"/>
  <c r="AO58" i="15"/>
  <c r="AP58" i="15"/>
  <c r="AQ58" i="15"/>
  <c r="AR58" i="15"/>
  <c r="AS58" i="15"/>
  <c r="AT58" i="15"/>
  <c r="AU58" i="15"/>
  <c r="AV58" i="15"/>
  <c r="AW58" i="15"/>
  <c r="AX58" i="15"/>
  <c r="AJ59" i="15"/>
  <c r="AK59" i="15"/>
  <c r="AL59" i="15"/>
  <c r="BA59" i="15" s="1"/>
  <c r="AM59" i="15"/>
  <c r="AN59" i="15"/>
  <c r="AO59" i="15"/>
  <c r="AP59" i="15"/>
  <c r="AQ59" i="15"/>
  <c r="AR59" i="15"/>
  <c r="AS59" i="15"/>
  <c r="AT59" i="15"/>
  <c r="AU59" i="15"/>
  <c r="AV59" i="15"/>
  <c r="AW59" i="15"/>
  <c r="AX59" i="15"/>
  <c r="AJ60" i="15"/>
  <c r="AK60" i="15" s="1"/>
  <c r="AL60" i="15"/>
  <c r="BA60" i="15" s="1"/>
  <c r="AM60" i="15"/>
  <c r="AY60" i="15" s="1"/>
  <c r="AN60" i="15"/>
  <c r="AO60" i="15"/>
  <c r="AP60" i="15"/>
  <c r="AQ60" i="15"/>
  <c r="AR60" i="15"/>
  <c r="AS60" i="15"/>
  <c r="AT60" i="15"/>
  <c r="AU60" i="15"/>
  <c r="AV60" i="15"/>
  <c r="AW60" i="15"/>
  <c r="AX60" i="15"/>
  <c r="AJ61" i="15"/>
  <c r="AK61" i="15" s="1"/>
  <c r="AL61" i="15"/>
  <c r="AM61" i="15"/>
  <c r="AN61" i="15"/>
  <c r="AO61" i="15"/>
  <c r="AP61" i="15"/>
  <c r="AQ61" i="15"/>
  <c r="AR61" i="15"/>
  <c r="AS61" i="15"/>
  <c r="AT61" i="15"/>
  <c r="AU61" i="15"/>
  <c r="AV61" i="15"/>
  <c r="AW61" i="15"/>
  <c r="AX61" i="15"/>
  <c r="AJ42" i="15"/>
  <c r="AK42" i="15" s="1"/>
  <c r="AL42" i="15"/>
  <c r="AM42" i="15"/>
  <c r="AY42" i="15" s="1"/>
  <c r="AN42" i="15"/>
  <c r="AO42" i="15"/>
  <c r="AP42" i="15"/>
  <c r="AQ42" i="15"/>
  <c r="AR42" i="15"/>
  <c r="AS42" i="15"/>
  <c r="AT42" i="15"/>
  <c r="AU42" i="15"/>
  <c r="AV42" i="15"/>
  <c r="AW42" i="15"/>
  <c r="AX42" i="15"/>
  <c r="AJ43" i="15"/>
  <c r="AK43" i="15" s="1"/>
  <c r="AL43" i="15"/>
  <c r="BA43" i="15" s="1"/>
  <c r="AM43" i="15"/>
  <c r="AN43" i="15"/>
  <c r="AO43" i="15"/>
  <c r="AP43" i="15"/>
  <c r="AQ43" i="15"/>
  <c r="AR43" i="15"/>
  <c r="AS43" i="15"/>
  <c r="AT43" i="15"/>
  <c r="AU43" i="15"/>
  <c r="AV43" i="15"/>
  <c r="AW43" i="15"/>
  <c r="AX43" i="15"/>
  <c r="AJ44" i="15"/>
  <c r="AK44" i="15"/>
  <c r="AL44" i="15"/>
  <c r="BA44" i="15" s="1"/>
  <c r="AM44" i="15"/>
  <c r="AY44" i="15" s="1"/>
  <c r="AN44" i="15"/>
  <c r="AO44" i="15"/>
  <c r="AP44" i="15"/>
  <c r="AQ44" i="15"/>
  <c r="AR44" i="15"/>
  <c r="AS44" i="15"/>
  <c r="AT44" i="15"/>
  <c r="AU44" i="15"/>
  <c r="AV44" i="15"/>
  <c r="AW44" i="15"/>
  <c r="AX44" i="15"/>
  <c r="AJ45" i="15"/>
  <c r="AK45" i="15"/>
  <c r="AL45" i="15"/>
  <c r="BA45" i="15" s="1"/>
  <c r="AM45" i="15"/>
  <c r="AY45" i="15" s="1"/>
  <c r="AN45" i="15"/>
  <c r="AO45" i="15"/>
  <c r="AP45" i="15"/>
  <c r="AQ45" i="15"/>
  <c r="AR45" i="15"/>
  <c r="AS45" i="15"/>
  <c r="AT45" i="15"/>
  <c r="AU45" i="15"/>
  <c r="AV45" i="15"/>
  <c r="AW45" i="15"/>
  <c r="AX45" i="15"/>
  <c r="AJ46" i="15"/>
  <c r="AK46" i="15" s="1"/>
  <c r="AL46" i="15"/>
  <c r="AM46" i="15"/>
  <c r="AN46" i="15"/>
  <c r="AO46" i="15"/>
  <c r="AP46" i="15"/>
  <c r="AQ46" i="15"/>
  <c r="AR46" i="15"/>
  <c r="AS46" i="15"/>
  <c r="AT46" i="15"/>
  <c r="AU46" i="15"/>
  <c r="AV46" i="15"/>
  <c r="AW46" i="15"/>
  <c r="AX46" i="15"/>
  <c r="AJ47" i="15"/>
  <c r="AK47" i="15"/>
  <c r="AL47" i="15"/>
  <c r="BA47" i="15" s="1"/>
  <c r="AM47" i="15"/>
  <c r="AY47" i="15" s="1"/>
  <c r="AN47" i="15"/>
  <c r="AO47" i="15"/>
  <c r="AP47" i="15"/>
  <c r="AQ47" i="15"/>
  <c r="AR47" i="15"/>
  <c r="AS47" i="15"/>
  <c r="AT47" i="15"/>
  <c r="AU47" i="15"/>
  <c r="AV47" i="15"/>
  <c r="AW47" i="15"/>
  <c r="AX47" i="15"/>
  <c r="AJ48" i="15"/>
  <c r="AK48" i="15" s="1"/>
  <c r="AL48" i="15"/>
  <c r="AM48" i="15"/>
  <c r="AY48" i="15" s="1"/>
  <c r="AN48" i="15"/>
  <c r="AO48" i="15"/>
  <c r="AP48" i="15"/>
  <c r="AQ48" i="15"/>
  <c r="AR48" i="15"/>
  <c r="AS48" i="15"/>
  <c r="AT48" i="15"/>
  <c r="AU48" i="15"/>
  <c r="AV48" i="15"/>
  <c r="AW48" i="15"/>
  <c r="AX48" i="15"/>
  <c r="AJ49" i="15"/>
  <c r="AK49" i="15"/>
  <c r="BA49" i="15" s="1"/>
  <c r="AL49" i="15"/>
  <c r="AM49" i="15"/>
  <c r="AN49" i="15"/>
  <c r="AO49" i="15"/>
  <c r="AP49" i="15"/>
  <c r="AQ49" i="15"/>
  <c r="AR49" i="15"/>
  <c r="AS49" i="15"/>
  <c r="AT49" i="15"/>
  <c r="AU49" i="15"/>
  <c r="AV49" i="15"/>
  <c r="AW49" i="15"/>
  <c r="AX49" i="15"/>
  <c r="AJ50" i="15"/>
  <c r="AK50" i="15" s="1"/>
  <c r="AL50" i="15"/>
  <c r="AM50" i="15"/>
  <c r="AY50" i="15" s="1"/>
  <c r="AN50" i="15"/>
  <c r="AO50" i="15"/>
  <c r="AP50" i="15"/>
  <c r="AQ50" i="15"/>
  <c r="AR50" i="15"/>
  <c r="AS50" i="15"/>
  <c r="AT50" i="15"/>
  <c r="AU50" i="15"/>
  <c r="AV50" i="15"/>
  <c r="AW50" i="15"/>
  <c r="AX50" i="15"/>
  <c r="AJ51" i="15"/>
  <c r="AK51" i="15" s="1"/>
  <c r="AL51" i="15"/>
  <c r="BA51" i="15" s="1"/>
  <c r="AM51" i="15"/>
  <c r="AN51" i="15"/>
  <c r="AO51" i="15"/>
  <c r="AP51" i="15"/>
  <c r="AQ51" i="15"/>
  <c r="AR51" i="15"/>
  <c r="AS51" i="15"/>
  <c r="AT51" i="15"/>
  <c r="AU51" i="15"/>
  <c r="AV51" i="15"/>
  <c r="AW51" i="15"/>
  <c r="AX51" i="15"/>
  <c r="AJ32" i="15"/>
  <c r="AK32" i="15" s="1"/>
  <c r="AL32" i="15"/>
  <c r="BA32" i="15" s="1"/>
  <c r="AM32" i="15"/>
  <c r="AZ32" i="15" s="1"/>
  <c r="AN32" i="15"/>
  <c r="AO32" i="15"/>
  <c r="AP32" i="15"/>
  <c r="AQ32" i="15"/>
  <c r="AR32" i="15"/>
  <c r="AS32" i="15"/>
  <c r="AT32" i="15"/>
  <c r="AU32" i="15"/>
  <c r="AV32" i="15"/>
  <c r="AW32" i="15"/>
  <c r="AX32" i="15"/>
  <c r="AJ33" i="15"/>
  <c r="AK33" i="15" s="1"/>
  <c r="BA33" i="15" s="1"/>
  <c r="AL33" i="15"/>
  <c r="AM33" i="15"/>
  <c r="AN33" i="15"/>
  <c r="AO33" i="15"/>
  <c r="AP33" i="15"/>
  <c r="AQ33" i="15"/>
  <c r="AR33" i="15"/>
  <c r="AS33" i="15"/>
  <c r="AT33" i="15"/>
  <c r="AU33" i="15"/>
  <c r="AV33" i="15"/>
  <c r="AW33" i="15"/>
  <c r="AX33" i="15"/>
  <c r="AJ34" i="15"/>
  <c r="AK34" i="15"/>
  <c r="AZ34" i="15" s="1"/>
  <c r="AL34" i="15"/>
  <c r="AY34" i="15" s="1"/>
  <c r="AM34" i="15"/>
  <c r="AN34" i="15"/>
  <c r="AO34" i="15"/>
  <c r="AP34" i="15"/>
  <c r="AQ34" i="15"/>
  <c r="AR34" i="15"/>
  <c r="AS34" i="15"/>
  <c r="AT34" i="15"/>
  <c r="AU34" i="15"/>
  <c r="AV34" i="15"/>
  <c r="AW34" i="15"/>
  <c r="AX34" i="15"/>
  <c r="AJ35" i="15"/>
  <c r="AK35" i="15"/>
  <c r="AL35" i="15"/>
  <c r="BA35" i="15" s="1"/>
  <c r="AM35" i="15"/>
  <c r="AN35" i="15"/>
  <c r="AO35" i="15"/>
  <c r="AP35" i="15"/>
  <c r="AQ35" i="15"/>
  <c r="AR35" i="15"/>
  <c r="AS35" i="15"/>
  <c r="AT35" i="15"/>
  <c r="AU35" i="15"/>
  <c r="AV35" i="15"/>
  <c r="AW35" i="15"/>
  <c r="AX35" i="15"/>
  <c r="AJ36" i="15"/>
  <c r="AK36" i="15"/>
  <c r="AL36" i="15"/>
  <c r="BA36" i="15" s="1"/>
  <c r="AM36" i="15"/>
  <c r="AY36" i="15" s="1"/>
  <c r="AN36" i="15"/>
  <c r="AO36" i="15"/>
  <c r="AP36" i="15"/>
  <c r="AQ36" i="15"/>
  <c r="AR36" i="15"/>
  <c r="AS36" i="15"/>
  <c r="AT36" i="15"/>
  <c r="AU36" i="15"/>
  <c r="AV36" i="15"/>
  <c r="AW36" i="15"/>
  <c r="AX36" i="15"/>
  <c r="AJ37" i="15"/>
  <c r="AK37" i="15"/>
  <c r="AL37" i="15"/>
  <c r="BA37" i="15" s="1"/>
  <c r="AM37" i="15"/>
  <c r="AY37" i="15" s="1"/>
  <c r="AN37" i="15"/>
  <c r="AO37" i="15"/>
  <c r="AP37" i="15"/>
  <c r="AQ37" i="15"/>
  <c r="AR37" i="15"/>
  <c r="AS37" i="15"/>
  <c r="AT37" i="15"/>
  <c r="AU37" i="15"/>
  <c r="AV37" i="15"/>
  <c r="AW37" i="15"/>
  <c r="AX37" i="15"/>
  <c r="AJ38" i="15"/>
  <c r="AK38" i="15"/>
  <c r="AL38" i="15"/>
  <c r="BA38" i="15" s="1"/>
  <c r="AM38" i="15"/>
  <c r="AN38" i="15"/>
  <c r="AO38" i="15"/>
  <c r="AP38" i="15"/>
  <c r="AQ38" i="15"/>
  <c r="AR38" i="15"/>
  <c r="AS38" i="15"/>
  <c r="AT38" i="15"/>
  <c r="AU38" i="15"/>
  <c r="AV38" i="15"/>
  <c r="AW38" i="15"/>
  <c r="AX38" i="15"/>
  <c r="AJ39" i="15"/>
  <c r="AK39" i="15"/>
  <c r="AL39" i="15"/>
  <c r="AM39" i="15"/>
  <c r="AY39" i="15" s="1"/>
  <c r="AN39" i="15"/>
  <c r="AO39" i="15"/>
  <c r="AP39" i="15"/>
  <c r="AQ39" i="15"/>
  <c r="AR39" i="15"/>
  <c r="AS39" i="15"/>
  <c r="AT39" i="15"/>
  <c r="AU39" i="15"/>
  <c r="AV39" i="15"/>
  <c r="AW39" i="15"/>
  <c r="AX39" i="15"/>
  <c r="AJ40" i="15"/>
  <c r="AK40" i="15" s="1"/>
  <c r="AL40" i="15"/>
  <c r="AM40" i="15"/>
  <c r="AN40" i="15"/>
  <c r="AO40" i="15"/>
  <c r="AP40" i="15"/>
  <c r="AQ40" i="15"/>
  <c r="AR40" i="15"/>
  <c r="AS40" i="15"/>
  <c r="AT40" i="15"/>
  <c r="AU40" i="15"/>
  <c r="AV40" i="15"/>
  <c r="AW40" i="15"/>
  <c r="AX40" i="15"/>
  <c r="AJ41" i="15"/>
  <c r="AK41" i="15" s="1"/>
  <c r="AL41" i="15"/>
  <c r="BA41" i="15" s="1"/>
  <c r="AM41" i="15"/>
  <c r="AN41" i="15"/>
  <c r="AO41" i="15"/>
  <c r="AP41" i="15"/>
  <c r="AQ41" i="15"/>
  <c r="AR41" i="15"/>
  <c r="AS41" i="15"/>
  <c r="AT41" i="15"/>
  <c r="AU41" i="15"/>
  <c r="AV41" i="15"/>
  <c r="AW41" i="15"/>
  <c r="AX41" i="15"/>
  <c r="AJ22" i="15"/>
  <c r="AK22" i="15" s="1"/>
  <c r="AL22" i="15"/>
  <c r="BA22" i="15" s="1"/>
  <c r="AM22" i="15"/>
  <c r="AN22" i="15"/>
  <c r="AO22" i="15"/>
  <c r="AP22" i="15"/>
  <c r="AQ22" i="15"/>
  <c r="AR22" i="15"/>
  <c r="AS22" i="15"/>
  <c r="AT22" i="15"/>
  <c r="AU22" i="15"/>
  <c r="AV22" i="15"/>
  <c r="AW22" i="15"/>
  <c r="AX22" i="15"/>
  <c r="AJ23" i="15"/>
  <c r="AK23" i="15" s="1"/>
  <c r="AL23" i="15"/>
  <c r="AM23" i="15"/>
  <c r="AY23" i="15" s="1"/>
  <c r="AN23" i="15"/>
  <c r="AO23" i="15"/>
  <c r="AP23" i="15"/>
  <c r="AQ23" i="15"/>
  <c r="AR23" i="15"/>
  <c r="AS23" i="15"/>
  <c r="AT23" i="15"/>
  <c r="AU23" i="15"/>
  <c r="AV23" i="15"/>
  <c r="AW23" i="15"/>
  <c r="AX23" i="15"/>
  <c r="AJ24" i="15"/>
  <c r="AK24" i="15" s="1"/>
  <c r="AL24" i="15"/>
  <c r="AM24" i="15"/>
  <c r="AN24" i="15"/>
  <c r="AO24" i="15"/>
  <c r="AP24" i="15"/>
  <c r="AQ24" i="15"/>
  <c r="AR24" i="15"/>
  <c r="AS24" i="15"/>
  <c r="AT24" i="15"/>
  <c r="AU24" i="15"/>
  <c r="AV24" i="15"/>
  <c r="AW24" i="15"/>
  <c r="AX24" i="15"/>
  <c r="AJ25" i="15"/>
  <c r="AK25" i="15"/>
  <c r="AL25" i="15"/>
  <c r="BA25" i="15" s="1"/>
  <c r="AM25" i="15"/>
  <c r="AN25" i="15"/>
  <c r="AO25" i="15"/>
  <c r="AP25" i="15"/>
  <c r="AQ25" i="15"/>
  <c r="AR25" i="15"/>
  <c r="AS25" i="15"/>
  <c r="AT25" i="15"/>
  <c r="AU25" i="15"/>
  <c r="AV25" i="15"/>
  <c r="AW25" i="15"/>
  <c r="AX25" i="15"/>
  <c r="AJ26" i="15"/>
  <c r="AK26" i="15"/>
  <c r="AL26" i="15"/>
  <c r="BA26" i="15" s="1"/>
  <c r="AM26" i="15"/>
  <c r="AY26" i="15" s="1"/>
  <c r="AN26" i="15"/>
  <c r="AO26" i="15"/>
  <c r="AP26" i="15"/>
  <c r="AQ26" i="15"/>
  <c r="AR26" i="15"/>
  <c r="AS26" i="15"/>
  <c r="AT26" i="15"/>
  <c r="AU26" i="15"/>
  <c r="AV26" i="15"/>
  <c r="AW26" i="15"/>
  <c r="AX26" i="15"/>
  <c r="AJ27" i="15"/>
  <c r="AK27" i="15"/>
  <c r="AL27" i="15"/>
  <c r="BA27" i="15" s="1"/>
  <c r="AM27" i="15"/>
  <c r="AN27" i="15"/>
  <c r="AO27" i="15"/>
  <c r="AP27" i="15"/>
  <c r="AQ27" i="15"/>
  <c r="AR27" i="15"/>
  <c r="AS27" i="15"/>
  <c r="AT27" i="15"/>
  <c r="AU27" i="15"/>
  <c r="AV27" i="15"/>
  <c r="AW27" i="15"/>
  <c r="AX27" i="15"/>
  <c r="AJ28" i="15"/>
  <c r="AK28" i="15"/>
  <c r="AL28" i="15"/>
  <c r="BA28" i="15" s="1"/>
  <c r="AM28" i="15"/>
  <c r="AY28" i="15" s="1"/>
  <c r="AN28" i="15"/>
  <c r="AO28" i="15"/>
  <c r="AP28" i="15"/>
  <c r="AQ28" i="15"/>
  <c r="AR28" i="15"/>
  <c r="AS28" i="15"/>
  <c r="AT28" i="15"/>
  <c r="AU28" i="15"/>
  <c r="AV28" i="15"/>
  <c r="AW28" i="15"/>
  <c r="AX28" i="15"/>
  <c r="AJ29" i="15"/>
  <c r="AK29" i="15"/>
  <c r="AL29" i="15"/>
  <c r="BA29" i="15" s="1"/>
  <c r="AM29" i="15"/>
  <c r="AN29" i="15"/>
  <c r="AO29" i="15"/>
  <c r="AP29" i="15"/>
  <c r="AQ29" i="15"/>
  <c r="AR29" i="15"/>
  <c r="AS29" i="15"/>
  <c r="AT29" i="15"/>
  <c r="AU29" i="15"/>
  <c r="AV29" i="15"/>
  <c r="AW29" i="15"/>
  <c r="AX29" i="15"/>
  <c r="AJ30" i="15"/>
  <c r="AK30" i="15" s="1"/>
  <c r="AL30" i="15"/>
  <c r="BA30" i="15" s="1"/>
  <c r="AM30" i="15"/>
  <c r="AN30" i="15"/>
  <c r="AO30" i="15"/>
  <c r="AP30" i="15"/>
  <c r="AQ30" i="15"/>
  <c r="AR30" i="15"/>
  <c r="AS30" i="15"/>
  <c r="AT30" i="15"/>
  <c r="AU30" i="15"/>
  <c r="AV30" i="15"/>
  <c r="AW30" i="15"/>
  <c r="AX30" i="15"/>
  <c r="AJ31" i="15"/>
  <c r="AK31" i="15" s="1"/>
  <c r="AL31" i="15"/>
  <c r="BA31" i="15" s="1"/>
  <c r="AM31" i="15"/>
  <c r="AY31" i="15" s="1"/>
  <c r="AN31" i="15"/>
  <c r="AO31" i="15"/>
  <c r="AP31" i="15"/>
  <c r="AQ31" i="15"/>
  <c r="AR31" i="15"/>
  <c r="AS31" i="15"/>
  <c r="AT31" i="15"/>
  <c r="AU31" i="15"/>
  <c r="AV31" i="15"/>
  <c r="AW31" i="15"/>
  <c r="AX31" i="15"/>
  <c r="AJ12" i="15"/>
  <c r="AK12" i="15" s="1"/>
  <c r="AL12" i="15"/>
  <c r="BA12" i="15" s="1"/>
  <c r="AM12" i="15"/>
  <c r="AY12" i="15" s="1"/>
  <c r="AN12" i="15"/>
  <c r="AO12" i="15"/>
  <c r="AP12" i="15"/>
  <c r="AQ12" i="15"/>
  <c r="AR12" i="15"/>
  <c r="AS12" i="15"/>
  <c r="AT12" i="15"/>
  <c r="AU12" i="15"/>
  <c r="AV12" i="15"/>
  <c r="AW12" i="15"/>
  <c r="AX12" i="15"/>
  <c r="AJ13" i="15"/>
  <c r="AK13" i="15" s="1"/>
  <c r="AL13" i="15"/>
  <c r="AM13" i="15"/>
  <c r="AN13" i="15"/>
  <c r="AO13" i="15"/>
  <c r="AP13" i="15"/>
  <c r="AQ13" i="15"/>
  <c r="AR13" i="15"/>
  <c r="AS13" i="15"/>
  <c r="AT13" i="15"/>
  <c r="AU13" i="15"/>
  <c r="AV13" i="15"/>
  <c r="AW13" i="15"/>
  <c r="AX13" i="15"/>
  <c r="AJ14" i="15"/>
  <c r="AK14" i="15"/>
  <c r="AL14" i="15"/>
  <c r="BA14" i="15" s="1"/>
  <c r="AM14" i="15"/>
  <c r="AN14" i="15"/>
  <c r="AO14" i="15"/>
  <c r="AP14" i="15"/>
  <c r="AQ14" i="15"/>
  <c r="AR14" i="15"/>
  <c r="AS14" i="15"/>
  <c r="AT14" i="15"/>
  <c r="AU14" i="15"/>
  <c r="AV14" i="15"/>
  <c r="AW14" i="15"/>
  <c r="AX14" i="15"/>
  <c r="AJ15" i="15"/>
  <c r="AK15" i="15"/>
  <c r="AL15" i="15"/>
  <c r="BA15" i="15" s="1"/>
  <c r="AM15" i="15"/>
  <c r="AY15" i="15" s="1"/>
  <c r="AN15" i="15"/>
  <c r="AO15" i="15"/>
  <c r="AP15" i="15"/>
  <c r="AQ15" i="15"/>
  <c r="AR15" i="15"/>
  <c r="AS15" i="15"/>
  <c r="AT15" i="15"/>
  <c r="AU15" i="15"/>
  <c r="AV15" i="15"/>
  <c r="AW15" i="15"/>
  <c r="AX15" i="15"/>
  <c r="AJ16" i="15"/>
  <c r="AK16" i="15" s="1"/>
  <c r="AL16" i="15"/>
  <c r="AM16" i="15"/>
  <c r="AY16" i="15" s="1"/>
  <c r="AN16" i="15"/>
  <c r="AO16" i="15"/>
  <c r="AP16" i="15"/>
  <c r="AQ16" i="15"/>
  <c r="AR16" i="15"/>
  <c r="AS16" i="15"/>
  <c r="AT16" i="15"/>
  <c r="AU16" i="15"/>
  <c r="AV16" i="15"/>
  <c r="AW16" i="15"/>
  <c r="AX16" i="15"/>
  <c r="AJ17" i="15"/>
  <c r="AK17" i="15"/>
  <c r="AL17" i="15"/>
  <c r="BA17" i="15" s="1"/>
  <c r="AM17" i="15"/>
  <c r="AN17" i="15"/>
  <c r="AO17" i="15"/>
  <c r="AP17" i="15"/>
  <c r="AQ17" i="15"/>
  <c r="AR17" i="15"/>
  <c r="AS17" i="15"/>
  <c r="AT17" i="15"/>
  <c r="AU17" i="15"/>
  <c r="AV17" i="15"/>
  <c r="AW17" i="15"/>
  <c r="AX17" i="15"/>
  <c r="AJ18" i="15"/>
  <c r="AK18" i="15"/>
  <c r="AZ18" i="15" s="1"/>
  <c r="AL18" i="15"/>
  <c r="AY18" i="15" s="1"/>
  <c r="AM18" i="15"/>
  <c r="AN18" i="15"/>
  <c r="AO18" i="15"/>
  <c r="AP18" i="15"/>
  <c r="AQ18" i="15"/>
  <c r="AR18" i="15"/>
  <c r="AS18" i="15"/>
  <c r="AT18" i="15"/>
  <c r="AU18" i="15"/>
  <c r="AV18" i="15"/>
  <c r="AW18" i="15"/>
  <c r="AX18" i="15"/>
  <c r="AJ19" i="15"/>
  <c r="AK19" i="15" s="1"/>
  <c r="AL19" i="15"/>
  <c r="BA19" i="15" s="1"/>
  <c r="AM19" i="15"/>
  <c r="AN19" i="15"/>
  <c r="AO19" i="15"/>
  <c r="AP19" i="15"/>
  <c r="AQ19" i="15"/>
  <c r="AR19" i="15"/>
  <c r="AS19" i="15"/>
  <c r="AT19" i="15"/>
  <c r="AU19" i="15"/>
  <c r="AV19" i="15"/>
  <c r="AW19" i="15"/>
  <c r="AX19" i="15"/>
  <c r="AJ20" i="15"/>
  <c r="AK20" i="15"/>
  <c r="AL20" i="15"/>
  <c r="BA20" i="15" s="1"/>
  <c r="AM20" i="15"/>
  <c r="AY20" i="15" s="1"/>
  <c r="AN20" i="15"/>
  <c r="AO20" i="15"/>
  <c r="AP20" i="15"/>
  <c r="AQ20" i="15"/>
  <c r="AR20" i="15"/>
  <c r="AS20" i="15"/>
  <c r="AT20" i="15"/>
  <c r="AU20" i="15"/>
  <c r="AV20" i="15"/>
  <c r="AW20" i="15"/>
  <c r="AX20" i="15"/>
  <c r="AJ21" i="15"/>
  <c r="AK21" i="15" s="1"/>
  <c r="AL21" i="15"/>
  <c r="BA21" i="15" s="1"/>
  <c r="AM21" i="15"/>
  <c r="AY21" i="15" s="1"/>
  <c r="AN21" i="15"/>
  <c r="AO21" i="15"/>
  <c r="AP21" i="15"/>
  <c r="AQ21" i="15"/>
  <c r="AR21" i="15"/>
  <c r="AS21" i="15"/>
  <c r="AT21" i="15"/>
  <c r="AU21" i="15"/>
  <c r="AV21" i="15"/>
  <c r="AW21" i="15"/>
  <c r="AX21" i="15"/>
  <c r="AX3" i="15"/>
  <c r="AX4" i="15"/>
  <c r="AX5" i="15"/>
  <c r="AX6" i="15"/>
  <c r="AX7" i="15"/>
  <c r="AX8" i="15"/>
  <c r="AX9" i="15"/>
  <c r="AX10" i="15"/>
  <c r="AX11" i="15"/>
  <c r="AX2" i="15"/>
  <c r="BJ2" i="15" s="1"/>
  <c r="AW3" i="15"/>
  <c r="BI3" i="15" s="1"/>
  <c r="BQ3" i="15" s="1"/>
  <c r="AW4" i="15"/>
  <c r="BI4" i="15" s="1"/>
  <c r="AW5" i="15"/>
  <c r="AW6" i="15"/>
  <c r="BI6" i="15" s="1"/>
  <c r="AW7" i="15"/>
  <c r="BI7" i="15" s="1"/>
  <c r="AW8" i="15"/>
  <c r="BI8" i="15" s="1"/>
  <c r="BQ8" i="15" s="1"/>
  <c r="AW9" i="15"/>
  <c r="BI9" i="15" s="1"/>
  <c r="AW10" i="15"/>
  <c r="BI10" i="15" s="1"/>
  <c r="AW11" i="15"/>
  <c r="BI11" i="15" s="1"/>
  <c r="BQ11" i="15" s="1"/>
  <c r="AW2" i="15"/>
  <c r="BI2" i="15" s="1"/>
  <c r="AV3" i="15"/>
  <c r="BH3" i="15" s="1"/>
  <c r="AV4" i="15"/>
  <c r="BH4" i="15" s="1"/>
  <c r="AV5" i="15"/>
  <c r="BH5" i="15" s="1"/>
  <c r="AV6" i="15"/>
  <c r="BH6" i="15" s="1"/>
  <c r="BP6" i="15" s="1"/>
  <c r="AV7" i="15"/>
  <c r="BH7" i="15" s="1"/>
  <c r="AV8" i="15"/>
  <c r="BH8" i="15" s="1"/>
  <c r="BP8" i="15" s="1"/>
  <c r="AV9" i="15"/>
  <c r="BH9" i="15" s="1"/>
  <c r="AV10" i="15"/>
  <c r="BH10" i="15" s="1"/>
  <c r="AV11" i="15"/>
  <c r="AV2" i="15"/>
  <c r="AU3" i="15"/>
  <c r="BG3" i="15" s="1"/>
  <c r="AU4" i="15"/>
  <c r="BG4" i="15" s="1"/>
  <c r="AU5" i="15"/>
  <c r="BG5" i="15" s="1"/>
  <c r="AU6" i="15"/>
  <c r="BG6" i="15" s="1"/>
  <c r="BO6" i="15" s="1"/>
  <c r="AU7" i="15"/>
  <c r="BG7" i="15" s="1"/>
  <c r="AU8" i="15"/>
  <c r="BG8" i="15" s="1"/>
  <c r="AU9" i="15"/>
  <c r="AU10" i="15"/>
  <c r="BG10" i="15" s="1"/>
  <c r="AU11" i="15"/>
  <c r="BG11" i="15" s="1"/>
  <c r="AU2" i="15"/>
  <c r="BG2" i="15" s="1"/>
  <c r="AT3" i="15"/>
  <c r="BF3" i="15" s="1"/>
  <c r="AT4" i="15"/>
  <c r="BF4" i="15" s="1"/>
  <c r="AT5" i="15"/>
  <c r="BF5" i="15" s="1"/>
  <c r="AT6" i="15"/>
  <c r="BF6" i="15" s="1"/>
  <c r="AT7" i="15"/>
  <c r="BF7" i="15" s="1"/>
  <c r="AT8" i="15"/>
  <c r="BF8" i="15" s="1"/>
  <c r="BN8" i="15" s="1"/>
  <c r="AT9" i="15"/>
  <c r="BF9" i="15" s="1"/>
  <c r="AT10" i="15"/>
  <c r="BF10" i="15" s="1"/>
  <c r="AT11" i="15"/>
  <c r="BF11" i="15" s="1"/>
  <c r="AT2" i="15"/>
  <c r="BF2" i="15" s="1"/>
  <c r="AS3" i="15"/>
  <c r="BE3" i="15" s="1"/>
  <c r="BM3" i="15" s="1"/>
  <c r="AS4" i="15"/>
  <c r="BE4" i="15" s="1"/>
  <c r="AS5" i="15"/>
  <c r="BE5" i="15" s="1"/>
  <c r="AS6" i="15"/>
  <c r="BE6" i="15" s="1"/>
  <c r="AS7" i="15"/>
  <c r="BE7" i="15" s="1"/>
  <c r="BM7" i="15" s="1"/>
  <c r="AS8" i="15"/>
  <c r="BE8" i="15" s="1"/>
  <c r="BM8" i="15" s="1"/>
  <c r="AS9" i="15"/>
  <c r="BE9" i="15" s="1"/>
  <c r="AS10" i="15"/>
  <c r="BE10" i="15" s="1"/>
  <c r="AS11" i="15"/>
  <c r="BE11" i="15" s="1"/>
  <c r="BM11" i="15" s="1"/>
  <c r="AS2" i="15"/>
  <c r="BE2" i="15" s="1"/>
  <c r="AR3" i="15"/>
  <c r="BD3" i="15" s="1"/>
  <c r="AR4" i="15"/>
  <c r="BD4" i="15" s="1"/>
  <c r="AR5" i="15"/>
  <c r="BD5" i="15" s="1"/>
  <c r="AR6" i="15"/>
  <c r="AR7" i="15"/>
  <c r="BD7" i="15" s="1"/>
  <c r="BL7" i="15" s="1"/>
  <c r="AR8" i="15"/>
  <c r="BD8" i="15" s="1"/>
  <c r="BL8" i="15" s="1"/>
  <c r="AR9" i="15"/>
  <c r="BD9" i="15" s="1"/>
  <c r="AR10" i="15"/>
  <c r="BD10" i="15" s="1"/>
  <c r="AR11" i="15"/>
  <c r="BD11" i="15" s="1"/>
  <c r="AR2" i="15"/>
  <c r="BD2" i="15" s="1"/>
  <c r="AQ3" i="15"/>
  <c r="BC3" i="15" s="1"/>
  <c r="AQ4" i="15"/>
  <c r="BC4" i="15" s="1"/>
  <c r="AQ5" i="15"/>
  <c r="BC5" i="15" s="1"/>
  <c r="AQ6" i="15"/>
  <c r="BC6" i="15" s="1"/>
  <c r="BK6" i="15" s="1"/>
  <c r="AQ7" i="15"/>
  <c r="BC7" i="15" s="1"/>
  <c r="AQ8" i="15"/>
  <c r="BC8" i="15" s="1"/>
  <c r="AQ9" i="15"/>
  <c r="BC9" i="15" s="1"/>
  <c r="AQ10" i="15"/>
  <c r="BC10" i="15" s="1"/>
  <c r="AQ11" i="15"/>
  <c r="BC11" i="15" s="1"/>
  <c r="AQ2" i="15"/>
  <c r="BC2" i="15" s="1"/>
  <c r="AP3" i="15"/>
  <c r="BB3" i="15" s="1"/>
  <c r="AP4" i="15"/>
  <c r="BB4" i="15" s="1"/>
  <c r="AP5" i="15"/>
  <c r="BB5" i="15" s="1"/>
  <c r="AP6" i="15"/>
  <c r="BB6" i="15" s="1"/>
  <c r="AP7" i="15"/>
  <c r="BB7" i="15" s="1"/>
  <c r="BR7" i="15" s="1"/>
  <c r="AP8" i="15"/>
  <c r="AP9" i="15"/>
  <c r="BB9" i="15" s="1"/>
  <c r="BR9" i="15" s="1"/>
  <c r="AP10" i="15"/>
  <c r="BB10" i="15" s="1"/>
  <c r="AP11" i="15"/>
  <c r="BB11" i="15" s="1"/>
  <c r="AP2" i="15"/>
  <c r="BB2" i="15" s="1"/>
  <c r="AO3" i="15"/>
  <c r="AO4" i="15"/>
  <c r="AO5" i="15"/>
  <c r="AO6" i="15"/>
  <c r="AO7" i="15"/>
  <c r="AO8" i="15"/>
  <c r="AO9" i="15"/>
  <c r="AO10" i="15"/>
  <c r="AO11" i="15"/>
  <c r="AO2" i="15"/>
  <c r="AN3" i="15"/>
  <c r="AN4" i="15"/>
  <c r="AN5" i="15"/>
  <c r="AN6" i="15"/>
  <c r="AN7" i="15"/>
  <c r="AN8" i="15"/>
  <c r="AN9" i="15"/>
  <c r="AN10" i="15"/>
  <c r="AN11" i="15"/>
  <c r="AN2" i="15"/>
  <c r="AM3" i="15"/>
  <c r="AM4" i="15"/>
  <c r="AM5" i="15"/>
  <c r="AM6" i="15"/>
  <c r="AM7" i="15"/>
  <c r="AY7" i="15" s="1"/>
  <c r="AM8" i="15"/>
  <c r="AY8" i="15" s="1"/>
  <c r="AM9" i="15"/>
  <c r="AM10" i="15"/>
  <c r="AM11" i="15"/>
  <c r="AM2" i="15"/>
  <c r="AL3" i="15"/>
  <c r="AL4" i="15"/>
  <c r="AL5" i="15"/>
  <c r="AL6" i="15"/>
  <c r="AL7" i="15"/>
  <c r="AL8" i="15"/>
  <c r="AL9" i="15"/>
  <c r="AL10" i="15"/>
  <c r="AL11" i="15"/>
  <c r="AL2" i="15"/>
  <c r="AJ3" i="15"/>
  <c r="AK3" i="15" s="1"/>
  <c r="AJ4" i="15"/>
  <c r="AK4" i="15" s="1"/>
  <c r="AJ5" i="15"/>
  <c r="AK5" i="15" s="1"/>
  <c r="AJ6" i="15"/>
  <c r="AK6" i="15" s="1"/>
  <c r="AJ7" i="15"/>
  <c r="AK7" i="15" s="1"/>
  <c r="AJ8" i="15"/>
  <c r="AK8" i="15" s="1"/>
  <c r="AJ9" i="15"/>
  <c r="AK9" i="15" s="1"/>
  <c r="AJ10" i="15"/>
  <c r="AK10" i="15" s="1"/>
  <c r="AJ11" i="15"/>
  <c r="AK11" i="15" s="1"/>
  <c r="AJ2" i="15"/>
  <c r="AK2" i="15" s="1"/>
  <c r="Q115" i="9"/>
  <c r="R115" i="9" s="1"/>
  <c r="X115" i="9" s="1"/>
  <c r="S115" i="9"/>
  <c r="T115" i="9"/>
  <c r="U115" i="9"/>
  <c r="V115" i="9"/>
  <c r="W115" i="9"/>
  <c r="Q116" i="9"/>
  <c r="R116" i="9" s="1"/>
  <c r="X116" i="9" s="1"/>
  <c r="S116" i="9"/>
  <c r="T116" i="9"/>
  <c r="U116" i="9"/>
  <c r="V116" i="9"/>
  <c r="W116" i="9"/>
  <c r="Q117" i="9"/>
  <c r="R117" i="9" s="1"/>
  <c r="X117" i="9" s="1"/>
  <c r="S117" i="9"/>
  <c r="T117" i="9"/>
  <c r="U117" i="9"/>
  <c r="V117" i="9"/>
  <c r="W117" i="9"/>
  <c r="Q118" i="9"/>
  <c r="R118" i="9" s="1"/>
  <c r="X118" i="9" s="1"/>
  <c r="S118" i="9"/>
  <c r="T118" i="9"/>
  <c r="U118" i="9"/>
  <c r="V118" i="9"/>
  <c r="W118" i="9"/>
  <c r="Q119" i="9"/>
  <c r="R119" i="9" s="1"/>
  <c r="X119" i="9" s="1"/>
  <c r="S119" i="9"/>
  <c r="T119" i="9"/>
  <c r="U119" i="9"/>
  <c r="V119" i="9"/>
  <c r="W119" i="9"/>
  <c r="Q120" i="9"/>
  <c r="R120" i="9" s="1"/>
  <c r="X120" i="9" s="1"/>
  <c r="S120" i="9"/>
  <c r="T120" i="9"/>
  <c r="U120" i="9"/>
  <c r="V120" i="9"/>
  <c r="W120" i="9"/>
  <c r="Q121" i="9"/>
  <c r="R121" i="9" s="1"/>
  <c r="X121" i="9" s="1"/>
  <c r="S121" i="9"/>
  <c r="T121" i="9"/>
  <c r="U121" i="9"/>
  <c r="V121" i="9"/>
  <c r="W121" i="9"/>
  <c r="Q122" i="9"/>
  <c r="R122" i="9" s="1"/>
  <c r="X122" i="9" s="1"/>
  <c r="S122" i="9"/>
  <c r="T122" i="9"/>
  <c r="U122" i="9"/>
  <c r="V122" i="9"/>
  <c r="W122" i="9"/>
  <c r="Q123" i="9"/>
  <c r="R123" i="9" s="1"/>
  <c r="X123" i="9" s="1"/>
  <c r="S123" i="9"/>
  <c r="T123" i="9"/>
  <c r="U123" i="9"/>
  <c r="V123" i="9"/>
  <c r="W123" i="9"/>
  <c r="Q124" i="9"/>
  <c r="R124" i="9" s="1"/>
  <c r="X124" i="9" s="1"/>
  <c r="S124" i="9"/>
  <c r="T124" i="9"/>
  <c r="U124" i="9"/>
  <c r="V124" i="9"/>
  <c r="W124" i="9"/>
  <c r="Q105" i="9"/>
  <c r="R105" i="9" s="1"/>
  <c r="X105" i="9" s="1"/>
  <c r="S105" i="9"/>
  <c r="T105" i="9"/>
  <c r="U105" i="9"/>
  <c r="V105" i="9"/>
  <c r="W105" i="9"/>
  <c r="Q106" i="9"/>
  <c r="R106" i="9" s="1"/>
  <c r="X106" i="9" s="1"/>
  <c r="S106" i="9"/>
  <c r="T106" i="9"/>
  <c r="U106" i="9"/>
  <c r="V106" i="9"/>
  <c r="W106" i="9"/>
  <c r="Q107" i="9"/>
  <c r="R107" i="9" s="1"/>
  <c r="X107" i="9" s="1"/>
  <c r="S107" i="9"/>
  <c r="T107" i="9"/>
  <c r="U107" i="9"/>
  <c r="V107" i="9"/>
  <c r="W107" i="9"/>
  <c r="Q108" i="9"/>
  <c r="R108" i="9" s="1"/>
  <c r="X108" i="9" s="1"/>
  <c r="S108" i="9"/>
  <c r="T108" i="9"/>
  <c r="U108" i="9"/>
  <c r="V108" i="9"/>
  <c r="W108" i="9"/>
  <c r="Q109" i="9"/>
  <c r="R109" i="9" s="1"/>
  <c r="X109" i="9" s="1"/>
  <c r="S109" i="9"/>
  <c r="T109" i="9"/>
  <c r="U109" i="9"/>
  <c r="V109" i="9"/>
  <c r="W109" i="9"/>
  <c r="Q110" i="9"/>
  <c r="R110" i="9" s="1"/>
  <c r="X110" i="9" s="1"/>
  <c r="S110" i="9"/>
  <c r="T110" i="9"/>
  <c r="U110" i="9"/>
  <c r="V110" i="9"/>
  <c r="W110" i="9"/>
  <c r="Q111" i="9"/>
  <c r="R111" i="9" s="1"/>
  <c r="X111" i="9" s="1"/>
  <c r="S111" i="9"/>
  <c r="T111" i="9"/>
  <c r="U111" i="9"/>
  <c r="V111" i="9"/>
  <c r="W111" i="9"/>
  <c r="Q112" i="9"/>
  <c r="R112" i="9" s="1"/>
  <c r="X112" i="9" s="1"/>
  <c r="S112" i="9"/>
  <c r="T112" i="9"/>
  <c r="U112" i="9"/>
  <c r="V112" i="9"/>
  <c r="W112" i="9"/>
  <c r="Q113" i="9"/>
  <c r="R113" i="9" s="1"/>
  <c r="X113" i="9" s="1"/>
  <c r="S113" i="9"/>
  <c r="T113" i="9"/>
  <c r="U113" i="9"/>
  <c r="V113" i="9"/>
  <c r="W113" i="9"/>
  <c r="Q114" i="9"/>
  <c r="R114" i="9" s="1"/>
  <c r="X114" i="9" s="1"/>
  <c r="S114" i="9"/>
  <c r="T114" i="9"/>
  <c r="U114" i="9"/>
  <c r="V114" i="9"/>
  <c r="W114" i="9"/>
  <c r="Q95" i="9"/>
  <c r="R95" i="9" s="1"/>
  <c r="X95" i="9" s="1"/>
  <c r="S95" i="9"/>
  <c r="T95" i="9"/>
  <c r="U95" i="9"/>
  <c r="V95" i="9"/>
  <c r="W95" i="9"/>
  <c r="Q96" i="9"/>
  <c r="R96" i="9" s="1"/>
  <c r="X96" i="9" s="1"/>
  <c r="S96" i="9"/>
  <c r="T96" i="9"/>
  <c r="U96" i="9"/>
  <c r="V96" i="9"/>
  <c r="W96" i="9"/>
  <c r="Q97" i="9"/>
  <c r="R97" i="9" s="1"/>
  <c r="X97" i="9" s="1"/>
  <c r="S97" i="9"/>
  <c r="T97" i="9"/>
  <c r="U97" i="9"/>
  <c r="V97" i="9"/>
  <c r="W97" i="9"/>
  <c r="Q98" i="9"/>
  <c r="R98" i="9" s="1"/>
  <c r="X98" i="9" s="1"/>
  <c r="S98" i="9"/>
  <c r="T98" i="9"/>
  <c r="U98" i="9"/>
  <c r="V98" i="9"/>
  <c r="W98" i="9"/>
  <c r="Q99" i="9"/>
  <c r="R99" i="9" s="1"/>
  <c r="X99" i="9" s="1"/>
  <c r="S99" i="9"/>
  <c r="T99" i="9"/>
  <c r="U99" i="9"/>
  <c r="V99" i="9"/>
  <c r="W99" i="9"/>
  <c r="Q100" i="9"/>
  <c r="R100" i="9" s="1"/>
  <c r="X100" i="9" s="1"/>
  <c r="S100" i="9"/>
  <c r="T100" i="9"/>
  <c r="U100" i="9"/>
  <c r="V100" i="9"/>
  <c r="W100" i="9"/>
  <c r="Q101" i="9"/>
  <c r="R101" i="9" s="1"/>
  <c r="X101" i="9" s="1"/>
  <c r="S101" i="9"/>
  <c r="T101" i="9"/>
  <c r="U101" i="9"/>
  <c r="V101" i="9"/>
  <c r="W101" i="9"/>
  <c r="Q102" i="9"/>
  <c r="R102" i="9" s="1"/>
  <c r="X102" i="9" s="1"/>
  <c r="S102" i="9"/>
  <c r="T102" i="9"/>
  <c r="U102" i="9"/>
  <c r="V102" i="9"/>
  <c r="W102" i="9"/>
  <c r="Q103" i="9"/>
  <c r="R103" i="9" s="1"/>
  <c r="X103" i="9" s="1"/>
  <c r="S103" i="9"/>
  <c r="T103" i="9"/>
  <c r="U103" i="9"/>
  <c r="V103" i="9"/>
  <c r="W103" i="9"/>
  <c r="Q104" i="9"/>
  <c r="R104" i="9" s="1"/>
  <c r="X104" i="9" s="1"/>
  <c r="S104" i="9"/>
  <c r="T104" i="9"/>
  <c r="U104" i="9"/>
  <c r="V104" i="9"/>
  <c r="W104" i="9"/>
  <c r="Q85" i="9"/>
  <c r="R85" i="9" s="1"/>
  <c r="S85" i="9"/>
  <c r="T85" i="9"/>
  <c r="W85" i="9" s="1"/>
  <c r="U85" i="9"/>
  <c r="V85" i="9"/>
  <c r="Q86" i="9"/>
  <c r="R86" i="9" s="1"/>
  <c r="X86" i="9" s="1"/>
  <c r="S86" i="9"/>
  <c r="T86" i="9"/>
  <c r="U86" i="9"/>
  <c r="V86" i="9"/>
  <c r="W86" i="9"/>
  <c r="Q87" i="9"/>
  <c r="R87" i="9" s="1"/>
  <c r="X87" i="9" s="1"/>
  <c r="S87" i="9"/>
  <c r="T87" i="9"/>
  <c r="U87" i="9"/>
  <c r="V87" i="9"/>
  <c r="W87" i="9"/>
  <c r="Q88" i="9"/>
  <c r="R88" i="9" s="1"/>
  <c r="X88" i="9" s="1"/>
  <c r="S88" i="9"/>
  <c r="T88" i="9"/>
  <c r="U88" i="9"/>
  <c r="V88" i="9"/>
  <c r="W88" i="9"/>
  <c r="Q89" i="9"/>
  <c r="R89" i="9" s="1"/>
  <c r="X89" i="9" s="1"/>
  <c r="S89" i="9"/>
  <c r="T89" i="9"/>
  <c r="U89" i="9"/>
  <c r="V89" i="9"/>
  <c r="W89" i="9"/>
  <c r="Q90" i="9"/>
  <c r="R90" i="9" s="1"/>
  <c r="X90" i="9" s="1"/>
  <c r="S90" i="9"/>
  <c r="T90" i="9"/>
  <c r="U90" i="9"/>
  <c r="V90" i="9"/>
  <c r="W90" i="9"/>
  <c r="Q91" i="9"/>
  <c r="R91" i="9" s="1"/>
  <c r="X91" i="9" s="1"/>
  <c r="S91" i="9"/>
  <c r="T91" i="9"/>
  <c r="U91" i="9"/>
  <c r="V91" i="9"/>
  <c r="W91" i="9"/>
  <c r="Q92" i="9"/>
  <c r="R92" i="9" s="1"/>
  <c r="X92" i="9" s="1"/>
  <c r="S92" i="9"/>
  <c r="T92" i="9"/>
  <c r="U92" i="9"/>
  <c r="V92" i="9"/>
  <c r="W92" i="9"/>
  <c r="Q93" i="9"/>
  <c r="R93" i="9" s="1"/>
  <c r="X93" i="9" s="1"/>
  <c r="S93" i="9"/>
  <c r="T93" i="9"/>
  <c r="U93" i="9"/>
  <c r="V93" i="9"/>
  <c r="W93" i="9"/>
  <c r="Q94" i="9"/>
  <c r="R94" i="9" s="1"/>
  <c r="X94" i="9" s="1"/>
  <c r="S94" i="9"/>
  <c r="T94" i="9"/>
  <c r="U94" i="9"/>
  <c r="V94" i="9"/>
  <c r="W94" i="9"/>
  <c r="Q62" i="9"/>
  <c r="R62" i="9" s="1"/>
  <c r="X62" i="9" s="1"/>
  <c r="S62" i="9"/>
  <c r="T62" i="9"/>
  <c r="U62" i="9"/>
  <c r="V62" i="9"/>
  <c r="W62" i="9"/>
  <c r="Q63" i="9"/>
  <c r="R63" i="9" s="1"/>
  <c r="X63" i="9" s="1"/>
  <c r="S63" i="9"/>
  <c r="T63" i="9"/>
  <c r="U63" i="9"/>
  <c r="V63" i="9"/>
  <c r="W63" i="9"/>
  <c r="Q64" i="9"/>
  <c r="R64" i="9" s="1"/>
  <c r="X64" i="9" s="1"/>
  <c r="S64" i="9"/>
  <c r="T64" i="9"/>
  <c r="U64" i="9"/>
  <c r="V64" i="9"/>
  <c r="W64" i="9"/>
  <c r="Q65" i="9"/>
  <c r="R65" i="9" s="1"/>
  <c r="X65" i="9" s="1"/>
  <c r="S65" i="9"/>
  <c r="T65" i="9"/>
  <c r="U65" i="9"/>
  <c r="V65" i="9"/>
  <c r="W65" i="9"/>
  <c r="Q66" i="9"/>
  <c r="R66" i="9" s="1"/>
  <c r="X66" i="9" s="1"/>
  <c r="S66" i="9"/>
  <c r="T66" i="9"/>
  <c r="U66" i="9"/>
  <c r="V66" i="9"/>
  <c r="W66" i="9"/>
  <c r="Q67" i="9"/>
  <c r="R67" i="9" s="1"/>
  <c r="X67" i="9" s="1"/>
  <c r="S67" i="9"/>
  <c r="T67" i="9"/>
  <c r="U67" i="9"/>
  <c r="V67" i="9"/>
  <c r="W67" i="9"/>
  <c r="Q68" i="9"/>
  <c r="R68" i="9" s="1"/>
  <c r="X68" i="9" s="1"/>
  <c r="S68" i="9"/>
  <c r="T68" i="9"/>
  <c r="U68" i="9"/>
  <c r="V68" i="9"/>
  <c r="W68" i="9"/>
  <c r="Q69" i="9"/>
  <c r="R69" i="9" s="1"/>
  <c r="X69" i="9" s="1"/>
  <c r="S69" i="9"/>
  <c r="T69" i="9"/>
  <c r="U69" i="9"/>
  <c r="V69" i="9"/>
  <c r="W69" i="9"/>
  <c r="Q70" i="9"/>
  <c r="R70" i="9" s="1"/>
  <c r="X70" i="9" s="1"/>
  <c r="S70" i="9"/>
  <c r="T70" i="9"/>
  <c r="U70" i="9"/>
  <c r="V70" i="9"/>
  <c r="W70" i="9"/>
  <c r="Q71" i="9"/>
  <c r="R71" i="9" s="1"/>
  <c r="X71" i="9" s="1"/>
  <c r="S71" i="9"/>
  <c r="T71" i="9"/>
  <c r="U71" i="9"/>
  <c r="V71" i="9"/>
  <c r="W71" i="9"/>
  <c r="Q72" i="9"/>
  <c r="R72" i="9" s="1"/>
  <c r="X72" i="9" s="1"/>
  <c r="S72" i="9"/>
  <c r="T72" i="9"/>
  <c r="U72" i="9"/>
  <c r="V72" i="9"/>
  <c r="W72" i="9"/>
  <c r="Q73" i="9"/>
  <c r="R73" i="9" s="1"/>
  <c r="X73" i="9" s="1"/>
  <c r="S73" i="9"/>
  <c r="T73" i="9"/>
  <c r="U73" i="9"/>
  <c r="V73" i="9"/>
  <c r="W73" i="9"/>
  <c r="Q74" i="9"/>
  <c r="R74" i="9" s="1"/>
  <c r="X74" i="9" s="1"/>
  <c r="S74" i="9"/>
  <c r="T74" i="9"/>
  <c r="U74" i="9"/>
  <c r="V74" i="9"/>
  <c r="W74" i="9"/>
  <c r="Q75" i="9"/>
  <c r="R75" i="9" s="1"/>
  <c r="X75" i="9" s="1"/>
  <c r="S75" i="9"/>
  <c r="T75" i="9"/>
  <c r="U75" i="9"/>
  <c r="V75" i="9"/>
  <c r="W75" i="9"/>
  <c r="Q76" i="9"/>
  <c r="R76" i="9" s="1"/>
  <c r="X76" i="9" s="1"/>
  <c r="S76" i="9"/>
  <c r="T76" i="9"/>
  <c r="U76" i="9"/>
  <c r="V76" i="9"/>
  <c r="W76" i="9"/>
  <c r="Q77" i="9"/>
  <c r="R77" i="9" s="1"/>
  <c r="X77" i="9" s="1"/>
  <c r="S77" i="9"/>
  <c r="T77" i="9"/>
  <c r="U77" i="9"/>
  <c r="V77" i="9"/>
  <c r="W77" i="9"/>
  <c r="Q78" i="9"/>
  <c r="R78" i="9" s="1"/>
  <c r="X78" i="9" s="1"/>
  <c r="S78" i="9"/>
  <c r="T78" i="9"/>
  <c r="U78" i="9"/>
  <c r="V78" i="9"/>
  <c r="W78" i="9"/>
  <c r="Q79" i="9"/>
  <c r="R79" i="9" s="1"/>
  <c r="X79" i="9" s="1"/>
  <c r="S79" i="9"/>
  <c r="T79" i="9"/>
  <c r="U79" i="9"/>
  <c r="V79" i="9"/>
  <c r="W79" i="9"/>
  <c r="Q80" i="9"/>
  <c r="R80" i="9" s="1"/>
  <c r="X80" i="9" s="1"/>
  <c r="S80" i="9"/>
  <c r="T80" i="9"/>
  <c r="U80" i="9"/>
  <c r="V80" i="9"/>
  <c r="W80" i="9"/>
  <c r="Q81" i="9"/>
  <c r="R81" i="9" s="1"/>
  <c r="X81" i="9" s="1"/>
  <c r="S81" i="9"/>
  <c r="T81" i="9"/>
  <c r="U81" i="9"/>
  <c r="V81" i="9"/>
  <c r="W81" i="9"/>
  <c r="Q82" i="9"/>
  <c r="R82" i="9" s="1"/>
  <c r="X82" i="9" s="1"/>
  <c r="S82" i="9"/>
  <c r="T82" i="9"/>
  <c r="U82" i="9"/>
  <c r="V82" i="9"/>
  <c r="W82" i="9"/>
  <c r="Q83" i="9"/>
  <c r="R83" i="9" s="1"/>
  <c r="X83" i="9" s="1"/>
  <c r="S83" i="9"/>
  <c r="T83" i="9"/>
  <c r="U83" i="9"/>
  <c r="V83" i="9"/>
  <c r="W83" i="9"/>
  <c r="Q84" i="9"/>
  <c r="R84" i="9" s="1"/>
  <c r="X84" i="9" s="1"/>
  <c r="S84" i="9"/>
  <c r="T84" i="9"/>
  <c r="U84" i="9"/>
  <c r="V84" i="9"/>
  <c r="W84" i="9"/>
  <c r="W2" i="9"/>
  <c r="X2" i="9"/>
  <c r="X17" i="9"/>
  <c r="W49" i="9"/>
  <c r="X3" i="9"/>
  <c r="X4" i="9"/>
  <c r="X5" i="9"/>
  <c r="X6" i="9"/>
  <c r="X7" i="9"/>
  <c r="X8" i="9"/>
  <c r="X9" i="9"/>
  <c r="X10" i="9"/>
  <c r="X11" i="9"/>
  <c r="X12" i="9"/>
  <c r="X13" i="9"/>
  <c r="X14" i="9"/>
  <c r="X15" i="9"/>
  <c r="X16" i="9"/>
  <c r="X18" i="9"/>
  <c r="X19" i="9"/>
  <c r="X20" i="9"/>
  <c r="X21" i="9"/>
  <c r="X22" i="9"/>
  <c r="X23" i="9"/>
  <c r="X24" i="9"/>
  <c r="X25" i="9"/>
  <c r="X26" i="9"/>
  <c r="X27" i="9"/>
  <c r="X28" i="9"/>
  <c r="X29" i="9"/>
  <c r="X30" i="9"/>
  <c r="X31" i="9"/>
  <c r="X32" i="9"/>
  <c r="X33" i="9"/>
  <c r="X34" i="9"/>
  <c r="X35" i="9"/>
  <c r="X36" i="9"/>
  <c r="X37" i="9"/>
  <c r="X38" i="9"/>
  <c r="X39" i="9"/>
  <c r="X40" i="9"/>
  <c r="X41" i="9"/>
  <c r="X42" i="9"/>
  <c r="X43" i="9"/>
  <c r="X44" i="9"/>
  <c r="X45" i="9"/>
  <c r="X46" i="9"/>
  <c r="X47" i="9"/>
  <c r="X48" i="9"/>
  <c r="X49" i="9"/>
  <c r="X50" i="9"/>
  <c r="X51" i="9"/>
  <c r="X52" i="9"/>
  <c r="X53" i="9"/>
  <c r="X54" i="9"/>
  <c r="X55" i="9"/>
  <c r="X56" i="9"/>
  <c r="X57" i="9"/>
  <c r="X58" i="9"/>
  <c r="X59" i="9"/>
  <c r="X60" i="9"/>
  <c r="X61" i="9"/>
  <c r="W3" i="9"/>
  <c r="W4" i="9"/>
  <c r="W5" i="9"/>
  <c r="W6" i="9"/>
  <c r="W7" i="9"/>
  <c r="W8" i="9"/>
  <c r="W9" i="9"/>
  <c r="W10" i="9"/>
  <c r="W11" i="9"/>
  <c r="W12" i="9"/>
  <c r="W13" i="9"/>
  <c r="W14" i="9"/>
  <c r="W15" i="9"/>
  <c r="W16" i="9"/>
  <c r="W18" i="9"/>
  <c r="W19" i="9"/>
  <c r="W20" i="9"/>
  <c r="W21" i="9"/>
  <c r="W22" i="9"/>
  <c r="W23" i="9"/>
  <c r="W24" i="9"/>
  <c r="W25" i="9"/>
  <c r="W26" i="9"/>
  <c r="W27" i="9"/>
  <c r="W28" i="9"/>
  <c r="W29" i="9"/>
  <c r="W30" i="9"/>
  <c r="W31" i="9"/>
  <c r="W32" i="9"/>
  <c r="W33" i="9"/>
  <c r="W34" i="9"/>
  <c r="W35" i="9"/>
  <c r="W36" i="9"/>
  <c r="W37" i="9"/>
  <c r="W38" i="9"/>
  <c r="W39" i="9"/>
  <c r="W40" i="9"/>
  <c r="W41" i="9"/>
  <c r="W42" i="9"/>
  <c r="W43" i="9"/>
  <c r="W44" i="9"/>
  <c r="W45" i="9"/>
  <c r="W46" i="9"/>
  <c r="W47" i="9"/>
  <c r="W48" i="9"/>
  <c r="W50" i="9"/>
  <c r="W51" i="9"/>
  <c r="W52" i="9"/>
  <c r="W53" i="9"/>
  <c r="W54" i="9"/>
  <c r="W55" i="9"/>
  <c r="W56" i="9"/>
  <c r="W57" i="9"/>
  <c r="W58" i="9"/>
  <c r="W59" i="9"/>
  <c r="W60" i="9"/>
  <c r="W61" i="9"/>
  <c r="R3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2" i="9"/>
  <c r="V61" i="9"/>
  <c r="U61" i="9"/>
  <c r="T61" i="9"/>
  <c r="S61" i="9"/>
  <c r="Q61" i="9"/>
  <c r="V60" i="9"/>
  <c r="U60" i="9"/>
  <c r="T60" i="9"/>
  <c r="S60" i="9"/>
  <c r="Q60" i="9"/>
  <c r="V59" i="9"/>
  <c r="U59" i="9"/>
  <c r="T59" i="9"/>
  <c r="S59" i="9"/>
  <c r="Q59" i="9"/>
  <c r="V58" i="9"/>
  <c r="U58" i="9"/>
  <c r="T58" i="9"/>
  <c r="S58" i="9"/>
  <c r="Q58" i="9"/>
  <c r="V57" i="9"/>
  <c r="U57" i="9"/>
  <c r="T57" i="9"/>
  <c r="S57" i="9"/>
  <c r="Q57" i="9"/>
  <c r="V56" i="9"/>
  <c r="U56" i="9"/>
  <c r="T56" i="9"/>
  <c r="S56" i="9"/>
  <c r="Q56" i="9"/>
  <c r="V55" i="9"/>
  <c r="U55" i="9"/>
  <c r="T55" i="9"/>
  <c r="S55" i="9"/>
  <c r="Q55" i="9"/>
  <c r="V54" i="9"/>
  <c r="U54" i="9"/>
  <c r="T54" i="9"/>
  <c r="S54" i="9"/>
  <c r="Q54" i="9"/>
  <c r="V53" i="9"/>
  <c r="U53" i="9"/>
  <c r="T53" i="9"/>
  <c r="S53" i="9"/>
  <c r="Q53" i="9"/>
  <c r="V52" i="9"/>
  <c r="U52" i="9"/>
  <c r="T52" i="9"/>
  <c r="S52" i="9"/>
  <c r="Q52" i="9"/>
  <c r="V51" i="9"/>
  <c r="U51" i="9"/>
  <c r="T51" i="9"/>
  <c r="S51" i="9"/>
  <c r="Q51" i="9"/>
  <c r="V50" i="9"/>
  <c r="U50" i="9"/>
  <c r="T50" i="9"/>
  <c r="S50" i="9"/>
  <c r="Q50" i="9"/>
  <c r="V49" i="9"/>
  <c r="U49" i="9"/>
  <c r="T49" i="9"/>
  <c r="S49" i="9"/>
  <c r="Q49" i="9"/>
  <c r="V48" i="9"/>
  <c r="U48" i="9"/>
  <c r="T48" i="9"/>
  <c r="S48" i="9"/>
  <c r="Q48" i="9"/>
  <c r="V47" i="9"/>
  <c r="U47" i="9"/>
  <c r="T47" i="9"/>
  <c r="S47" i="9"/>
  <c r="Q47" i="9"/>
  <c r="V46" i="9"/>
  <c r="U46" i="9"/>
  <c r="T46" i="9"/>
  <c r="S46" i="9"/>
  <c r="Q46" i="9"/>
  <c r="V45" i="9"/>
  <c r="U45" i="9"/>
  <c r="T45" i="9"/>
  <c r="S45" i="9"/>
  <c r="Q45" i="9"/>
  <c r="V44" i="9"/>
  <c r="U44" i="9"/>
  <c r="T44" i="9"/>
  <c r="S44" i="9"/>
  <c r="Q44" i="9"/>
  <c r="V43" i="9"/>
  <c r="U43" i="9"/>
  <c r="T43" i="9"/>
  <c r="S43" i="9"/>
  <c r="Q43" i="9"/>
  <c r="V42" i="9"/>
  <c r="U42" i="9"/>
  <c r="T42" i="9"/>
  <c r="S42" i="9"/>
  <c r="Q42" i="9"/>
  <c r="V41" i="9"/>
  <c r="U41" i="9"/>
  <c r="T41" i="9"/>
  <c r="S41" i="9"/>
  <c r="Q41" i="9"/>
  <c r="V40" i="9"/>
  <c r="U40" i="9"/>
  <c r="T40" i="9"/>
  <c r="S40" i="9"/>
  <c r="Q40" i="9"/>
  <c r="V39" i="9"/>
  <c r="U39" i="9"/>
  <c r="T39" i="9"/>
  <c r="S39" i="9"/>
  <c r="Q39" i="9"/>
  <c r="V38" i="9"/>
  <c r="U38" i="9"/>
  <c r="T38" i="9"/>
  <c r="S38" i="9"/>
  <c r="Q38" i="9"/>
  <c r="V37" i="9"/>
  <c r="U37" i="9"/>
  <c r="T37" i="9"/>
  <c r="S37" i="9"/>
  <c r="Q37" i="9"/>
  <c r="V36" i="9"/>
  <c r="U36" i="9"/>
  <c r="T36" i="9"/>
  <c r="S36" i="9"/>
  <c r="Q36" i="9"/>
  <c r="V35" i="9"/>
  <c r="U35" i="9"/>
  <c r="T35" i="9"/>
  <c r="S35" i="9"/>
  <c r="Q35" i="9"/>
  <c r="V34" i="9"/>
  <c r="U34" i="9"/>
  <c r="T34" i="9"/>
  <c r="S34" i="9"/>
  <c r="Q34" i="9"/>
  <c r="V33" i="9"/>
  <c r="U33" i="9"/>
  <c r="T33" i="9"/>
  <c r="S33" i="9"/>
  <c r="Q33" i="9"/>
  <c r="V32" i="9"/>
  <c r="U32" i="9"/>
  <c r="T32" i="9"/>
  <c r="S32" i="9"/>
  <c r="Q32" i="9"/>
  <c r="V31" i="9"/>
  <c r="U31" i="9"/>
  <c r="T31" i="9"/>
  <c r="S31" i="9"/>
  <c r="Q31" i="9"/>
  <c r="V30" i="9"/>
  <c r="U30" i="9"/>
  <c r="T30" i="9"/>
  <c r="S30" i="9"/>
  <c r="Q30" i="9"/>
  <c r="V29" i="9"/>
  <c r="U29" i="9"/>
  <c r="T29" i="9"/>
  <c r="S29" i="9"/>
  <c r="Q29" i="9"/>
  <c r="V28" i="9"/>
  <c r="U28" i="9"/>
  <c r="T28" i="9"/>
  <c r="S28" i="9"/>
  <c r="Q28" i="9"/>
  <c r="V27" i="9"/>
  <c r="U27" i="9"/>
  <c r="T27" i="9"/>
  <c r="S27" i="9"/>
  <c r="Q27" i="9"/>
  <c r="V26" i="9"/>
  <c r="U26" i="9"/>
  <c r="T26" i="9"/>
  <c r="S26" i="9"/>
  <c r="Q26" i="9"/>
  <c r="V25" i="9"/>
  <c r="U25" i="9"/>
  <c r="T25" i="9"/>
  <c r="S25" i="9"/>
  <c r="Q25" i="9"/>
  <c r="V24" i="9"/>
  <c r="U24" i="9"/>
  <c r="T24" i="9"/>
  <c r="S24" i="9"/>
  <c r="Q24" i="9"/>
  <c r="V23" i="9"/>
  <c r="U23" i="9"/>
  <c r="T23" i="9"/>
  <c r="S23" i="9"/>
  <c r="Q23" i="9"/>
  <c r="V22" i="9"/>
  <c r="U22" i="9"/>
  <c r="T22" i="9"/>
  <c r="S22" i="9"/>
  <c r="Q22" i="9"/>
  <c r="V21" i="9"/>
  <c r="U21" i="9"/>
  <c r="T21" i="9"/>
  <c r="S21" i="9"/>
  <c r="Q21" i="9"/>
  <c r="V20" i="9"/>
  <c r="U20" i="9"/>
  <c r="T20" i="9"/>
  <c r="S20" i="9"/>
  <c r="Q20" i="9"/>
  <c r="V19" i="9"/>
  <c r="U19" i="9"/>
  <c r="T19" i="9"/>
  <c r="S19" i="9"/>
  <c r="Q19" i="9"/>
  <c r="V18" i="9"/>
  <c r="U18" i="9"/>
  <c r="T18" i="9"/>
  <c r="S18" i="9"/>
  <c r="Q18" i="9"/>
  <c r="V17" i="9"/>
  <c r="U17" i="9"/>
  <c r="T17" i="9"/>
  <c r="S17" i="9"/>
  <c r="Q17" i="9"/>
  <c r="V16" i="9"/>
  <c r="U16" i="9"/>
  <c r="T16" i="9"/>
  <c r="S16" i="9"/>
  <c r="Q16" i="9"/>
  <c r="V15" i="9"/>
  <c r="U15" i="9"/>
  <c r="T15" i="9"/>
  <c r="S15" i="9"/>
  <c r="Q15" i="9"/>
  <c r="V14" i="9"/>
  <c r="U14" i="9"/>
  <c r="T14" i="9"/>
  <c r="S14" i="9"/>
  <c r="Q14" i="9"/>
  <c r="V13" i="9"/>
  <c r="U13" i="9"/>
  <c r="T13" i="9"/>
  <c r="S13" i="9"/>
  <c r="Q13" i="9"/>
  <c r="V12" i="9"/>
  <c r="U12" i="9"/>
  <c r="T12" i="9"/>
  <c r="S12" i="9"/>
  <c r="Q12" i="9"/>
  <c r="V11" i="9"/>
  <c r="U11" i="9"/>
  <c r="T11" i="9"/>
  <c r="S11" i="9"/>
  <c r="Q11" i="9"/>
  <c r="V10" i="9"/>
  <c r="U10" i="9"/>
  <c r="T10" i="9"/>
  <c r="S10" i="9"/>
  <c r="Q10" i="9"/>
  <c r="V9" i="9"/>
  <c r="U9" i="9"/>
  <c r="T9" i="9"/>
  <c r="S9" i="9"/>
  <c r="Q9" i="9"/>
  <c r="V8" i="9"/>
  <c r="U8" i="9"/>
  <c r="T8" i="9"/>
  <c r="S8" i="9"/>
  <c r="Q8" i="9"/>
  <c r="V7" i="9"/>
  <c r="U7" i="9"/>
  <c r="T7" i="9"/>
  <c r="S7" i="9"/>
  <c r="Q7" i="9"/>
  <c r="V6" i="9"/>
  <c r="U6" i="9"/>
  <c r="T6" i="9"/>
  <c r="S6" i="9"/>
  <c r="Q6" i="9"/>
  <c r="V5" i="9"/>
  <c r="U5" i="9"/>
  <c r="T5" i="9"/>
  <c r="S5" i="9"/>
  <c r="Q5" i="9"/>
  <c r="V4" i="9"/>
  <c r="U4" i="9"/>
  <c r="T4" i="9"/>
  <c r="S4" i="9"/>
  <c r="Q4" i="9"/>
  <c r="V3" i="9"/>
  <c r="U3" i="9"/>
  <c r="T3" i="9"/>
  <c r="S3" i="9"/>
  <c r="Q3" i="9"/>
  <c r="V2" i="9"/>
  <c r="U2" i="9"/>
  <c r="T2" i="9"/>
  <c r="S2" i="9"/>
  <c r="Q2" i="9"/>
  <c r="V45" i="8"/>
  <c r="V55" i="8"/>
  <c r="U55" i="8"/>
  <c r="T55" i="8"/>
  <c r="S55" i="8"/>
  <c r="U45" i="8"/>
  <c r="T45" i="8"/>
  <c r="S45" i="8"/>
  <c r="V35" i="8"/>
  <c r="U35" i="8"/>
  <c r="T35" i="8"/>
  <c r="S35" i="8"/>
  <c r="V25" i="8"/>
  <c r="U25" i="8"/>
  <c r="T25" i="8"/>
  <c r="S25" i="8"/>
  <c r="V15" i="8"/>
  <c r="U15" i="8"/>
  <c r="T15" i="8"/>
  <c r="S15" i="8"/>
  <c r="V5" i="8"/>
  <c r="U5" i="8"/>
  <c r="T5" i="8"/>
  <c r="S5" i="8"/>
  <c r="M55" i="8"/>
  <c r="K55" i="8"/>
  <c r="L55" i="8"/>
  <c r="J55" i="8"/>
  <c r="M45" i="8"/>
  <c r="K45" i="8"/>
  <c r="L45" i="8"/>
  <c r="J45" i="8"/>
  <c r="M35" i="8"/>
  <c r="K35" i="8"/>
  <c r="L35" i="8"/>
  <c r="J35" i="8"/>
  <c r="M25" i="8"/>
  <c r="K25" i="8"/>
  <c r="L25" i="8"/>
  <c r="J25" i="8"/>
  <c r="M15" i="8"/>
  <c r="K15" i="8"/>
  <c r="L15" i="8"/>
  <c r="J15" i="8"/>
  <c r="M5" i="8"/>
  <c r="K5" i="8"/>
  <c r="L5" i="8"/>
  <c r="J5" i="8"/>
  <c r="E22" i="4"/>
  <c r="E23" i="4"/>
  <c r="E20" i="4"/>
  <c r="E18" i="4"/>
  <c r="E19" i="4"/>
  <c r="E21" i="4"/>
  <c r="BN9" i="15" l="1"/>
  <c r="BN7" i="15"/>
  <c r="BM10" i="15"/>
  <c r="BM9" i="15"/>
  <c r="BN3" i="15"/>
  <c r="BP7" i="15"/>
  <c r="BQ9" i="15"/>
  <c r="BR10" i="15"/>
  <c r="BQ7" i="15"/>
  <c r="BO7" i="15"/>
  <c r="BQ6" i="15"/>
  <c r="BK7" i="15"/>
  <c r="BK9" i="15"/>
  <c r="BL9" i="15"/>
  <c r="BK8" i="15"/>
  <c r="BO8" i="15"/>
  <c r="BN2" i="15"/>
  <c r="BR3" i="15"/>
  <c r="BP2" i="15"/>
  <c r="BK11" i="15"/>
  <c r="BK3" i="15"/>
  <c r="BP5" i="15"/>
  <c r="BK2" i="15"/>
  <c r="BK10" i="15"/>
  <c r="BL2" i="15"/>
  <c r="BL4" i="15"/>
  <c r="BR2" i="15"/>
  <c r="BR11" i="15"/>
  <c r="BO11" i="15"/>
  <c r="BO5" i="15"/>
  <c r="BO4" i="15"/>
  <c r="BL3" i="15"/>
  <c r="BN10" i="15"/>
  <c r="BN5" i="15"/>
  <c r="BR5" i="15"/>
  <c r="BN4" i="15"/>
  <c r="BR4" i="15"/>
  <c r="BN11" i="15"/>
  <c r="BO2" i="15"/>
  <c r="BK5" i="15"/>
  <c r="BL11" i="15"/>
  <c r="BM5" i="15"/>
  <c r="BL10" i="15"/>
  <c r="BM2" i="15"/>
  <c r="BM4" i="15"/>
  <c r="BN6" i="15"/>
  <c r="BP10" i="15"/>
  <c r="BQ2" i="15"/>
  <c r="BQ4" i="15"/>
  <c r="BR6" i="15"/>
  <c r="BM6" i="15"/>
  <c r="BP11" i="15"/>
  <c r="AY5" i="15"/>
  <c r="BQ5" i="15"/>
  <c r="BP4" i="15"/>
  <c r="BO3" i="15"/>
  <c r="BO9" i="15"/>
  <c r="BP3" i="15"/>
  <c r="BA10" i="15"/>
  <c r="AZ8" i="15"/>
  <c r="BL5" i="15"/>
  <c r="BA9" i="15"/>
  <c r="BP9" i="15"/>
  <c r="BK4" i="15"/>
  <c r="BA8" i="15"/>
  <c r="AY10" i="15"/>
  <c r="BQ10" i="15"/>
  <c r="BO10" i="15"/>
  <c r="BA4" i="15"/>
  <c r="BA57" i="15"/>
  <c r="AZ7" i="15"/>
  <c r="BA7" i="15"/>
  <c r="AY3" i="15"/>
  <c r="AZ3" i="15"/>
  <c r="AY27" i="15"/>
  <c r="AZ27" i="15"/>
  <c r="AY22" i="15"/>
  <c r="AZ22" i="15"/>
  <c r="BA6" i="15"/>
  <c r="AY14" i="15"/>
  <c r="AZ14" i="15"/>
  <c r="BA13" i="15"/>
  <c r="AY38" i="15"/>
  <c r="AZ38" i="15"/>
  <c r="AY46" i="15"/>
  <c r="AZ46" i="15"/>
  <c r="AZ60" i="15"/>
  <c r="AZ44" i="15"/>
  <c r="AZ28" i="15"/>
  <c r="AZ12" i="15"/>
  <c r="BA18" i="15"/>
  <c r="BA5" i="15"/>
  <c r="AY30" i="15"/>
  <c r="AZ30" i="15"/>
  <c r="BA46" i="15"/>
  <c r="BA61" i="15"/>
  <c r="BA58" i="15"/>
  <c r="AZ37" i="15"/>
  <c r="AY32" i="15"/>
  <c r="AZ21" i="15"/>
  <c r="AZ5" i="15"/>
  <c r="AY11" i="15"/>
  <c r="AZ11" i="15"/>
  <c r="AY41" i="15"/>
  <c r="AZ41" i="15"/>
  <c r="AY35" i="15"/>
  <c r="AZ35" i="15"/>
  <c r="AZ50" i="15"/>
  <c r="BA2" i="15"/>
  <c r="AY6" i="15"/>
  <c r="AZ6" i="15"/>
  <c r="AZ16" i="15"/>
  <c r="AZ24" i="15"/>
  <c r="AZ48" i="15"/>
  <c r="AZ42" i="15"/>
  <c r="AZ26" i="15"/>
  <c r="AZ10" i="15"/>
  <c r="BA34" i="15"/>
  <c r="BA11" i="15"/>
  <c r="BA3" i="15"/>
  <c r="AY17" i="15"/>
  <c r="AZ17" i="15"/>
  <c r="BA16" i="15"/>
  <c r="AY25" i="15"/>
  <c r="AZ25" i="15"/>
  <c r="BA24" i="15"/>
  <c r="AZ40" i="15"/>
  <c r="AY33" i="15"/>
  <c r="AZ33" i="15"/>
  <c r="AY49" i="15"/>
  <c r="AZ49" i="15"/>
  <c r="BA48" i="15"/>
  <c r="AZ47" i="15"/>
  <c r="AZ31" i="15"/>
  <c r="AZ15" i="15"/>
  <c r="AY19" i="15"/>
  <c r="AZ19" i="15"/>
  <c r="AY9" i="15"/>
  <c r="AZ9" i="15"/>
  <c r="AY51" i="15"/>
  <c r="AZ51" i="15"/>
  <c r="AZ2" i="15"/>
  <c r="AY2" i="15"/>
  <c r="AY4" i="15"/>
  <c r="BA40" i="15"/>
  <c r="AY43" i="15"/>
  <c r="AZ43" i="15"/>
  <c r="AY59" i="15"/>
  <c r="AZ59" i="15"/>
  <c r="AZ52" i="15"/>
  <c r="AZ36" i="15"/>
  <c r="AZ20" i="15"/>
  <c r="AZ4" i="15"/>
  <c r="AZ57" i="15"/>
  <c r="AZ54" i="15"/>
  <c r="X85" i="9"/>
</calcChain>
</file>

<file path=xl/sharedStrings.xml><?xml version="1.0" encoding="utf-8"?>
<sst xmlns="http://schemas.openxmlformats.org/spreadsheetml/2006/main" count="5669" uniqueCount="415">
  <si>
    <t>power</t>
  </si>
  <si>
    <t>energy</t>
  </si>
  <si>
    <t>time</t>
  </si>
  <si>
    <t>app</t>
  </si>
  <si>
    <t>game</t>
  </si>
  <si>
    <t>cores_num</t>
  </si>
  <si>
    <t>y</t>
  </si>
  <si>
    <t>social_media</t>
  </si>
  <si>
    <t>core_s0</t>
  </si>
  <si>
    <t>core_s1</t>
  </si>
  <si>
    <t>core_s2</t>
  </si>
  <si>
    <t>core_s3</t>
  </si>
  <si>
    <t>core_l0</t>
  </si>
  <si>
    <t>core_l1</t>
  </si>
  <si>
    <t>core_m1</t>
  </si>
  <si>
    <t>core_m0</t>
  </si>
  <si>
    <t>video_call</t>
  </si>
  <si>
    <t>background_music</t>
  </si>
  <si>
    <t>Row Labels</t>
  </si>
  <si>
    <t>Grand Total</t>
  </si>
  <si>
    <t>Average of power</t>
  </si>
  <si>
    <t>Average of time</t>
  </si>
  <si>
    <t>idle</t>
  </si>
  <si>
    <t>ave of energy</t>
  </si>
  <si>
    <t>n</t>
  </si>
  <si>
    <t>web</t>
  </si>
  <si>
    <t>(All)</t>
  </si>
  <si>
    <t>8 cores</t>
  </si>
  <si>
    <t>BatterySaver_backgroundmusic</t>
  </si>
  <si>
    <t>BatterySaver_game</t>
  </si>
  <si>
    <t>BatterySaver_socialmedia</t>
  </si>
  <si>
    <t>BatterySaver_idle</t>
  </si>
  <si>
    <t>BatterySaver_videocall</t>
  </si>
  <si>
    <t>BatterySaver_web</t>
  </si>
  <si>
    <t>core</t>
  </si>
  <si>
    <t>games</t>
  </si>
  <si>
    <t>Idle</t>
  </si>
  <si>
    <t>`</t>
  </si>
  <si>
    <t>Mean</t>
  </si>
  <si>
    <t>Benchmark</t>
  </si>
  <si>
    <t xml:space="preserve">Baseline </t>
  </si>
  <si>
    <t xml:space="preserve">Battery Saver </t>
  </si>
  <si>
    <t>change</t>
  </si>
  <si>
    <t>mean</t>
  </si>
  <si>
    <t>std</t>
  </si>
  <si>
    <t>Power (Watt)</t>
  </si>
  <si>
    <t>Energy (J)</t>
  </si>
  <si>
    <t>Background music</t>
  </si>
  <si>
    <t>Video playing</t>
  </si>
  <si>
    <t>Social media</t>
  </si>
  <si>
    <t>Web browsing</t>
  </si>
  <si>
    <t>Video call</t>
  </si>
  <si>
    <t>baseline</t>
  </si>
  <si>
    <t>Battery Saver</t>
  </si>
  <si>
    <t>Power</t>
  </si>
  <si>
    <t> change</t>
  </si>
  <si>
    <t>%</t>
  </si>
  <si>
    <t>brightness</t>
  </si>
  <si>
    <t>idle_screen_on</t>
  </si>
  <si>
    <t>idle_screen_off</t>
  </si>
  <si>
    <t>random</t>
  </si>
  <si>
    <t>internet</t>
  </si>
  <si>
    <t>wifi_only_NoSimCard</t>
  </si>
  <si>
    <t>5G_only_WifiOff</t>
  </si>
  <si>
    <t>Energy</t>
  </si>
  <si>
    <t>Time</t>
  </si>
  <si>
    <t>start_time</t>
  </si>
  <si>
    <t>start_total_frame</t>
  </si>
  <si>
    <t>start_Janky_frames</t>
  </si>
  <si>
    <t>start_Number_Missed_Vsync</t>
  </si>
  <si>
    <t>end_time</t>
  </si>
  <si>
    <t>end_total_frame</t>
  </si>
  <si>
    <t>end_Number_Missed_Vsync</t>
  </si>
  <si>
    <t>Diff_time</t>
  </si>
  <si>
    <t>Diff_total_frame</t>
  </si>
  <si>
    <t>Diff_Number_Missed_Vsync</t>
  </si>
  <si>
    <t>end_Janky_frames</t>
  </si>
  <si>
    <t>Diff_Janky_frames</t>
  </si>
  <si>
    <t>start_Janky_frames_legacy</t>
  </si>
  <si>
    <t>end_Janky_frames_legacy</t>
  </si>
  <si>
    <t>Diff_Janky_frames_legacy</t>
  </si>
  <si>
    <t>twitter</t>
  </si>
  <si>
    <t>tiktok</t>
  </si>
  <si>
    <t>Average of Diff_total_frame</t>
  </si>
  <si>
    <t>Average of Diff_Janky_frames</t>
  </si>
  <si>
    <t>Average of Diff_Janky_frames_legacy</t>
  </si>
  <si>
    <t>Average of Diff_Number_Missed_Vsync</t>
  </si>
  <si>
    <t>all</t>
  </si>
  <si>
    <t>1s</t>
  </si>
  <si>
    <t>2s</t>
  </si>
  <si>
    <t>4s</t>
  </si>
  <si>
    <t>4s2m</t>
  </si>
  <si>
    <t>4s2l</t>
  </si>
  <si>
    <t>janky_totalframe</t>
  </si>
  <si>
    <t>Average of janky_totalframe</t>
  </si>
  <si>
    <t>Janky_rate</t>
  </si>
  <si>
    <t>diff_time_second</t>
  </si>
  <si>
    <t>Average of Janky_rate</t>
  </si>
  <si>
    <t>Average of Energy</t>
  </si>
  <si>
    <t>18:37:15</t>
  </si>
  <si>
    <t>18:40:07</t>
  </si>
  <si>
    <t>18:42:48</t>
  </si>
  <si>
    <t>18:45:39</t>
  </si>
  <si>
    <t>18:48:38</t>
  </si>
  <si>
    <t>18:51:32</t>
  </si>
  <si>
    <t>18:54:20</t>
  </si>
  <si>
    <t>18:57:10</t>
  </si>
  <si>
    <t>19:00:00</t>
  </si>
  <si>
    <t>19:02:50</t>
  </si>
  <si>
    <t>18:39:38</t>
  </si>
  <si>
    <t>18:42:22</t>
  </si>
  <si>
    <t>18:45:12</t>
  </si>
  <si>
    <t>18:48:09</t>
  </si>
  <si>
    <t>18:51:06</t>
  </si>
  <si>
    <t>18:53:54</t>
  </si>
  <si>
    <t>18:56:43</t>
  </si>
  <si>
    <t>18:59:34</t>
  </si>
  <si>
    <t>19:02:24</t>
  </si>
  <si>
    <t>19:05:13</t>
  </si>
  <si>
    <t>19:05:39</t>
  </si>
  <si>
    <t>19:08:22</t>
  </si>
  <si>
    <t>19:10:55</t>
  </si>
  <si>
    <t>19:13:35</t>
  </si>
  <si>
    <t>19:16:07</t>
  </si>
  <si>
    <t>19:18:41</t>
  </si>
  <si>
    <t>19:21:27</t>
  </si>
  <si>
    <t>19:24:01</t>
  </si>
  <si>
    <t>19:26:45</t>
  </si>
  <si>
    <t>19:29:27</t>
  </si>
  <si>
    <t>19:07:58</t>
  </si>
  <si>
    <t>19:10:30</t>
  </si>
  <si>
    <t>19:13:11</t>
  </si>
  <si>
    <t>19:15:43</t>
  </si>
  <si>
    <t>19:18:16</t>
  </si>
  <si>
    <t>19:21:04</t>
  </si>
  <si>
    <t>19:23:37</t>
  </si>
  <si>
    <t>19:26:21</t>
  </si>
  <si>
    <t>19:29:03</t>
  </si>
  <si>
    <t>19:31:34</t>
  </si>
  <si>
    <t>19:31:58</t>
  </si>
  <si>
    <t>19:34:42</t>
  </si>
  <si>
    <t>19:37:19</t>
  </si>
  <si>
    <t>19:40:01</t>
  </si>
  <si>
    <t>19:42:34</t>
  </si>
  <si>
    <t>19:45:22</t>
  </si>
  <si>
    <t>19:47:59</t>
  </si>
  <si>
    <t>19:50:51</t>
  </si>
  <si>
    <t>19:53:30</t>
  </si>
  <si>
    <t>19:56:02</t>
  </si>
  <si>
    <t>19:34:18</t>
  </si>
  <si>
    <t>19:36:55</t>
  </si>
  <si>
    <t>19:39:38</t>
  </si>
  <si>
    <t>19:42:11</t>
  </si>
  <si>
    <t>19:44:59</t>
  </si>
  <si>
    <t>19:47:36</t>
  </si>
  <si>
    <t>19:50:28</t>
  </si>
  <si>
    <t>19:53:07</t>
  </si>
  <si>
    <t>19:55:39</t>
  </si>
  <si>
    <t>19:58:19</t>
  </si>
  <si>
    <t>19:58:42</t>
  </si>
  <si>
    <t>20:01:22</t>
  </si>
  <si>
    <t>20:04:00</t>
  </si>
  <si>
    <t>20:06:44</t>
  </si>
  <si>
    <t>20:09:16</t>
  </si>
  <si>
    <t>20:11:50</t>
  </si>
  <si>
    <t>20:14:27</t>
  </si>
  <si>
    <t>20:17:07</t>
  </si>
  <si>
    <t>20:19:47</t>
  </si>
  <si>
    <t>20:22:15</t>
  </si>
  <si>
    <t>20:00:58</t>
  </si>
  <si>
    <t>20:03:37</t>
  </si>
  <si>
    <t>20:06:21</t>
  </si>
  <si>
    <t>20:08:53</t>
  </si>
  <si>
    <t>20:11:26</t>
  </si>
  <si>
    <t>20:14:03</t>
  </si>
  <si>
    <t>20:16:43</t>
  </si>
  <si>
    <t>20:19:24</t>
  </si>
  <si>
    <t>20:21:51</t>
  </si>
  <si>
    <t>20:24:28</t>
  </si>
  <si>
    <t>20:24:51</t>
  </si>
  <si>
    <t>20:27:29</t>
  </si>
  <si>
    <t>20:30:11</t>
  </si>
  <si>
    <t>20:32:50</t>
  </si>
  <si>
    <t>20:35:26</t>
  </si>
  <si>
    <t>20:37:59</t>
  </si>
  <si>
    <t>20:40:32</t>
  </si>
  <si>
    <t>20:43:11</t>
  </si>
  <si>
    <t>20:45:50</t>
  </si>
  <si>
    <t>20:48:32</t>
  </si>
  <si>
    <t>20:27:06</t>
  </si>
  <si>
    <t>20:29:48</t>
  </si>
  <si>
    <t>20:32:27</t>
  </si>
  <si>
    <t>20:35:02</t>
  </si>
  <si>
    <t>20:37:36</t>
  </si>
  <si>
    <t>20:40:09</t>
  </si>
  <si>
    <t>20:42:48</t>
  </si>
  <si>
    <t>20:45:27</t>
  </si>
  <si>
    <t>20:48:08</t>
  </si>
  <si>
    <t>20:50:51</t>
  </si>
  <si>
    <t>QoS 2= (Janky Frame/ Total Frame)*100</t>
  </si>
  <si>
    <t>Janky_per_second</t>
  </si>
  <si>
    <t>total_frame_per_second</t>
  </si>
  <si>
    <t>Average of Janky_per_second</t>
  </si>
  <si>
    <t>Average of total_frame_per_second</t>
  </si>
  <si>
    <t>QoS 3= (Total Frame / Second)</t>
  </si>
  <si>
    <t>QoS 3 Diff</t>
  </si>
  <si>
    <t>start_rails_time</t>
  </si>
  <si>
    <t>start_S10M_VDD_TPU</t>
  </si>
  <si>
    <t>start_VSYS_PWR_DISPLAY</t>
  </si>
  <si>
    <t>start_L15M_VDD_SLC_M</t>
  </si>
  <si>
    <t>start_S4M_VDD_CPUCL0</t>
  </si>
  <si>
    <t>start_S3M_VDD_CPUCL1</t>
  </si>
  <si>
    <t>start_S5M_VDD_INT</t>
  </si>
  <si>
    <t>start_S1M_VDD_MIF</t>
  </si>
  <si>
    <t>configs</t>
  </si>
  <si>
    <t>end_rails_time</t>
  </si>
  <si>
    <t>end_S10M_VDD_TPU</t>
  </si>
  <si>
    <t>end_VSYS_PWR_DISPLAY</t>
  </si>
  <si>
    <t>end_L15M_VDD_SLC_M</t>
  </si>
  <si>
    <t>end_S2M_VDD_CPUCL2</t>
  </si>
  <si>
    <t>start_S2M_VDD_CPUCL2</t>
  </si>
  <si>
    <t>diff_time</t>
  </si>
  <si>
    <t>diff_total_frame</t>
  </si>
  <si>
    <t>diff_Janky_frames</t>
  </si>
  <si>
    <t>diff_Janky_frames_legacy</t>
  </si>
  <si>
    <t>diff_Number_Missed_Vsync</t>
  </si>
  <si>
    <t>diff_rails_time</t>
  </si>
  <si>
    <t>diff_S10M_VDD_TPU</t>
  </si>
  <si>
    <t>diff_VSYS_PWR_DISPLAY</t>
  </si>
  <si>
    <t>diff_L15M_VDD_SLC_M</t>
  </si>
  <si>
    <t>diff_S2M_VDD_CPUCL2</t>
  </si>
  <si>
    <t>diff_S3M_VDD_CPUCL1</t>
  </si>
  <si>
    <t>diff_S4M_VDD_CPUCL0</t>
  </si>
  <si>
    <t>diff_S5M_VDD_INT</t>
  </si>
  <si>
    <t>diff_S1M_VDD_MIF</t>
  </si>
  <si>
    <t>Power_rails</t>
  </si>
  <si>
    <t>Energy_rails</t>
  </si>
  <si>
    <t>Time_rails</t>
  </si>
  <si>
    <t>diff_time_sec</t>
  </si>
  <si>
    <t>end_S3M_VDD_CPUCL1</t>
  </si>
  <si>
    <t>end_S4M_VDD_CPUCL0</t>
  </si>
  <si>
    <t>end_S5M_VDD_INT</t>
  </si>
  <si>
    <t>end_S1M_VDD_MIF</t>
  </si>
  <si>
    <t>18:17:31</t>
  </si>
  <si>
    <t>18:20:21</t>
  </si>
  <si>
    <t>18:23:02</t>
  </si>
  <si>
    <t>18:26:03</t>
  </si>
  <si>
    <t>18:28:54</t>
  </si>
  <si>
    <t>18:32:02</t>
  </si>
  <si>
    <t>18:34:45</t>
  </si>
  <si>
    <t>18:37:39</t>
  </si>
  <si>
    <t>18:40:52</t>
  </si>
  <si>
    <t>18:44:11</t>
  </si>
  <si>
    <t>18:19:54</t>
  </si>
  <si>
    <t>18:22:34</t>
  </si>
  <si>
    <t>18:25:32</t>
  </si>
  <si>
    <t>18:28:26</t>
  </si>
  <si>
    <t>18:31:28</t>
  </si>
  <si>
    <t>18:34:17</t>
  </si>
  <si>
    <t>18:37:10</t>
  </si>
  <si>
    <t>18:40:21</t>
  </si>
  <si>
    <t>18:43:43</t>
  </si>
  <si>
    <t>18:46:34</t>
  </si>
  <si>
    <t>18:47:04</t>
  </si>
  <si>
    <t>18:49:50</t>
  </si>
  <si>
    <t>18:52:32</t>
  </si>
  <si>
    <t>18:55:31</t>
  </si>
  <si>
    <t>18:58:28</t>
  </si>
  <si>
    <t>19:01:28</t>
  </si>
  <si>
    <t>19:04:09</t>
  </si>
  <si>
    <t>19:07:00</t>
  </si>
  <si>
    <t>19:09:59</t>
  </si>
  <si>
    <t>19:12:37</t>
  </si>
  <si>
    <t>18:49:25</t>
  </si>
  <si>
    <t>18:52:06</t>
  </si>
  <si>
    <t>18:55:06</t>
  </si>
  <si>
    <t>18:58:03</t>
  </si>
  <si>
    <t>19:01:04</t>
  </si>
  <si>
    <t>19:03:42</t>
  </si>
  <si>
    <t>19:06:30</t>
  </si>
  <si>
    <t>19:09:35</t>
  </si>
  <si>
    <t>19:12:12</t>
  </si>
  <si>
    <t>19:14:57</t>
  </si>
  <si>
    <t>19:15:25</t>
  </si>
  <si>
    <t>19:18:00</t>
  </si>
  <si>
    <t>19:20:54</t>
  </si>
  <si>
    <t>19:23:40</t>
  </si>
  <si>
    <t>19:26:43</t>
  </si>
  <si>
    <t>19:29:17</t>
  </si>
  <si>
    <t>19:31:50</t>
  </si>
  <si>
    <t>19:34:48</t>
  </si>
  <si>
    <t>19:37:41</t>
  </si>
  <si>
    <t>19:40:31</t>
  </si>
  <si>
    <t>19:17:36</t>
  </si>
  <si>
    <t>19:20:30</t>
  </si>
  <si>
    <t>19:23:16</t>
  </si>
  <si>
    <t>19:26:18</t>
  </si>
  <si>
    <t>19:28:52</t>
  </si>
  <si>
    <t>19:31:25</t>
  </si>
  <si>
    <t>19:34:23</t>
  </si>
  <si>
    <t>19:37:16</t>
  </si>
  <si>
    <t>19:40:07</t>
  </si>
  <si>
    <t>19:42:41</t>
  </si>
  <si>
    <t>19:43:06</t>
  </si>
  <si>
    <t>19:45:37</t>
  </si>
  <si>
    <t>19:48:20</t>
  </si>
  <si>
    <t>19:50:57</t>
  </si>
  <si>
    <t>19:53:34</t>
  </si>
  <si>
    <t>19:56:14</t>
  </si>
  <si>
    <t>19:58:46</t>
  </si>
  <si>
    <t>20:01:29</t>
  </si>
  <si>
    <t>20:04:08</t>
  </si>
  <si>
    <t>20:06:55</t>
  </si>
  <si>
    <t>19:45:13</t>
  </si>
  <si>
    <t>19:47:55</t>
  </si>
  <si>
    <t>19:50:32</t>
  </si>
  <si>
    <t>19:53:09</t>
  </si>
  <si>
    <t>19:55:49</t>
  </si>
  <si>
    <t>19:58:21</t>
  </si>
  <si>
    <t>20:01:05</t>
  </si>
  <si>
    <t>20:03:43</t>
  </si>
  <si>
    <t>20:06:31</t>
  </si>
  <si>
    <t>20:09:18</t>
  </si>
  <si>
    <t>4s_2m</t>
  </si>
  <si>
    <t>20:09:43</t>
  </si>
  <si>
    <t>20:12:23</t>
  </si>
  <si>
    <t>20:15:14</t>
  </si>
  <si>
    <t>20:17:48</t>
  </si>
  <si>
    <t>20:20:46</t>
  </si>
  <si>
    <t>20:23:30</t>
  </si>
  <si>
    <t>20:26:29</t>
  </si>
  <si>
    <t>20:29:04</t>
  </si>
  <si>
    <t>20:31:36</t>
  </si>
  <si>
    <t>20:34:25</t>
  </si>
  <si>
    <t>20:11:59</t>
  </si>
  <si>
    <t>20:14:49</t>
  </si>
  <si>
    <t>20:17:23</t>
  </si>
  <si>
    <t>20:20:22</t>
  </si>
  <si>
    <t>20:23:05</t>
  </si>
  <si>
    <t>20:26:05</t>
  </si>
  <si>
    <t>20:28:39</t>
  </si>
  <si>
    <t>20:31:12</t>
  </si>
  <si>
    <t>20:34:00</t>
  </si>
  <si>
    <t>20:36:41</t>
  </si>
  <si>
    <t>energy_S10M_VDD_TPU</t>
  </si>
  <si>
    <t>energy_VSYS_PWR_DISPLAY</t>
  </si>
  <si>
    <t>energy_L15M_VDD_SLC_M</t>
  </si>
  <si>
    <t>energy_S2M_VDD_CPUCL2</t>
  </si>
  <si>
    <t>energy_S3M_VDD_CPUCL1</t>
  </si>
  <si>
    <t>energy_S4M_VDD_CPUCL0</t>
  </si>
  <si>
    <t>energy_S5M_VDD_INT</t>
  </si>
  <si>
    <t>energy_S1M_VDD_MIF</t>
  </si>
  <si>
    <t>power_S10M_VDD_TPU</t>
  </si>
  <si>
    <t>power_VSYS_PWR_DISPLAY</t>
  </si>
  <si>
    <t>power_L15M_VDD_SLC_M</t>
  </si>
  <si>
    <t>power_S2M_VDD_CPUCL2</t>
  </si>
  <si>
    <t>power_S3M_VDD_CPUCL1</t>
  </si>
  <si>
    <t>power_S4M_VDD_CPUCL0</t>
  </si>
  <si>
    <t>power_S5M_VDD_INT</t>
  </si>
  <si>
    <t>power_S1M_VDD_MIF</t>
  </si>
  <si>
    <t>diff_rails_time_sec</t>
  </si>
  <si>
    <t>02:02:15</t>
  </si>
  <si>
    <t>02:04:47</t>
  </si>
  <si>
    <t>02:07:32</t>
  </si>
  <si>
    <t>02:10:19</t>
  </si>
  <si>
    <t>02:12:52</t>
  </si>
  <si>
    <t>02:15:47</t>
  </si>
  <si>
    <t>02:18:42</t>
  </si>
  <si>
    <t>02:21:18</t>
  </si>
  <si>
    <t>02:23:52</t>
  </si>
  <si>
    <t>02:26:38</t>
  </si>
  <si>
    <t>02:04:22</t>
  </si>
  <si>
    <t>02:07:08</t>
  </si>
  <si>
    <t>02:09:55</t>
  </si>
  <si>
    <t>02:12:27</t>
  </si>
  <si>
    <t>02:15:22</t>
  </si>
  <si>
    <t>02:18:17</t>
  </si>
  <si>
    <t>02:20:53</t>
  </si>
  <si>
    <t>02:23:27</t>
  </si>
  <si>
    <t>02:26:14</t>
  </si>
  <si>
    <t>02:28:55</t>
  </si>
  <si>
    <t>4s_2l</t>
  </si>
  <si>
    <t>Average of energy_S10M_VDD_TPU</t>
  </si>
  <si>
    <t>Average of energy_VSYS_PWR_DISPLAY</t>
  </si>
  <si>
    <t>Average of energy_L15M_VDD_SLC_M</t>
  </si>
  <si>
    <t>Average of energy_S2M_VDD_CPUCL2</t>
  </si>
  <si>
    <t>Average of energy_S3M_VDD_CPUCL1</t>
  </si>
  <si>
    <t>Average of energy_S4M_VDD_CPUCL0</t>
  </si>
  <si>
    <t>Average of energy_S5M_VDD_INT</t>
  </si>
  <si>
    <t>Average of energy_S1M_VDD_MIF</t>
  </si>
  <si>
    <t>Average of Energy_rails</t>
  </si>
  <si>
    <t>Large cores</t>
  </si>
  <si>
    <t>Med Cores</t>
  </si>
  <si>
    <t>Small cores</t>
  </si>
  <si>
    <t>sum</t>
  </si>
  <si>
    <t>sum/3</t>
  </si>
  <si>
    <t>counter energy</t>
  </si>
  <si>
    <t>Janky/second</t>
  </si>
  <si>
    <t>QoS 2 Diff of (Janky Frame/ Total Frame)*100)</t>
  </si>
  <si>
    <t>Energy Diff (cores energy)</t>
  </si>
  <si>
    <t>Energy Diff (counter energy)</t>
  </si>
  <si>
    <t>cores energy_rails</t>
  </si>
  <si>
    <t>QoS Diff of (Janky/time)</t>
  </si>
  <si>
    <t>Janky</t>
  </si>
  <si>
    <t>Frames</t>
  </si>
  <si>
    <t>janky_per_second</t>
  </si>
  <si>
    <t>frames_per_second</t>
  </si>
  <si>
    <t>Janky_total_frames</t>
  </si>
  <si>
    <t>Average of janky_per_second</t>
  </si>
  <si>
    <t>Average of frames_per_second</t>
  </si>
  <si>
    <t>Average of Janky_total_frames</t>
  </si>
  <si>
    <t>configurations</t>
  </si>
  <si>
    <t>Energy Rails</t>
  </si>
  <si>
    <t>Frames/second</t>
  </si>
  <si>
    <t>Janky/frames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</si>
</sst>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[$-F400]h:mm:ss\ AM/PM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97">
    <xf numFmtId="0" fontId="0" fillId="0" borderId="0" xfId="0"/>
    <xf numFmtId="0" fontId="1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0" borderId="7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8" borderId="10" xfId="0" applyFont="1" applyFill="1" applyBorder="1" applyAlignment="1">
      <alignment vertical="center"/>
    </xf>
    <xf numFmtId="0" fontId="3" fillId="8" borderId="10" xfId="0" applyFont="1" applyFill="1" applyBorder="1" applyAlignment="1">
      <alignment horizontal="right" vertical="center"/>
    </xf>
    <xf numFmtId="0" fontId="3" fillId="8" borderId="11" xfId="0" applyFont="1" applyFill="1" applyBorder="1" applyAlignment="1">
      <alignment horizontal="right" vertical="center"/>
    </xf>
    <xf numFmtId="0" fontId="3" fillId="8" borderId="0" xfId="0" applyFont="1" applyFill="1" applyAlignment="1">
      <alignment horizontal="right" vertical="center"/>
    </xf>
    <xf numFmtId="10" fontId="3" fillId="8" borderId="11" xfId="0" applyNumberFormat="1" applyFont="1" applyFill="1" applyBorder="1" applyAlignment="1">
      <alignment horizontal="right" vertical="center"/>
    </xf>
    <xf numFmtId="0" fontId="3" fillId="0" borderId="11" xfId="0" applyFont="1" applyBorder="1" applyAlignment="1">
      <alignment horizontal="right" vertical="center"/>
    </xf>
    <xf numFmtId="0" fontId="3" fillId="8" borderId="12" xfId="0" applyFont="1" applyFill="1" applyBorder="1" applyAlignment="1">
      <alignment vertical="center"/>
    </xf>
    <xf numFmtId="0" fontId="3" fillId="8" borderId="12" xfId="0" applyFont="1" applyFill="1" applyBorder="1" applyAlignment="1">
      <alignment horizontal="right" vertical="center"/>
    </xf>
    <xf numFmtId="0" fontId="3" fillId="8" borderId="7" xfId="0" applyFont="1" applyFill="1" applyBorder="1" applyAlignment="1">
      <alignment horizontal="right" vertical="center"/>
    </xf>
    <xf numFmtId="0" fontId="3" fillId="8" borderId="8" xfId="0" applyFont="1" applyFill="1" applyBorder="1" applyAlignment="1">
      <alignment horizontal="right" vertical="center"/>
    </xf>
    <xf numFmtId="10" fontId="3" fillId="8" borderId="7" xfId="0" applyNumberFormat="1" applyFont="1" applyFill="1" applyBorder="1" applyAlignment="1">
      <alignment horizontal="right" vertical="center"/>
    </xf>
    <xf numFmtId="0" fontId="0" fillId="0" borderId="0" xfId="0" applyAlignment="1">
      <alignment horizontal="left" indent="1"/>
    </xf>
    <xf numFmtId="21" fontId="0" fillId="0" borderId="0" xfId="0" applyNumberFormat="1"/>
    <xf numFmtId="10" fontId="0" fillId="0" borderId="0" xfId="0" applyNumberFormat="1"/>
    <xf numFmtId="0" fontId="0" fillId="0" borderId="0" xfId="1" applyNumberFormat="1" applyFont="1" applyFill="1" applyBorder="1"/>
    <xf numFmtId="0" fontId="0" fillId="9" borderId="18" xfId="0" applyFill="1" applyBorder="1"/>
    <xf numFmtId="0" fontId="0" fillId="10" borderId="15" xfId="0" applyFill="1" applyBorder="1"/>
    <xf numFmtId="2" fontId="0" fillId="10" borderId="16" xfId="0" applyNumberFormat="1" applyFill="1" applyBorder="1"/>
    <xf numFmtId="0" fontId="0" fillId="10" borderId="17" xfId="0" applyFill="1" applyBorder="1"/>
    <xf numFmtId="165" fontId="0" fillId="0" borderId="0" xfId="0" applyNumberFormat="1"/>
    <xf numFmtId="2" fontId="0" fillId="4" borderId="16" xfId="0" applyNumberFormat="1" applyFill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7" borderId="26" xfId="0" applyFill="1" applyBorder="1"/>
    <xf numFmtId="0" fontId="0" fillId="0" borderId="15" xfId="0" applyBorder="1"/>
    <xf numFmtId="0" fontId="0" fillId="7" borderId="27" xfId="0" applyFill="1" applyBorder="1"/>
    <xf numFmtId="0" fontId="0" fillId="7" borderId="16" xfId="0" applyFill="1" applyBorder="1"/>
    <xf numFmtId="0" fontId="0" fillId="0" borderId="16" xfId="0" applyBorder="1"/>
    <xf numFmtId="0" fontId="0" fillId="0" borderId="17" xfId="0" applyBorder="1"/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10" borderId="24" xfId="0" applyFill="1" applyBorder="1"/>
    <xf numFmtId="0" fontId="0" fillId="10" borderId="25" xfId="0" applyFill="1" applyBorder="1"/>
    <xf numFmtId="2" fontId="0" fillId="10" borderId="0" xfId="0" applyNumberFormat="1" applyFill="1"/>
    <xf numFmtId="164" fontId="0" fillId="10" borderId="0" xfId="0" applyNumberFormat="1" applyFill="1"/>
    <xf numFmtId="2" fontId="0" fillId="0" borderId="0" xfId="0" applyNumberFormat="1"/>
    <xf numFmtId="164" fontId="0" fillId="0" borderId="0" xfId="0" applyNumberFormat="1"/>
    <xf numFmtId="0" fontId="0" fillId="10" borderId="0" xfId="0" applyFill="1"/>
    <xf numFmtId="0" fontId="0" fillId="10" borderId="16" xfId="0" applyFill="1" applyBorder="1"/>
    <xf numFmtId="0" fontId="0" fillId="9" borderId="22" xfId="0" applyFill="1" applyBorder="1"/>
    <xf numFmtId="0" fontId="0" fillId="4" borderId="24" xfId="0" applyFill="1" applyBorder="1"/>
    <xf numFmtId="2" fontId="0" fillId="4" borderId="0" xfId="0" applyNumberFormat="1" applyFill="1"/>
    <xf numFmtId="0" fontId="2" fillId="4" borderId="23" xfId="0" applyFont="1" applyFill="1" applyBorder="1"/>
    <xf numFmtId="0" fontId="2" fillId="4" borderId="26" xfId="0" applyFont="1" applyFill="1" applyBorder="1"/>
    <xf numFmtId="164" fontId="0" fillId="4" borderId="0" xfId="0" applyNumberFormat="1" applyFill="1"/>
    <xf numFmtId="0" fontId="2" fillId="4" borderId="27" xfId="0" applyFont="1" applyFill="1" applyBorder="1"/>
    <xf numFmtId="2" fontId="0" fillId="4" borderId="24" xfId="0" applyNumberFormat="1" applyFill="1" applyBorder="1"/>
    <xf numFmtId="0" fontId="2" fillId="4" borderId="0" xfId="0" applyFont="1" applyFill="1"/>
    <xf numFmtId="0" fontId="0" fillId="0" borderId="29" xfId="0" applyBorder="1"/>
    <xf numFmtId="0" fontId="0" fillId="0" borderId="0" xfId="0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NumberFormat="1"/>
    <xf numFmtId="1" fontId="0" fillId="0" borderId="0" xfId="0" applyNumberFormat="1"/>
    <xf numFmtId="0" fontId="0" fillId="0" borderId="24" xfId="0" applyNumberFormat="1" applyBorder="1"/>
    <xf numFmtId="1" fontId="0" fillId="0" borderId="24" xfId="0" applyNumberFormat="1" applyBorder="1"/>
    <xf numFmtId="0" fontId="0" fillId="0" borderId="0" xfId="0" applyNumberFormat="1" applyBorder="1"/>
    <xf numFmtId="1" fontId="0" fillId="0" borderId="0" xfId="0" applyNumberFormat="1" applyBorder="1"/>
    <xf numFmtId="0" fontId="0" fillId="0" borderId="0" xfId="0" applyFill="1" applyBorder="1"/>
    <xf numFmtId="0" fontId="1" fillId="0" borderId="31" xfId="0" applyFont="1" applyBorder="1" applyAlignment="1">
      <alignment horizontal="left"/>
    </xf>
    <xf numFmtId="0" fontId="0" fillId="9" borderId="32" xfId="0" applyFill="1" applyBorder="1"/>
    <xf numFmtId="0" fontId="0" fillId="0" borderId="30" xfId="0" applyBorder="1"/>
    <xf numFmtId="0" fontId="0" fillId="0" borderId="10" xfId="0" applyBorder="1" applyAlignment="1">
      <alignment horizontal="left" indent="1"/>
    </xf>
    <xf numFmtId="0" fontId="0" fillId="0" borderId="11" xfId="0" applyNumberFormat="1" applyBorder="1"/>
    <xf numFmtId="2" fontId="0" fillId="4" borderId="0" xfId="0" applyNumberFormat="1" applyFill="1" applyBorder="1"/>
    <xf numFmtId="164" fontId="0" fillId="4" borderId="0" xfId="0" applyNumberFormat="1" applyFill="1" applyBorder="1"/>
    <xf numFmtId="0" fontId="0" fillId="0" borderId="12" xfId="0" applyBorder="1" applyAlignment="1">
      <alignment horizontal="left" indent="1"/>
    </xf>
    <xf numFmtId="0" fontId="0" fillId="0" borderId="8" xfId="0" applyNumberFormat="1" applyBorder="1"/>
    <xf numFmtId="2" fontId="0" fillId="4" borderId="8" xfId="0" applyNumberFormat="1" applyFill="1" applyBorder="1"/>
    <xf numFmtId="0" fontId="0" fillId="0" borderId="7" xfId="0" applyNumberFormat="1" applyBorder="1"/>
    <xf numFmtId="0" fontId="1" fillId="0" borderId="28" xfId="0" applyFont="1" applyBorder="1" applyAlignment="1">
      <alignment horizontal="left"/>
    </xf>
    <xf numFmtId="0" fontId="0" fillId="0" borderId="33" xfId="0" applyBorder="1" applyAlignment="1">
      <alignment horizontal="left" indent="1"/>
    </xf>
    <xf numFmtId="0" fontId="0" fillId="0" borderId="34" xfId="0" applyNumberFormat="1" applyBorder="1"/>
    <xf numFmtId="1" fontId="0" fillId="0" borderId="8" xfId="0" applyNumberFormat="1" applyBorder="1"/>
    <xf numFmtId="2" fontId="0" fillId="0" borderId="0" xfId="0" applyNumberFormat="1" applyBorder="1"/>
    <xf numFmtId="2" fontId="0" fillId="0" borderId="8" xfId="0" applyNumberFormat="1" applyBorder="1"/>
  </cellXfs>
  <cellStyles count="2">
    <cellStyle name="Comma" xfId="1" builtinId="3"/>
    <cellStyle name="Normal" xfId="0" builtinId="0"/>
  </cellStyles>
  <dxfs count="10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Apps</a:t>
            </a:r>
            <a:r>
              <a:rPr lang="en-GB" baseline="0"/>
              <a:t> </a:t>
            </a:r>
            <a:r>
              <a:rPr lang="en-GB"/>
              <a:t>Power</a:t>
            </a:r>
            <a:r>
              <a:rPr lang="en-GB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graphs!$K$51:$K$56</c:f>
              <c:strCache>
                <c:ptCount val="6"/>
                <c:pt idx="0">
                  <c:v>background_music</c:v>
                </c:pt>
                <c:pt idx="1">
                  <c:v>game</c:v>
                </c:pt>
                <c:pt idx="2">
                  <c:v>social_media</c:v>
                </c:pt>
                <c:pt idx="3">
                  <c:v>video_call</c:v>
                </c:pt>
                <c:pt idx="4">
                  <c:v>idle</c:v>
                </c:pt>
                <c:pt idx="5">
                  <c:v>web</c:v>
                </c:pt>
              </c:strCache>
            </c:strRef>
          </c:cat>
          <c:val>
            <c:numRef>
              <c:f>graphs!$L$51:$L$56</c:f>
              <c:numCache>
                <c:formatCode>General</c:formatCode>
                <c:ptCount val="6"/>
                <c:pt idx="0">
                  <c:v>0.92806960000000005</c:v>
                </c:pt>
                <c:pt idx="1">
                  <c:v>1.4392232</c:v>
                </c:pt>
                <c:pt idx="2">
                  <c:v>1.4603489999999999</c:v>
                </c:pt>
                <c:pt idx="3">
                  <c:v>3.0162046</c:v>
                </c:pt>
                <c:pt idx="4">
                  <c:v>0.42755100000000007</c:v>
                </c:pt>
                <c:pt idx="5">
                  <c:v>1.8020742000000003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2-3A44-AF9D-9E07E5837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6305632"/>
        <c:axId val="276307360"/>
      </c:barChart>
      <c:catAx>
        <c:axId val="27630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07360"/>
        <c:crosses val="autoZero"/>
        <c:auto val="1"/>
        <c:lblAlgn val="ctr"/>
        <c:lblOffset val="100"/>
        <c:noMultiLvlLbl val="0"/>
      </c:catAx>
      <c:valAx>
        <c:axId val="27630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0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Apps</a:t>
            </a:r>
            <a:r>
              <a:rPr lang="en-GB" baseline="0"/>
              <a:t> execution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graphs!$K$51:$K$56</c:f>
              <c:strCache>
                <c:ptCount val="6"/>
                <c:pt idx="0">
                  <c:v>background_music</c:v>
                </c:pt>
                <c:pt idx="1">
                  <c:v>game</c:v>
                </c:pt>
                <c:pt idx="2">
                  <c:v>social_media</c:v>
                </c:pt>
                <c:pt idx="3">
                  <c:v>video_call</c:v>
                </c:pt>
                <c:pt idx="4">
                  <c:v>idle</c:v>
                </c:pt>
                <c:pt idx="5">
                  <c:v>web</c:v>
                </c:pt>
              </c:strCache>
            </c:strRef>
          </c:cat>
          <c:val>
            <c:numRef>
              <c:f>graphs!$M$51:$M$56</c:f>
              <c:numCache>
                <c:formatCode>General</c:formatCode>
                <c:ptCount val="6"/>
                <c:pt idx="0">
                  <c:v>124.667174</c:v>
                </c:pt>
                <c:pt idx="1">
                  <c:v>134.31204499999998</c:v>
                </c:pt>
                <c:pt idx="2">
                  <c:v>139.878828</c:v>
                </c:pt>
                <c:pt idx="3">
                  <c:v>128.15018519999998</c:v>
                </c:pt>
                <c:pt idx="4">
                  <c:v>155.7137366</c:v>
                </c:pt>
                <c:pt idx="5">
                  <c:v>131.731325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B-7747-9F78-AF28361EE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2894223"/>
        <c:axId val="311633984"/>
      </c:barChart>
      <c:catAx>
        <c:axId val="204289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633984"/>
        <c:crosses val="autoZero"/>
        <c:auto val="1"/>
        <c:lblAlgn val="ctr"/>
        <c:lblOffset val="100"/>
        <c:noMultiLvlLbl val="0"/>
      </c:catAx>
      <c:valAx>
        <c:axId val="31163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9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Apps energy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graphs!$K$51:$K$56</c:f>
              <c:strCache>
                <c:ptCount val="6"/>
                <c:pt idx="0">
                  <c:v>background_music</c:v>
                </c:pt>
                <c:pt idx="1">
                  <c:v>game</c:v>
                </c:pt>
                <c:pt idx="2">
                  <c:v>social_media</c:v>
                </c:pt>
                <c:pt idx="3">
                  <c:v>video_call</c:v>
                </c:pt>
                <c:pt idx="4">
                  <c:v>idle</c:v>
                </c:pt>
                <c:pt idx="5">
                  <c:v>web</c:v>
                </c:pt>
              </c:strCache>
            </c:strRef>
          </c:cat>
          <c:val>
            <c:numRef>
              <c:f>graphs!$N$51:$N$56</c:f>
              <c:numCache>
                <c:formatCode>General</c:formatCode>
                <c:ptCount val="6"/>
                <c:pt idx="0">
                  <c:v>115.92</c:v>
                </c:pt>
                <c:pt idx="1">
                  <c:v>193.2</c:v>
                </c:pt>
                <c:pt idx="2">
                  <c:v>204.24</c:v>
                </c:pt>
                <c:pt idx="3">
                  <c:v>386.4</c:v>
                </c:pt>
                <c:pt idx="4">
                  <c:v>66.240000000000009</c:v>
                </c:pt>
                <c:pt idx="5">
                  <c:v>237.36000000000004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8-5349-9ABE-1DEA82F62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7169375"/>
        <c:axId val="2066920543"/>
      </c:barChart>
      <c:catAx>
        <c:axId val="206716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920543"/>
        <c:crosses val="autoZero"/>
        <c:auto val="1"/>
        <c:lblAlgn val="ctr"/>
        <c:lblOffset val="100"/>
        <c:noMultiLvlLbl val="0"/>
      </c:catAx>
      <c:valAx>
        <c:axId val="206692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169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209549</xdr:colOff>
      <xdr:row>8</xdr:row>
      <xdr:rowOff>0</xdr:rowOff>
    </xdr:from>
    <xdr:to>
      <xdr:col>12</xdr:col>
      <xdr:colOff>550842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3AA8BB-0269-A886-33FC-554A6E6CF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234950</xdr:colOff>
      <xdr:row>23</xdr:row>
      <xdr:rowOff>25400</xdr:rowOff>
    </xdr:from>
    <xdr:to>
      <xdr:col>13</xdr:col>
      <xdr:colOff>122409</xdr:colOff>
      <xdr:row>36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2CB557-A97D-3505-0733-490ECF4F1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98614</xdr:colOff>
      <xdr:row>6</xdr:row>
      <xdr:rowOff>178107</xdr:rowOff>
    </xdr:from>
    <xdr:to>
      <xdr:col>21</xdr:col>
      <xdr:colOff>76505</xdr:colOff>
      <xdr:row>20</xdr:row>
      <xdr:rowOff>76508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AE811D-7758-E05D-6CC6-4C392E767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64.676067708337" createdVersion="8" refreshedVersion="8" minRefreshableVersion="3" recordCount="422" xr:uid="{5BAD0BF2-3F18-9C49-BB95-E9483D409D74}">
  <cacheSource type="worksheet">
    <worksheetSource ref="D1:R423" sheet="data"/>
  </cacheSource>
  <cacheFields count="15">
    <cacheField name="power" numFmtId="0">
      <sharedItems containsSemiMixedTypes="0" containsString="0" containsNumber="1" minValue="0.289856" maxValue="5.0699209999999999"/>
    </cacheField>
    <cacheField name="energy" numFmtId="0">
      <sharedItems containsSemiMixedTypes="0" containsString="0" containsNumber="1" minValue="55.2" maxValue="634.79999999999995"/>
    </cacheField>
    <cacheField name="time" numFmtId="0">
      <sharedItems containsSemiMixedTypes="0" containsString="0" containsNumber="1" minValue="120.146092" maxValue="206.883928"/>
    </cacheField>
    <cacheField name="app" numFmtId="0">
      <sharedItems count="14">
        <s v="social_media"/>
        <s v="game"/>
        <s v="video_call"/>
        <s v="background_music"/>
        <s v="idle"/>
        <s v="web"/>
        <s v="BatterySaver_backgroundmusic"/>
        <s v="BatterySaver_game"/>
        <s v="BatterySaver_socialmedia"/>
        <s v="BatterySaver_idle"/>
        <s v="BatterySaver_videocall"/>
        <s v="BatterySaver_web"/>
        <s v="idle_screen_on"/>
        <s v="idle_screen_off"/>
      </sharedItems>
    </cacheField>
    <cacheField name="cores_num" numFmtId="0">
      <sharedItems containsSemiMixedTypes="0" containsString="0" containsNumber="1" containsInteger="1" minValue="2" maxValue="68" count="63">
        <n v="8"/>
        <n v="2"/>
        <n v="4"/>
        <n v="9" u="1"/>
        <n v="10" u="1"/>
        <n v="11" u="1"/>
        <n v="12" u="1"/>
        <n v="13" u="1"/>
        <n v="14" u="1"/>
        <n v="15" u="1"/>
        <n v="16" u="1"/>
        <n v="17" u="1"/>
        <n v="18" u="1"/>
        <n v="19" u="1"/>
        <n v="20" u="1"/>
        <n v="21" u="1"/>
        <n v="22" u="1"/>
        <n v="23" u="1"/>
        <n v="24" u="1"/>
        <n v="25" u="1"/>
        <n v="26" u="1"/>
        <n v="27" u="1"/>
        <n v="28" u="1"/>
        <n v="29" u="1"/>
        <n v="30" u="1"/>
        <n v="31" u="1"/>
        <n v="32" u="1"/>
        <n v="33" u="1"/>
        <n v="34" u="1"/>
        <n v="35" u="1"/>
        <n v="36" u="1"/>
        <n v="37" u="1"/>
        <n v="38" u="1"/>
        <n v="39" u="1"/>
        <n v="40" u="1"/>
        <n v="41" u="1"/>
        <n v="42" u="1"/>
        <n v="43" u="1"/>
        <n v="44" u="1"/>
        <n v="45" u="1"/>
        <n v="46" u="1"/>
        <n v="47" u="1"/>
        <n v="48" u="1"/>
        <n v="49" u="1"/>
        <n v="50" u="1"/>
        <n v="51" u="1"/>
        <n v="52" u="1"/>
        <n v="53" u="1"/>
        <n v="54" u="1"/>
        <n v="55" u="1"/>
        <n v="56" u="1"/>
        <n v="57" u="1"/>
        <n v="58" u="1"/>
        <n v="59" u="1"/>
        <n v="60" u="1"/>
        <n v="61" u="1"/>
        <n v="62" u="1"/>
        <n v="63" u="1"/>
        <n v="64" u="1"/>
        <n v="65" u="1"/>
        <n v="66" u="1"/>
        <n v="67" u="1"/>
        <n v="68" u="1"/>
      </sharedItems>
    </cacheField>
    <cacheField name="core_s0" numFmtId="0">
      <sharedItems count="2">
        <s v="y"/>
        <s v="n"/>
      </sharedItems>
    </cacheField>
    <cacheField name="core_s1" numFmtId="0">
      <sharedItems count="2">
        <s v="y"/>
        <s v="n"/>
      </sharedItems>
    </cacheField>
    <cacheField name="core_s2" numFmtId="0">
      <sharedItems count="2">
        <s v="y"/>
        <s v="n"/>
      </sharedItems>
    </cacheField>
    <cacheField name="core_s3" numFmtId="0">
      <sharedItems count="2">
        <s v="y"/>
        <s v="n"/>
      </sharedItems>
    </cacheField>
    <cacheField name="core_m0" numFmtId="0">
      <sharedItems count="2">
        <s v="y"/>
        <s v="n"/>
      </sharedItems>
    </cacheField>
    <cacheField name="core_m1" numFmtId="0">
      <sharedItems count="2">
        <s v="y"/>
        <s v="n"/>
      </sharedItems>
    </cacheField>
    <cacheField name="core_l0" numFmtId="0">
      <sharedItems count="2">
        <s v="y"/>
        <s v="n"/>
      </sharedItems>
    </cacheField>
    <cacheField name="core_l1" numFmtId="0">
      <sharedItems count="2">
        <s v="y"/>
        <s v="n"/>
      </sharedItems>
    </cacheField>
    <cacheField name="brightness" numFmtId="0">
      <sharedItems containsMixedTypes="1" containsNumber="1" containsInteger="1" minValue="1" maxValue="100"/>
    </cacheField>
    <cacheField name="internet" numFmtId="0">
      <sharedItems count="2">
        <s v="wifi_only_NoSimCard"/>
        <s v="5G_only_WifiOff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65.630776851853" createdVersion="8" refreshedVersion="8" minRefreshableVersion="3" recordCount="60" xr:uid="{3064B86A-958E-894A-8A72-D492F2C0A792}">
  <cacheSource type="worksheet">
    <worksheetSource ref="C1:X61" sheet="qos_data"/>
  </cacheSource>
  <cacheFields count="22">
    <cacheField name="app" numFmtId="0">
      <sharedItems count="6">
        <s v="video_call"/>
        <s v="background_music"/>
        <s v="twitter"/>
        <s v="tiktok"/>
        <s v="game"/>
        <s v="web"/>
      </sharedItems>
    </cacheField>
    <cacheField name="Power" numFmtId="0">
      <sharedItems containsSemiMixedTypes="0" containsString="0" containsNumber="1" minValue="-3.6368079999999998" maxValue="-0.64350700000000005"/>
    </cacheField>
    <cacheField name="Energy" numFmtId="0">
      <sharedItems containsSemiMixedTypes="0" containsString="0" containsNumber="1" minValue="-469.2" maxValue="-82.8"/>
    </cacheField>
    <cacheField name="Time" numFmtId="0">
      <sharedItems containsSemiMixedTypes="0" containsString="0" containsNumber="1" minValue="121.20261000000001" maxValue="150.09546700000001"/>
    </cacheField>
    <cacheField name="start_time" numFmtId="21">
      <sharedItems containsSemiMixedTypes="0" containsNonDate="0" containsDate="1" containsString="0" minDate="1899-12-30T12:12:01" maxDate="1899-12-30T15:03:09"/>
    </cacheField>
    <cacheField name="start_total_frame" numFmtId="0">
      <sharedItems containsSemiMixedTypes="0" containsString="0" containsNumber="1" containsInteger="1" minValue="6" maxValue="53275"/>
    </cacheField>
    <cacheField name="start_Janky_frames" numFmtId="0">
      <sharedItems containsSemiMixedTypes="0" containsString="0" containsNumber="1" containsInteger="1" minValue="0" maxValue="125"/>
    </cacheField>
    <cacheField name="start_Janky_frames_legacy" numFmtId="0">
      <sharedItems containsSemiMixedTypes="0" containsString="0" containsNumber="1" containsInteger="1" minValue="0" maxValue="314"/>
    </cacheField>
    <cacheField name="start_Number_Missed_Vsync" numFmtId="0">
      <sharedItems containsSemiMixedTypes="0" containsString="0" containsNumber="1" containsInteger="1" minValue="0" maxValue="56"/>
    </cacheField>
    <cacheField name="end_time" numFmtId="21">
      <sharedItems containsSemiMixedTypes="0" containsNonDate="0" containsDate="1" containsString="0" minDate="1899-12-30T12:14:18" maxDate="1899-12-30T15:05:21"/>
    </cacheField>
    <cacheField name="end_total_frame" numFmtId="0">
      <sharedItems containsSemiMixedTypes="0" containsString="0" containsNumber="1" containsInteger="1" minValue="7" maxValue="58824"/>
    </cacheField>
    <cacheField name="end_Janky_frames" numFmtId="0">
      <sharedItems containsSemiMixedTypes="0" containsString="0" containsNumber="1" containsInteger="1" minValue="0" maxValue="132"/>
    </cacheField>
    <cacheField name="end_Janky_frames_legacy" numFmtId="0">
      <sharedItems containsSemiMixedTypes="0" containsString="0" containsNumber="1" containsInteger="1" minValue="0" maxValue="2686"/>
    </cacheField>
    <cacheField name="end_Number_Missed_Vsync" numFmtId="0">
      <sharedItems containsSemiMixedTypes="0" containsString="0" containsNumber="1" containsInteger="1" minValue="0" maxValue="59"/>
    </cacheField>
    <cacheField name="Diff_time" numFmtId="21">
      <sharedItems containsSemiMixedTypes="0" containsNonDate="0" containsDate="1" containsString="0" minDate="1899-12-30T00:02:03" maxDate="1899-12-30T00:02:54"/>
    </cacheField>
    <cacheField name="diff_time_second" numFmtId="0">
      <sharedItems containsSemiMixedTypes="0" containsString="0" containsNumber="1" containsInteger="1" minValue="123" maxValue="174"/>
    </cacheField>
    <cacheField name="Diff_total_frame" numFmtId="0">
      <sharedItems containsSemiMixedTypes="0" containsString="0" containsNumber="1" containsInteger="1" minValue="0" maxValue="6085"/>
    </cacheField>
    <cacheField name="Diff_Janky_frames" numFmtId="0">
      <sharedItems containsSemiMixedTypes="0" containsString="0" containsNumber="1" containsInteger="1" minValue="0" maxValue="118"/>
    </cacheField>
    <cacheField name="Diff_Janky_frames_legacy" numFmtId="0">
      <sharedItems containsSemiMixedTypes="0" containsString="0" containsNumber="1" containsInteger="1" minValue="0" maxValue="2686"/>
    </cacheField>
    <cacheField name="Diff_Number_Missed_Vsync" numFmtId="0">
      <sharedItems containsSemiMixedTypes="0" containsString="0" containsNumber="1" containsInteger="1" minValue="0" maxValue="48"/>
    </cacheField>
    <cacheField name="janky_totalframe" numFmtId="0">
      <sharedItems containsSemiMixedTypes="0" containsString="0" containsNumber="1" minValue="0" maxValue="100"/>
    </cacheField>
    <cacheField name="Janky_rate" numFmtId="0">
      <sharedItems containsSemiMixedTypes="0" containsString="0" containsNumber="1" minValue="0" maxValue="0.90076335877862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72.672426157405" createdVersion="8" refreshedVersion="8" minRefreshableVersion="3" recordCount="60" xr:uid="{FE527EDB-D090-6643-B592-ECAFEBD542D1}">
  <cacheSource type="worksheet">
    <worksheetSource ref="A1:BR61" sheet="data_qos&amp;energy_rails"/>
  </cacheSource>
  <cacheFields count="70">
    <cacheField name="configs" numFmtId="0">
      <sharedItems containsBlank="1" count="7">
        <s v="all"/>
        <s v="1s"/>
        <s v="2s"/>
        <s v="4s"/>
        <s v="4s_2m"/>
        <s v="4s_2l"/>
        <m u="1"/>
      </sharedItems>
    </cacheField>
    <cacheField name="Power" numFmtId="0">
      <sharedItems containsSemiMixedTypes="0" containsString="0" containsNumber="1" minValue="-2.0714060000000001" maxValue="-1.135186"/>
    </cacheField>
    <cacheField name="Energy" numFmtId="0">
      <sharedItems containsSemiMixedTypes="0" containsString="0" containsNumber="1" minValue="-276" maxValue="-138"/>
    </cacheField>
    <cacheField name="Time" numFmtId="0">
      <sharedItems containsSemiMixedTypes="0" containsString="0" containsNumber="1" minValue="120.13552" maxValue="155.01798600000001"/>
    </cacheField>
    <cacheField name="Power_rails" numFmtId="0">
      <sharedItems containsSemiMixedTypes="0" containsString="0" containsNumber="1" minValue="1.34" maxValue="1.35"/>
    </cacheField>
    <cacheField name="Energy_rails" numFmtId="0">
      <sharedItems containsSemiMixedTypes="0" containsString="0" containsNumber="1" minValue="177.57" maxValue="238.76"/>
    </cacheField>
    <cacheField name="Time_rails" numFmtId="0">
      <sharedItems containsSemiMixedTypes="0" containsString="0" containsNumber="1" minValue="131.38" maxValue="176.92"/>
    </cacheField>
    <cacheField name="start_time" numFmtId="0">
      <sharedItems/>
    </cacheField>
    <cacheField name="start_total_frame" numFmtId="0">
      <sharedItems containsSemiMixedTypes="0" containsString="0" containsNumber="1" containsInteger="1" minValue="7" maxValue="22"/>
    </cacheField>
    <cacheField name="start_Janky_frames" numFmtId="0">
      <sharedItems containsSemiMixedTypes="0" containsString="0" containsNumber="1" containsInteger="1" minValue="1" maxValue="5"/>
    </cacheField>
    <cacheField name="start_Janky_frames_legacy" numFmtId="0">
      <sharedItems containsSemiMixedTypes="0" containsString="0" containsNumber="1" containsInteger="1" minValue="2" maxValue="9"/>
    </cacheField>
    <cacheField name="start_Number_Missed_Vsync" numFmtId="0">
      <sharedItems containsSemiMixedTypes="0" containsString="0" containsNumber="1" containsInteger="1" minValue="1" maxValue="4"/>
    </cacheField>
    <cacheField name="start_rails_time" numFmtId="0">
      <sharedItems containsSemiMixedTypes="0" containsString="0" containsNumber="1" containsInteger="1" minValue="884345421" maxValue="913676320"/>
    </cacheField>
    <cacheField name="start_S10M_VDD_TPU" numFmtId="0">
      <sharedItems containsSemiMixedTypes="0" containsString="0" containsNumber="1" containsInteger="1" minValue="1465489522" maxValue="1606631173"/>
    </cacheField>
    <cacheField name="start_VSYS_PWR_DISPLAY" numFmtId="0">
      <sharedItems containsSemiMixedTypes="0" containsString="0" containsNumber="1" containsInteger="1" minValue="17515600365" maxValue="19422373815"/>
    </cacheField>
    <cacheField name="start_L15M_VDD_SLC_M" numFmtId="0">
      <sharedItems containsSemiMixedTypes="0" containsString="0" containsNumber="1" containsInteger="1" minValue="1552721497" maxValue="1662437618"/>
    </cacheField>
    <cacheField name="start_S2M_VDD_CPUCL2" numFmtId="0">
      <sharedItems containsSemiMixedTypes="0" containsString="0" containsNumber="1" containsInteger="1" minValue="8359575350" maxValue="9152604873"/>
    </cacheField>
    <cacheField name="start_S3M_VDD_CPUCL1" numFmtId="0">
      <sharedItems containsSemiMixedTypes="0" containsString="0" containsNumber="1" containsInteger="1" minValue="4299542927" maxValue="4736972065"/>
    </cacheField>
    <cacheField name="start_S4M_VDD_CPUCL0" numFmtId="0">
      <sharedItems containsSemiMixedTypes="0" containsString="0" containsNumber="1" containsInteger="1" minValue="17196515225" maxValue="20720293911"/>
    </cacheField>
    <cacheField name="start_S5M_VDD_INT" numFmtId="0">
      <sharedItems containsSemiMixedTypes="0" containsString="0" containsNumber="1" containsInteger="1" minValue="2823716748" maxValue="3126040787"/>
    </cacheField>
    <cacheField name="start_S1M_VDD_MIF" numFmtId="0">
      <sharedItems containsSemiMixedTypes="0" containsString="0" containsNumber="1" containsInteger="1" minValue="11052187370" maxValue="12190143825"/>
    </cacheField>
    <cacheField name="end_time" numFmtId="0">
      <sharedItems/>
    </cacheField>
    <cacheField name="end_total_frame" numFmtId="0">
      <sharedItems containsSemiMixedTypes="0" containsString="0" containsNumber="1" containsInteger="1" minValue="2955" maxValue="5281"/>
    </cacheField>
    <cacheField name="end_Janky_frames" numFmtId="0">
      <sharedItems containsSemiMixedTypes="0" containsString="0" containsNumber="1" containsInteger="1" minValue="33" maxValue="333"/>
    </cacheField>
    <cacheField name="end_Janky_frames_legacy" numFmtId="0">
      <sharedItems containsSemiMixedTypes="0" containsString="0" containsNumber="1" containsInteger="1" minValue="105" maxValue="2346"/>
    </cacheField>
    <cacheField name="end_Number_Missed_Vsync" numFmtId="0">
      <sharedItems containsSemiMixedTypes="0" containsString="0" containsNumber="1" containsInteger="1" minValue="4" maxValue="98"/>
    </cacheField>
    <cacheField name="end_rails_time" numFmtId="0">
      <sharedItems containsSemiMixedTypes="0" containsString="0" containsNumber="1" containsInteger="1" minValue="884467674" maxValue="913808768"/>
    </cacheField>
    <cacheField name="end_S10M_VDD_TPU" numFmtId="0">
      <sharedItems containsSemiMixedTypes="0" containsString="0" containsNumber="1" containsInteger="1" minValue="1467141909" maxValue="1608421387"/>
    </cacheField>
    <cacheField name="end_VSYS_PWR_DISPLAY" numFmtId="0">
      <sharedItems containsSemiMixedTypes="0" containsString="0" containsNumber="1" containsInteger="1" minValue="17537242246" maxValue="19447153514"/>
    </cacheField>
    <cacheField name="end_L15M_VDD_SLC_M" numFmtId="0">
      <sharedItems containsSemiMixedTypes="0" containsString="0" containsNumber="1" containsInteger="1" minValue="1553757054" maxValue="1663723624"/>
    </cacheField>
    <cacheField name="end_S2M_VDD_CPUCL2" numFmtId="0">
      <sharedItems containsSemiMixedTypes="0" containsString="0" containsNumber="1" containsInteger="1" minValue="8360632160" maxValue="9198438488"/>
    </cacheField>
    <cacheField name="end_S3M_VDD_CPUCL1" numFmtId="0">
      <sharedItems containsSemiMixedTypes="0" containsString="0" containsNumber="1" containsInteger="1" minValue="4301543107" maxValue="4748288999"/>
    </cacheField>
    <cacheField name="end_S4M_VDD_CPUCL0" numFmtId="0">
      <sharedItems containsSemiMixedTypes="0" containsString="0" containsNumber="1" containsInteger="1" minValue="17246657735" maxValue="20755606134"/>
    </cacheField>
    <cacheField name="end_S5M_VDD_INT" numFmtId="0">
      <sharedItems containsSemiMixedTypes="0" containsString="0" containsNumber="1" containsInteger="1" minValue="2826962362" maxValue="3130394624"/>
    </cacheField>
    <cacheField name="end_S1M_VDD_MIF" numFmtId="0">
      <sharedItems containsSemiMixedTypes="0" containsString="0" containsNumber="1" containsInteger="1" minValue="11068553364" maxValue="12205261102"/>
    </cacheField>
    <cacheField name="diff_time" numFmtId="165">
      <sharedItems containsSemiMixedTypes="0" containsNonDate="0" containsDate="1" containsString="0" minDate="1899-12-30T00:02:07" maxDate="1899-12-30T00:02:51"/>
    </cacheField>
    <cacheField name="diff_time_sec" numFmtId="0">
      <sharedItems containsSemiMixedTypes="0" containsString="0" containsNumber="1" containsInteger="1" minValue="127" maxValue="171"/>
    </cacheField>
    <cacheField name="diff_total_frame" numFmtId="0">
      <sharedItems containsSemiMixedTypes="0" containsString="0" containsNumber="1" containsInteger="1" minValue="2938" maxValue="5264"/>
    </cacheField>
    <cacheField name="diff_Janky_frames" numFmtId="0">
      <sharedItems containsSemiMixedTypes="0" containsString="0" containsNumber="1" containsInteger="1" minValue="31" maxValue="330"/>
    </cacheField>
    <cacheField name="diff_Janky_frames_legacy" numFmtId="0">
      <sharedItems containsSemiMixedTypes="0" containsString="0" containsNumber="1" containsInteger="1" minValue="100" maxValue="2342"/>
    </cacheField>
    <cacheField name="diff_Number_Missed_Vsync" numFmtId="0">
      <sharedItems containsSemiMixedTypes="0" containsString="0" containsNumber="1" containsInteger="1" minValue="3" maxValue="95"/>
    </cacheField>
    <cacheField name="diff_rails_time" numFmtId="0">
      <sharedItems containsSemiMixedTypes="0" containsString="0" containsNumber="1" containsInteger="1" minValue="120135" maxValue="150720"/>
    </cacheField>
    <cacheField name="diff_S10M_VDD_TPU" numFmtId="0">
      <sharedItems containsSemiMixedTypes="0" containsString="0" containsNumber="1" containsInteger="1" minValue="1623788" maxValue="2037161"/>
    </cacheField>
    <cacheField name="diff_VSYS_PWR_DISPLAY" numFmtId="0">
      <sharedItems containsSemiMixedTypes="0" containsString="0" containsNumber="1" containsInteger="1" minValue="20619096" maxValue="26062392"/>
    </cacheField>
    <cacheField name="diff_L15M_VDD_SLC_M" numFmtId="0">
      <sharedItems containsSemiMixedTypes="0" containsString="0" containsNumber="1" containsInteger="1" minValue="897815" maxValue="1439354"/>
    </cacheField>
    <cacheField name="diff_S2M_VDD_CPUCL2" numFmtId="0">
      <sharedItems containsSemiMixedTypes="0" containsString="0" containsNumber="1" containsInteger="1" minValue="1038518" maxValue="60975227"/>
    </cacheField>
    <cacheField name="diff_S3M_VDD_CPUCL1" numFmtId="0">
      <sharedItems containsSemiMixedTypes="0" containsString="0" containsNumber="1" containsInteger="1" minValue="1965560" maxValue="20667261"/>
    </cacheField>
    <cacheField name="diff_S4M_VDD_CPUCL0" numFmtId="0">
      <sharedItems containsSemiMixedTypes="0" containsString="0" containsNumber="1" containsInteger="1" minValue="27845451" maxValue="62129730"/>
    </cacheField>
    <cacheField name="diff_S5M_VDD_INT" numFmtId="0">
      <sharedItems containsSemiMixedTypes="0" containsString="0" containsNumber="1" containsInteger="1" minValue="3204539" maxValue="4449875"/>
    </cacheField>
    <cacheField name="diff_S1M_VDD_MIF" numFmtId="0">
      <sharedItems containsSemiMixedTypes="0" containsString="0" containsNumber="1" containsInteger="1" minValue="7020290" maxValue="19520254"/>
    </cacheField>
    <cacheField name="janky_totalframe" numFmtId="0">
      <sharedItems containsSemiMixedTypes="0" containsString="0" containsNumber="1" minValue="0.7864028411973617" maxValue="7.7865505036754694"/>
    </cacheField>
    <cacheField name="Janky_per_second" numFmtId="0">
      <sharedItems containsSemiMixedTypes="0" containsString="0" containsNumber="1" minValue="0.24031007751937986" maxValue="2.3076923076923075"/>
    </cacheField>
    <cacheField name="total_frame_per_second" numFmtId="0">
      <sharedItems containsSemiMixedTypes="0" containsString="0" containsNumber="1" minValue="22.986013986013987" maxValue="37.385714285714286"/>
    </cacheField>
    <cacheField name="diff_rails_time_sec" numFmtId="0">
      <sharedItems containsSemiMixedTypes="0" containsString="0" containsNumber="1" minValue="120.13500000000001" maxValue="150.72"/>
    </cacheField>
    <cacheField name="energy_S10M_VDD_TPU" numFmtId="0">
      <sharedItems containsSemiMixedTypes="0" containsString="0" containsNumber="1" minValue="162.37880000000001" maxValue="203.71610000000001"/>
    </cacheField>
    <cacheField name="energy_VSYS_PWR_DISPLAY" numFmtId="0">
      <sharedItems containsSemiMixedTypes="0" containsString="0" containsNumber="1" minValue="206.19095999999999" maxValue="260.62392"/>
    </cacheField>
    <cacheField name="energy_L15M_VDD_SLC_M" numFmtId="0">
      <sharedItems containsSemiMixedTypes="0" containsString="0" containsNumber="1" minValue="89.781499999999994" maxValue="143.93539999999999"/>
    </cacheField>
    <cacheField name="energy_S2M_VDD_CPUCL2" numFmtId="0">
      <sharedItems containsSemiMixedTypes="0" containsString="0" containsNumber="1" minValue="10.38518" maxValue="609.75226999999995"/>
    </cacheField>
    <cacheField name="energy_S3M_VDD_CPUCL1" numFmtId="0">
      <sharedItems containsSemiMixedTypes="0" containsString="0" containsNumber="1" minValue="19.6556" maxValue="206.67260999999999"/>
    </cacheField>
    <cacheField name="energy_S4M_VDD_CPUCL0" numFmtId="0">
      <sharedItems containsSemiMixedTypes="0" containsString="0" containsNumber="1" minValue="278.45451000000003" maxValue="621.29729999999995"/>
    </cacheField>
    <cacheField name="energy_S5M_VDD_INT" numFmtId="0">
      <sharedItems containsSemiMixedTypes="0" containsString="0" containsNumber="1" minValue="320.45389999999998" maxValue="444.98750000000001"/>
    </cacheField>
    <cacheField name="energy_S1M_VDD_MIF" numFmtId="0">
      <sharedItems containsSemiMixedTypes="0" containsString="0" containsNumber="1" minValue="70.2029" maxValue="195.20254"/>
    </cacheField>
    <cacheField name="power_S10M_VDD_TPU" numFmtId="0">
      <sharedItems containsSemiMixedTypes="0" containsString="0" containsNumber="1" minValue="1.3514936927911108" maxValue="1.3516367697354643"/>
    </cacheField>
    <cacheField name="power_VSYS_PWR_DISPLAY" numFmtId="0">
      <sharedItems containsSemiMixedTypes="0" containsString="0" containsNumber="1" minValue="1.6550486381322957" maxValue="1.904713984365306"/>
    </cacheField>
    <cacheField name="power_L15M_VDD_SLC_M" numFmtId="0">
      <sharedItems containsSemiMixedTypes="0" containsString="0" containsNumber="1" minValue="0.73428286347539473" maxValue="1.1162282470453204"/>
    </cacheField>
    <cacheField name="power_S2M_VDD_CPUCL2" numFmtId="0">
      <sharedItems containsSemiMixedTypes="0" containsString="0" containsNumber="1" minValue="8.6443789870841226E-2" maxValue="4.7286679126469577"/>
    </cacheField>
    <cacheField name="power_S3M_VDD_CPUCL1" numFmtId="0">
      <sharedItems containsSemiMixedTypes="0" containsString="0" containsNumber="1" minValue="0.16359594395616073" maxValue="1.6385422414613262"/>
    </cacheField>
    <cacheField name="power_S4M_VDD_CPUCL0" numFmtId="0">
      <sharedItems containsSemiMixedTypes="0" containsString="0" containsNumber="1" minValue="2.1869520577402781" maxValue="4.8186859396600799"/>
    </cacheField>
    <cacheField name="power_S5M_VDD_INT" numFmtId="0">
      <sharedItems containsSemiMixedTypes="0" containsString="0" containsNumber="1" minValue="2.6171026302292146" maxValue="3.2872047898043002"/>
    </cacheField>
    <cacheField name="power_S1M_VDD_MIF" numFmtId="0">
      <sharedItems containsSemiMixedTypes="0" containsString="0" containsNumber="1" minValue="0.57748794893308986" maxValue="1.40281710850038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07.6172568287" createdVersion="8" refreshedVersion="8" minRefreshableVersion="3" recordCount="120" xr:uid="{07111E9F-3F54-5E4C-B9C6-01A4CD25E21A}">
  <cacheSource type="worksheet">
    <worksheetSource ref="A1:BE121" sheet="Sheet1"/>
  </cacheSource>
  <cacheFields count="57">
    <cacheField name="configurations" numFmtId="0">
      <sharedItems containsNonDate="0" count="6">
        <s v="all"/>
        <s v="1s"/>
        <s v="2s"/>
        <s v="4s"/>
        <s v="4s_2l"/>
        <s v="4s_2m"/>
      </sharedItems>
    </cacheField>
    <cacheField name="app" numFmtId="0">
      <sharedItems containsNonDate="0" count="2">
        <s v="video_call"/>
        <s v="background_music"/>
      </sharedItems>
    </cacheField>
    <cacheField name="Power" numFmtId="0">
      <sharedItems containsSemiMixedTypes="0" containsString="0" containsNumber="1" minValue="-3.7716120000000002" maxValue="-0.581924"/>
    </cacheField>
    <cacheField name="Energy" numFmtId="0">
      <sharedItems containsSemiMixedTypes="0" containsString="0" containsNumber="1" minValue="-469.2" maxValue="-82.8"/>
    </cacheField>
    <cacheField name="Time" numFmtId="0">
      <sharedItems containsSemiMixedTypes="0" containsString="0" containsNumber="1" minValue="120.15252" maxValue="153.96292700000001"/>
    </cacheField>
    <cacheField name="Power_rails" numFmtId="0">
      <sharedItems containsSemiMixedTypes="0" containsString="0" containsNumber="1" minValue="1.3" maxValue="8.4700000000000006"/>
    </cacheField>
    <cacheField name="Energy_rails" numFmtId="0">
      <sharedItems containsSemiMixedTypes="0" containsString="0" containsNumber="1" minValue="195.55" maxValue="1145.2"/>
    </cacheField>
    <cacheField name="Time_rails" numFmtId="0">
      <sharedItems containsSemiMixedTypes="0" containsString="0" containsNumber="1" minValue="122.95" maxValue="191.27"/>
    </cacheField>
    <cacheField name="Janky" numFmtId="0">
      <sharedItems containsSemiMixedTypes="0" containsString="0" containsNumber="1" containsInteger="1" minValue="1" maxValue="948"/>
    </cacheField>
    <cacheField name="Frames" numFmtId="0">
      <sharedItems containsSemiMixedTypes="0" containsString="0" containsNumber="1" containsInteger="1" minValue="1" maxValue="7684"/>
    </cacheField>
    <cacheField name="janky_per_second" numFmtId="0">
      <sharedItems containsSemiMixedTypes="0" containsString="0" containsNumber="1" minValue="0" maxValue="6.15"/>
    </cacheField>
    <cacheField name="frames_per_second" numFmtId="0">
      <sharedItems containsSemiMixedTypes="0" containsString="0" containsNumber="1" minValue="-47.74" maxValue="56.55"/>
    </cacheField>
    <cacheField name="Janky_total_frames" numFmtId="0">
      <sharedItems containsSemiMixedTypes="0" containsString="0" containsNumber="1" minValue="0.1" maxValue="100"/>
    </cacheField>
    <cacheField name="start_rails_time" numFmtId="0">
      <sharedItems containsSemiMixedTypes="0" containsString="0" containsNumber="1" containsInteger="1" minValue="3855760" maxValue="79761306"/>
    </cacheField>
    <cacheField name="start_S10M_VDD_TPU" numFmtId="0">
      <sharedItems containsSemiMixedTypes="0" containsString="0" containsNumber="1" containsInteger="1" minValue="40799392" maxValue="650138786"/>
    </cacheField>
    <cacheField name="start_VSYS_PWR_DISPLAY" numFmtId="0">
      <sharedItems containsSemiMixedTypes="0" containsString="0" containsNumber="1" containsInteger="1" minValue="530896626" maxValue="4160284115"/>
    </cacheField>
    <cacheField name="start_L15M_VDD_SLC_M" numFmtId="0">
      <sharedItems containsSemiMixedTypes="0" containsString="0" containsNumber="1" containsInteger="1" minValue="24000262" maxValue="348738775"/>
    </cacheField>
    <cacheField name="start_S2M_VDD_CPUCL2" numFmtId="0">
      <sharedItems containsSemiMixedTypes="0" containsString="0" containsNumber="1" containsInteger="1" minValue="357338068" maxValue="1131477496"/>
    </cacheField>
    <cacheField name="start_S3M_VDD_CPUCL1" numFmtId="0">
      <sharedItems containsSemiMixedTypes="0" containsString="0" containsNumber="1" containsInteger="1" minValue="165496002" maxValue="1231879594"/>
    </cacheField>
    <cacheField name="start_S4M_VDD_CPUCL0" numFmtId="0">
      <sharedItems containsSemiMixedTypes="0" containsString="0" containsNumber="1" containsInteger="1" minValue="519722596" maxValue="8464119964"/>
    </cacheField>
    <cacheField name="start_S5M_VDD_INT" numFmtId="0">
      <sharedItems containsSemiMixedTypes="0" containsString="0" containsNumber="1" containsInteger="1" minValue="96047385" maxValue="2033137541"/>
    </cacheField>
    <cacheField name="start_S1M_VDD_MIF" numFmtId="0">
      <sharedItems containsSemiMixedTypes="0" containsString="0" containsNumber="1" containsInteger="1" minValue="223914913" maxValue="3134727632"/>
    </cacheField>
    <cacheField name="end_rails_time" numFmtId="0">
      <sharedItems containsSemiMixedTypes="0" containsString="0" containsNumber="1" containsInteger="1" minValue="3982993" maxValue="79886578"/>
    </cacheField>
    <cacheField name="end_S10M_VDD_TPU" numFmtId="0">
      <sharedItems containsSemiMixedTypes="0" containsString="0" containsNumber="1" containsInteger="1" minValue="48119888" maxValue="651501446"/>
    </cacheField>
    <cacheField name="end_VSYS_PWR_DISPLAY" numFmtId="0">
      <sharedItems containsSemiMixedTypes="0" containsString="0" containsNumber="1" containsInteger="1" minValue="557197797" maxValue="4167068647"/>
    </cacheField>
    <cacheField name="end_L15M_VDD_SLC_M" numFmtId="0">
      <sharedItems containsSemiMixedTypes="0" containsString="0" containsNumber="1" containsInteger="1" minValue="26284869" maxValue="349785687"/>
    </cacheField>
    <cacheField name="end_S2M_VDD_CPUCL2" numFmtId="0">
      <sharedItems containsSemiMixedTypes="0" containsString="0" containsNumber="1" containsInteger="1" minValue="371397355" maxValue="1134119520"/>
    </cacheField>
    <cacheField name="end_S3M_VDD_CPUCL1" numFmtId="0">
      <sharedItems containsSemiMixedTypes="0" containsString="0" containsNumber="1" containsInteger="1" minValue="174509457" maxValue="1234311291"/>
    </cacheField>
    <cacheField name="end_S4M_VDD_CPUCL0" numFmtId="0">
      <sharedItems containsSemiMixedTypes="0" containsString="0" containsNumber="1" containsInteger="1" minValue="552391522" maxValue="8487156875"/>
    </cacheField>
    <cacheField name="end_S5M_VDD_INT" numFmtId="0">
      <sharedItems containsSemiMixedTypes="0" containsString="0" containsNumber="1" containsInteger="1" minValue="123260247" maxValue="2036374927"/>
    </cacheField>
    <cacheField name="end_S1M_VDD_MIF" numFmtId="0">
      <sharedItems containsSemiMixedTypes="0" containsString="0" containsNumber="1" containsInteger="1" minValue="245943200" maxValue="3139220229"/>
    </cacheField>
    <cacheField name="diff_rails_time" numFmtId="0">
      <sharedItems containsSemiMixedTypes="0" containsString="0" containsNumber="1" containsInteger="1" minValue="120151" maxValue="149667"/>
    </cacheField>
    <cacheField name="diff_S10M_VDD_TPU" numFmtId="0">
      <sharedItems containsSemiMixedTypes="0" containsString="0" containsNumber="1" containsInteger="1" minValue="1318570" maxValue="7745241"/>
    </cacheField>
    <cacheField name="diff_VSYS_PWR_DISPLAY" numFmtId="0">
      <sharedItems containsSemiMixedTypes="0" containsString="0" containsNumber="1" containsInteger="1" minValue="5096630" maxValue="30986371"/>
    </cacheField>
    <cacheField name="diff_L15M_VDD_SLC_M" numFmtId="0">
      <sharedItems containsSemiMixedTypes="0" containsString="0" containsNumber="1" containsInteger="1" minValue="642463" maxValue="3338253"/>
    </cacheField>
    <cacheField name="diff_S2M_VDD_CPUCL2" numFmtId="0">
      <sharedItems containsSemiMixedTypes="0" containsString="0" containsNumber="1" containsInteger="1" minValue="1091358" maxValue="31695722"/>
    </cacheField>
    <cacheField name="diff_S3M_VDD_CPUCL1" numFmtId="0">
      <sharedItems containsSemiMixedTypes="0" containsString="0" containsNumber="1" containsInteger="1" minValue="2332354" maxValue="11525473"/>
    </cacheField>
    <cacheField name="diff_S4M_VDD_CPUCL0" numFmtId="0">
      <sharedItems containsSemiMixedTypes="0" containsString="0" containsNumber="1" containsInteger="1" minValue="10198533" maxValue="77514174"/>
    </cacheField>
    <cacheField name="diff_S5M_VDD_INT" numFmtId="0">
      <sharedItems containsSemiMixedTypes="0" containsString="0" containsNumber="1" containsInteger="1" minValue="2693061" maxValue="29928232"/>
    </cacheField>
    <cacheField name="diff_S1M_VDD_MIF" numFmtId="0">
      <sharedItems containsSemiMixedTypes="0" containsString="0" containsNumber="1" containsInteger="1" minValue="3230739" maxValue="25889141"/>
    </cacheField>
    <cacheField name="diff_rails_time_sec" numFmtId="0">
      <sharedItems containsSemiMixedTypes="0" containsString="0" containsNumber="1" minValue="120.151" maxValue="149.667"/>
    </cacheField>
    <cacheField name="energy_S10M_VDD_TPU" numFmtId="0">
      <sharedItems containsSemiMixedTypes="0" containsString="0" containsNumber="1" minValue="13.185700000000001" maxValue="77.45241"/>
    </cacheField>
    <cacheField name="energy_VSYS_PWR_DISPLAY" numFmtId="0">
      <sharedItems containsSemiMixedTypes="0" containsString="0" containsNumber="1" minValue="50.966299999999997" maxValue="309.86371000000003"/>
    </cacheField>
    <cacheField name="energy_L15M_VDD_SLC_M" numFmtId="0">
      <sharedItems containsSemiMixedTypes="0" containsString="0" containsNumber="1" minValue="6.4246299999999996" maxValue="33.382530000000003"/>
    </cacheField>
    <cacheField name="energy_S2M_VDD_CPUCL2" numFmtId="0">
      <sharedItems containsSemiMixedTypes="0" containsString="0" containsNumber="1" minValue="10.91358" maxValue="316.95722000000001"/>
    </cacheField>
    <cacheField name="energy_S3M_VDD_CPUCL1" numFmtId="0">
      <sharedItems containsSemiMixedTypes="0" containsString="0" containsNumber="1" minValue="23.323540000000001" maxValue="115.25473"/>
    </cacheField>
    <cacheField name="energy_S4M_VDD_CPUCL0" numFmtId="0">
      <sharedItems containsSemiMixedTypes="0" containsString="0" containsNumber="1" minValue="101.98533" maxValue="775.14174000000003"/>
    </cacheField>
    <cacheField name="energy_S5M_VDD_INT" numFmtId="0">
      <sharedItems containsSemiMixedTypes="0" containsString="0" containsNumber="1" minValue="26.930610000000001" maxValue="299.28232000000003"/>
    </cacheField>
    <cacheField name="energy_S1M_VDD_MIF" numFmtId="0">
      <sharedItems containsSemiMixedTypes="0" containsString="0" containsNumber="1" minValue="32.307389999999998" maxValue="258.89141000000001"/>
    </cacheField>
    <cacheField name="power_S10M_VDD_TPU" numFmtId="0">
      <sharedItems containsSemiMixedTypes="0" containsString="0" containsNumber="1" minValue="0.10877336826444144" maxValue="0.63539775110840579"/>
    </cacheField>
    <cacheField name="power_VSYS_PWR_DISPLAY" numFmtId="0">
      <sharedItems containsSemiMixedTypes="0" containsString="0" containsNumber="1" minValue="0.37677778018595981" maxValue="2.4913064207496505"/>
    </cacheField>
    <cacheField name="power_L15M_VDD_SLC_M" numFmtId="0">
      <sharedItems containsSemiMixedTypes="0" containsString="0" containsNumber="1" minValue="5.0214639556377082E-2" maxValue="0.26834399768492467"/>
    </cacheField>
    <cacheField name="power_S2M_VDD_CPUCL2" numFmtId="0">
      <sharedItems containsSemiMixedTypes="0" containsString="0" containsNumber="1" minValue="9.0828151686099395E-2" maxValue="2.5478466584138517"/>
    </cacheField>
    <cacheField name="power_S3M_VDD_CPUCL1" numFmtId="0">
      <sharedItems containsSemiMixedTypes="0" containsString="0" containsNumber="1" minValue="0.17273500994105132" maxValue="0.90358071813433138"/>
    </cacheField>
    <cacheField name="power_S4M_VDD_CPUCL0" numFmtId="0">
      <sharedItems containsSemiMixedTypes="0" containsString="0" containsNumber="1" minValue="0.79748934573008146" maxValue="6.1973163731141616"/>
    </cacheField>
    <cacheField name="power_S5M_VDD_INT" numFmtId="0">
      <sharedItems containsSemiMixedTypes="0" containsString="0" containsNumber="1" minValue="0.20758514541135462" maxValue="2.4338973307638692"/>
    </cacheField>
    <cacheField name="power_S1M_VDD_MIF" numFmtId="0">
      <sharedItems containsSemiMixedTypes="0" containsString="0" containsNumber="1" minValue="0.227059513936719" maxValue="2.08108720117039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2">
  <r>
    <n v="1.52092"/>
    <n v="220.8"/>
    <n v="145.17530400000001"/>
    <x v="0"/>
    <x v="0"/>
    <x v="0"/>
    <x v="0"/>
    <x v="0"/>
    <x v="0"/>
    <x v="0"/>
    <x v="0"/>
    <x v="0"/>
    <x v="0"/>
    <s v="random"/>
    <x v="0"/>
  </r>
  <r>
    <n v="1.509763"/>
    <n v="193.2"/>
    <n v="127.967141"/>
    <x v="0"/>
    <x v="0"/>
    <x v="0"/>
    <x v="0"/>
    <x v="0"/>
    <x v="0"/>
    <x v="0"/>
    <x v="0"/>
    <x v="0"/>
    <x v="0"/>
    <s v="random"/>
    <x v="0"/>
  </r>
  <r>
    <n v="1.350349"/>
    <n v="193.2"/>
    <n v="143.07409999999999"/>
    <x v="0"/>
    <x v="0"/>
    <x v="0"/>
    <x v="0"/>
    <x v="0"/>
    <x v="0"/>
    <x v="0"/>
    <x v="0"/>
    <x v="0"/>
    <x v="0"/>
    <s v="random"/>
    <x v="0"/>
  </r>
  <r>
    <n v="1.507083"/>
    <n v="220.8"/>
    <n v="146.50815900000001"/>
    <x v="0"/>
    <x v="0"/>
    <x v="0"/>
    <x v="0"/>
    <x v="0"/>
    <x v="0"/>
    <x v="0"/>
    <x v="0"/>
    <x v="0"/>
    <x v="0"/>
    <s v="random"/>
    <x v="0"/>
  </r>
  <r>
    <n v="1.4136299999999999"/>
    <n v="193.2"/>
    <n v="136.66943599999999"/>
    <x v="0"/>
    <x v="0"/>
    <x v="0"/>
    <x v="0"/>
    <x v="0"/>
    <x v="0"/>
    <x v="0"/>
    <x v="0"/>
    <x v="0"/>
    <x v="0"/>
    <s v="random"/>
    <x v="0"/>
  </r>
  <r>
    <n v="1.4702980000000001"/>
    <n v="193.2"/>
    <n v="131.40190799999999"/>
    <x v="1"/>
    <x v="0"/>
    <x v="0"/>
    <x v="0"/>
    <x v="0"/>
    <x v="0"/>
    <x v="0"/>
    <x v="0"/>
    <x v="0"/>
    <x v="0"/>
    <s v="random"/>
    <x v="0"/>
  </r>
  <r>
    <n v="1.398428"/>
    <n v="193.2"/>
    <n v="138.15515099999999"/>
    <x v="1"/>
    <x v="0"/>
    <x v="0"/>
    <x v="0"/>
    <x v="0"/>
    <x v="0"/>
    <x v="0"/>
    <x v="0"/>
    <x v="0"/>
    <x v="0"/>
    <s v="random"/>
    <x v="0"/>
  </r>
  <r>
    <n v="1.4664330000000001"/>
    <n v="193.2"/>
    <n v="131.74826899999999"/>
    <x v="1"/>
    <x v="0"/>
    <x v="0"/>
    <x v="0"/>
    <x v="0"/>
    <x v="0"/>
    <x v="0"/>
    <x v="0"/>
    <x v="0"/>
    <x v="0"/>
    <s v="random"/>
    <x v="0"/>
  </r>
  <r>
    <n v="1.4625109999999999"/>
    <n v="193.2"/>
    <n v="132.10153399999999"/>
    <x v="1"/>
    <x v="0"/>
    <x v="0"/>
    <x v="0"/>
    <x v="0"/>
    <x v="0"/>
    <x v="0"/>
    <x v="0"/>
    <x v="0"/>
    <x v="0"/>
    <s v="random"/>
    <x v="0"/>
  </r>
  <r>
    <n v="1.3984460000000001"/>
    <n v="193.2"/>
    <n v="138.15336300000001"/>
    <x v="1"/>
    <x v="0"/>
    <x v="0"/>
    <x v="0"/>
    <x v="0"/>
    <x v="0"/>
    <x v="0"/>
    <x v="0"/>
    <x v="0"/>
    <x v="0"/>
    <s v="random"/>
    <x v="0"/>
  </r>
  <r>
    <n v="2.923149"/>
    <n v="386.4"/>
    <n v="132.186196"/>
    <x v="2"/>
    <x v="0"/>
    <x v="0"/>
    <x v="0"/>
    <x v="0"/>
    <x v="0"/>
    <x v="0"/>
    <x v="0"/>
    <x v="0"/>
    <x v="0"/>
    <s v="random"/>
    <x v="0"/>
  </r>
  <r>
    <n v="3.0296439999999998"/>
    <n v="386.4"/>
    <n v="127.539733"/>
    <x v="2"/>
    <x v="0"/>
    <x v="0"/>
    <x v="0"/>
    <x v="0"/>
    <x v="0"/>
    <x v="0"/>
    <x v="0"/>
    <x v="0"/>
    <x v="0"/>
    <s v="random"/>
    <x v="0"/>
  </r>
  <r>
    <n v="2.9947119999999998"/>
    <n v="386.4"/>
    <n v="129.02742599999999"/>
    <x v="2"/>
    <x v="0"/>
    <x v="0"/>
    <x v="0"/>
    <x v="0"/>
    <x v="0"/>
    <x v="0"/>
    <x v="0"/>
    <x v="0"/>
    <x v="0"/>
    <s v="random"/>
    <x v="0"/>
  </r>
  <r>
    <n v="3.0806339999999999"/>
    <n v="386.4"/>
    <n v="125.42874500000001"/>
    <x v="2"/>
    <x v="0"/>
    <x v="0"/>
    <x v="0"/>
    <x v="0"/>
    <x v="0"/>
    <x v="0"/>
    <x v="0"/>
    <x v="0"/>
    <x v="0"/>
    <s v="random"/>
    <x v="0"/>
  </r>
  <r>
    <n v="3.0528840000000002"/>
    <n v="386.4"/>
    <n v="126.568826"/>
    <x v="2"/>
    <x v="0"/>
    <x v="0"/>
    <x v="0"/>
    <x v="0"/>
    <x v="0"/>
    <x v="0"/>
    <x v="0"/>
    <x v="0"/>
    <x v="0"/>
    <s v="random"/>
    <x v="0"/>
  </r>
  <r>
    <n v="0.88212599999999997"/>
    <n v="110.4"/>
    <n v="125.15219"/>
    <x v="3"/>
    <x v="0"/>
    <x v="0"/>
    <x v="0"/>
    <x v="0"/>
    <x v="0"/>
    <x v="0"/>
    <x v="0"/>
    <x v="0"/>
    <x v="0"/>
    <s v="random"/>
    <x v="0"/>
  </r>
  <r>
    <n v="0.91082099999999999"/>
    <n v="110.4"/>
    <n v="121.209337"/>
    <x v="3"/>
    <x v="0"/>
    <x v="0"/>
    <x v="0"/>
    <x v="0"/>
    <x v="0"/>
    <x v="0"/>
    <x v="0"/>
    <x v="0"/>
    <x v="0"/>
    <s v="random"/>
    <x v="0"/>
  </r>
  <r>
    <n v="0.91882799999999998"/>
    <n v="110.4"/>
    <n v="120.153037"/>
    <x v="3"/>
    <x v="0"/>
    <x v="0"/>
    <x v="0"/>
    <x v="0"/>
    <x v="0"/>
    <x v="0"/>
    <x v="0"/>
    <x v="0"/>
    <x v="0"/>
    <s v="random"/>
    <x v="0"/>
  </r>
  <r>
    <n v="0.91883899999999996"/>
    <n v="110.4"/>
    <n v="120.15160299999999"/>
    <x v="3"/>
    <x v="0"/>
    <x v="0"/>
    <x v="0"/>
    <x v="0"/>
    <x v="0"/>
    <x v="0"/>
    <x v="0"/>
    <x v="0"/>
    <x v="0"/>
    <s v="random"/>
    <x v="0"/>
  </r>
  <r>
    <n v="1.0097339999999999"/>
    <n v="138"/>
    <n v="136.669703"/>
    <x v="3"/>
    <x v="0"/>
    <x v="0"/>
    <x v="0"/>
    <x v="0"/>
    <x v="0"/>
    <x v="0"/>
    <x v="0"/>
    <x v="0"/>
    <x v="0"/>
    <s v="random"/>
    <x v="0"/>
  </r>
  <r>
    <n v="0.37767400000000001"/>
    <n v="55.2"/>
    <n v="146.157883"/>
    <x v="4"/>
    <x v="0"/>
    <x v="0"/>
    <x v="0"/>
    <x v="0"/>
    <x v="0"/>
    <x v="0"/>
    <x v="0"/>
    <x v="0"/>
    <x v="0"/>
    <s v="random"/>
    <x v="0"/>
  </r>
  <r>
    <n v="0.42693900000000001"/>
    <n v="55.2"/>
    <n v="129.292529"/>
    <x v="4"/>
    <x v="0"/>
    <x v="0"/>
    <x v="0"/>
    <x v="0"/>
    <x v="0"/>
    <x v="0"/>
    <x v="0"/>
    <x v="0"/>
    <x v="0"/>
    <s v="random"/>
    <x v="0"/>
  </r>
  <r>
    <n v="0.341557"/>
    <n v="55.2"/>
    <n v="161.61286200000001"/>
    <x v="4"/>
    <x v="0"/>
    <x v="0"/>
    <x v="0"/>
    <x v="0"/>
    <x v="0"/>
    <x v="0"/>
    <x v="0"/>
    <x v="0"/>
    <x v="0"/>
    <s v="random"/>
    <x v="0"/>
  </r>
  <r>
    <n v="0.422346"/>
    <n v="82.8"/>
    <n v="196.04801699999999"/>
    <x v="4"/>
    <x v="0"/>
    <x v="0"/>
    <x v="0"/>
    <x v="0"/>
    <x v="0"/>
    <x v="0"/>
    <x v="0"/>
    <x v="0"/>
    <x v="0"/>
    <s v="random"/>
    <x v="0"/>
  </r>
  <r>
    <n v="0.56923900000000005"/>
    <n v="82.8"/>
    <n v="145.457392"/>
    <x v="4"/>
    <x v="0"/>
    <x v="0"/>
    <x v="0"/>
    <x v="0"/>
    <x v="0"/>
    <x v="0"/>
    <x v="0"/>
    <x v="0"/>
    <x v="0"/>
    <s v="random"/>
    <x v="0"/>
  </r>
  <r>
    <n v="1.1992339999999999"/>
    <n v="165.6"/>
    <n v="138.088155"/>
    <x v="3"/>
    <x v="1"/>
    <x v="1"/>
    <x v="1"/>
    <x v="1"/>
    <x v="1"/>
    <x v="1"/>
    <x v="1"/>
    <x v="0"/>
    <x v="0"/>
    <s v="random"/>
    <x v="0"/>
  </r>
  <r>
    <n v="0.75898699999999997"/>
    <n v="110.4"/>
    <n v="145.45704900000001"/>
    <x v="3"/>
    <x v="1"/>
    <x v="1"/>
    <x v="1"/>
    <x v="1"/>
    <x v="1"/>
    <x v="1"/>
    <x v="1"/>
    <x v="0"/>
    <x v="0"/>
    <s v="random"/>
    <x v="0"/>
  </r>
  <r>
    <n v="0.76454800000000001"/>
    <n v="110.4"/>
    <n v="144.398957"/>
    <x v="3"/>
    <x v="1"/>
    <x v="1"/>
    <x v="1"/>
    <x v="1"/>
    <x v="1"/>
    <x v="1"/>
    <x v="1"/>
    <x v="0"/>
    <x v="0"/>
    <s v="random"/>
    <x v="0"/>
  </r>
  <r>
    <n v="0.77586599999999994"/>
    <n v="110.4"/>
    <n v="142.2927"/>
    <x v="3"/>
    <x v="1"/>
    <x v="1"/>
    <x v="1"/>
    <x v="1"/>
    <x v="1"/>
    <x v="1"/>
    <x v="1"/>
    <x v="0"/>
    <x v="0"/>
    <s v="random"/>
    <x v="0"/>
  </r>
  <r>
    <n v="0.775837"/>
    <n v="110.4"/>
    <n v="142.297875"/>
    <x v="3"/>
    <x v="1"/>
    <x v="1"/>
    <x v="1"/>
    <x v="1"/>
    <x v="1"/>
    <x v="1"/>
    <x v="1"/>
    <x v="0"/>
    <x v="0"/>
    <s v="random"/>
    <x v="0"/>
  </r>
  <r>
    <n v="0.78703599999999996"/>
    <n v="110.4"/>
    <n v="140.27319700000001"/>
    <x v="3"/>
    <x v="1"/>
    <x v="1"/>
    <x v="1"/>
    <x v="1"/>
    <x v="1"/>
    <x v="0"/>
    <x v="0"/>
    <x v="1"/>
    <x v="1"/>
    <s v="random"/>
    <x v="0"/>
  </r>
  <r>
    <n v="0.77922999999999998"/>
    <n v="110.4"/>
    <n v="141.678314"/>
    <x v="3"/>
    <x v="1"/>
    <x v="1"/>
    <x v="1"/>
    <x v="1"/>
    <x v="1"/>
    <x v="0"/>
    <x v="0"/>
    <x v="1"/>
    <x v="1"/>
    <s v="random"/>
    <x v="0"/>
  </r>
  <r>
    <n v="0.79146300000000003"/>
    <n v="110.4"/>
    <n v="139.488553"/>
    <x v="3"/>
    <x v="1"/>
    <x v="1"/>
    <x v="1"/>
    <x v="1"/>
    <x v="1"/>
    <x v="0"/>
    <x v="0"/>
    <x v="1"/>
    <x v="1"/>
    <s v="random"/>
    <x v="0"/>
  </r>
  <r>
    <n v="0.77012999999999998"/>
    <n v="110.4"/>
    <n v="143.352338"/>
    <x v="3"/>
    <x v="1"/>
    <x v="1"/>
    <x v="1"/>
    <x v="1"/>
    <x v="1"/>
    <x v="0"/>
    <x v="0"/>
    <x v="1"/>
    <x v="1"/>
    <s v="random"/>
    <x v="0"/>
  </r>
  <r>
    <n v="0.68305199999999999"/>
    <n v="82.8"/>
    <n v="121.220726"/>
    <x v="3"/>
    <x v="1"/>
    <x v="1"/>
    <x v="1"/>
    <x v="1"/>
    <x v="1"/>
    <x v="0"/>
    <x v="0"/>
    <x v="1"/>
    <x v="1"/>
    <s v="random"/>
    <x v="0"/>
  </r>
  <r>
    <n v="0.94363600000000003"/>
    <n v="138"/>
    <n v="146.242808"/>
    <x v="3"/>
    <x v="1"/>
    <x v="0"/>
    <x v="0"/>
    <x v="1"/>
    <x v="1"/>
    <x v="1"/>
    <x v="1"/>
    <x v="1"/>
    <x v="1"/>
    <s v="random"/>
    <x v="0"/>
  </r>
  <r>
    <n v="0.80522800000000005"/>
    <n v="110.4"/>
    <n v="137.10403500000001"/>
    <x v="3"/>
    <x v="1"/>
    <x v="0"/>
    <x v="0"/>
    <x v="1"/>
    <x v="1"/>
    <x v="1"/>
    <x v="1"/>
    <x v="1"/>
    <x v="1"/>
    <s v="random"/>
    <x v="0"/>
  </r>
  <r>
    <n v="0.74813700000000005"/>
    <n v="110.4"/>
    <n v="147.56661"/>
    <x v="3"/>
    <x v="1"/>
    <x v="0"/>
    <x v="0"/>
    <x v="1"/>
    <x v="1"/>
    <x v="1"/>
    <x v="1"/>
    <x v="1"/>
    <x v="1"/>
    <s v="random"/>
    <x v="0"/>
  </r>
  <r>
    <n v="0.75351699999999999"/>
    <n v="110.4"/>
    <n v="146.51296199999999"/>
    <x v="3"/>
    <x v="1"/>
    <x v="0"/>
    <x v="0"/>
    <x v="1"/>
    <x v="1"/>
    <x v="1"/>
    <x v="1"/>
    <x v="1"/>
    <x v="1"/>
    <s v="random"/>
    <x v="0"/>
  </r>
  <r>
    <n v="0.66570799999999997"/>
    <n v="82.8"/>
    <n v="124.378894"/>
    <x v="3"/>
    <x v="1"/>
    <x v="0"/>
    <x v="0"/>
    <x v="1"/>
    <x v="1"/>
    <x v="1"/>
    <x v="1"/>
    <x v="1"/>
    <x v="1"/>
    <s v="random"/>
    <x v="0"/>
  </r>
  <r>
    <n v="0.72902599999999995"/>
    <n v="110.4"/>
    <n v="151.434866"/>
    <x v="3"/>
    <x v="2"/>
    <x v="0"/>
    <x v="0"/>
    <x v="1"/>
    <x v="1"/>
    <x v="0"/>
    <x v="0"/>
    <x v="1"/>
    <x v="1"/>
    <s v="random"/>
    <x v="0"/>
  </r>
  <r>
    <n v="0.69825300000000001"/>
    <n v="110.4"/>
    <n v="158.10889"/>
    <x v="3"/>
    <x v="2"/>
    <x v="0"/>
    <x v="0"/>
    <x v="1"/>
    <x v="1"/>
    <x v="0"/>
    <x v="0"/>
    <x v="1"/>
    <x v="1"/>
    <s v="random"/>
    <x v="0"/>
  </r>
  <r>
    <n v="0.74594000000000005"/>
    <n v="110.4"/>
    <n v="148.001274"/>
    <x v="3"/>
    <x v="2"/>
    <x v="0"/>
    <x v="0"/>
    <x v="1"/>
    <x v="1"/>
    <x v="0"/>
    <x v="0"/>
    <x v="1"/>
    <x v="1"/>
    <s v="random"/>
    <x v="0"/>
  </r>
  <r>
    <n v="0.65059100000000003"/>
    <n v="82.8"/>
    <n v="127.26897700000001"/>
    <x v="3"/>
    <x v="2"/>
    <x v="0"/>
    <x v="0"/>
    <x v="1"/>
    <x v="1"/>
    <x v="0"/>
    <x v="0"/>
    <x v="1"/>
    <x v="1"/>
    <s v="random"/>
    <x v="0"/>
  </r>
  <r>
    <n v="0.667578"/>
    <n v="82.8"/>
    <n v="124.03053800000001"/>
    <x v="3"/>
    <x v="2"/>
    <x v="0"/>
    <x v="0"/>
    <x v="1"/>
    <x v="1"/>
    <x v="0"/>
    <x v="0"/>
    <x v="1"/>
    <x v="1"/>
    <s v="random"/>
    <x v="0"/>
  </r>
  <r>
    <n v="0.82634399999999997"/>
    <n v="110.4"/>
    <n v="133.60049900000001"/>
    <x v="3"/>
    <x v="2"/>
    <x v="0"/>
    <x v="0"/>
    <x v="0"/>
    <x v="0"/>
    <x v="1"/>
    <x v="1"/>
    <x v="1"/>
    <x v="1"/>
    <s v="random"/>
    <x v="0"/>
  </r>
  <r>
    <n v="0.81366700000000003"/>
    <n v="110.4"/>
    <n v="135.68202099999999"/>
    <x v="3"/>
    <x v="2"/>
    <x v="0"/>
    <x v="0"/>
    <x v="0"/>
    <x v="0"/>
    <x v="1"/>
    <x v="1"/>
    <x v="1"/>
    <x v="1"/>
    <s v="random"/>
    <x v="0"/>
  </r>
  <r>
    <n v="0.83515899999999998"/>
    <n v="110.4"/>
    <n v="132.19038"/>
    <x v="3"/>
    <x v="2"/>
    <x v="0"/>
    <x v="0"/>
    <x v="0"/>
    <x v="0"/>
    <x v="1"/>
    <x v="1"/>
    <x v="1"/>
    <x v="1"/>
    <s v="random"/>
    <x v="0"/>
  </r>
  <r>
    <n v="0.58298899999999998"/>
    <n v="82.8"/>
    <n v="142.02668199999999"/>
    <x v="3"/>
    <x v="2"/>
    <x v="0"/>
    <x v="0"/>
    <x v="0"/>
    <x v="0"/>
    <x v="1"/>
    <x v="1"/>
    <x v="1"/>
    <x v="1"/>
    <s v="random"/>
    <x v="0"/>
  </r>
  <r>
    <n v="0.50546400000000002"/>
    <n v="82.8"/>
    <n v="163.80982900000001"/>
    <x v="3"/>
    <x v="2"/>
    <x v="0"/>
    <x v="0"/>
    <x v="0"/>
    <x v="0"/>
    <x v="1"/>
    <x v="1"/>
    <x v="1"/>
    <x v="1"/>
    <s v="random"/>
    <x v="0"/>
  </r>
  <r>
    <n v="0.53049299999999999"/>
    <n v="82.8"/>
    <n v="156.081084"/>
    <x v="3"/>
    <x v="2"/>
    <x v="0"/>
    <x v="0"/>
    <x v="0"/>
    <x v="0"/>
    <x v="1"/>
    <x v="1"/>
    <x v="1"/>
    <x v="1"/>
    <s v="random"/>
    <x v="0"/>
  </r>
  <r>
    <n v="0.55418500000000004"/>
    <n v="82.8"/>
    <n v="149.40865099999999"/>
    <x v="3"/>
    <x v="2"/>
    <x v="0"/>
    <x v="0"/>
    <x v="0"/>
    <x v="0"/>
    <x v="1"/>
    <x v="1"/>
    <x v="1"/>
    <x v="1"/>
    <s v="random"/>
    <x v="0"/>
  </r>
  <r>
    <n v="1.543615"/>
    <n v="193.2"/>
    <n v="125.160706"/>
    <x v="1"/>
    <x v="1"/>
    <x v="1"/>
    <x v="1"/>
    <x v="1"/>
    <x v="1"/>
    <x v="1"/>
    <x v="1"/>
    <x v="0"/>
    <x v="0"/>
    <s v="random"/>
    <x v="0"/>
  </r>
  <r>
    <n v="1.4902070000000001"/>
    <n v="193.2"/>
    <n v="129.64642499999999"/>
    <x v="1"/>
    <x v="1"/>
    <x v="1"/>
    <x v="1"/>
    <x v="1"/>
    <x v="1"/>
    <x v="1"/>
    <x v="1"/>
    <x v="0"/>
    <x v="0"/>
    <s v="random"/>
    <x v="0"/>
  </r>
  <r>
    <n v="1.4462299999999999"/>
    <n v="193.2"/>
    <n v="133.58870999999999"/>
    <x v="1"/>
    <x v="1"/>
    <x v="1"/>
    <x v="1"/>
    <x v="1"/>
    <x v="1"/>
    <x v="1"/>
    <x v="1"/>
    <x v="0"/>
    <x v="0"/>
    <s v="random"/>
    <x v="0"/>
  </r>
  <r>
    <n v="1.494291"/>
    <n v="193.2"/>
    <n v="129.292055"/>
    <x v="1"/>
    <x v="1"/>
    <x v="1"/>
    <x v="1"/>
    <x v="1"/>
    <x v="1"/>
    <x v="1"/>
    <x v="1"/>
    <x v="0"/>
    <x v="0"/>
    <s v="random"/>
    <x v="0"/>
  </r>
  <r>
    <n v="1.543682"/>
    <n v="193.2"/>
    <n v="125.155322"/>
    <x v="1"/>
    <x v="1"/>
    <x v="1"/>
    <x v="1"/>
    <x v="1"/>
    <x v="1"/>
    <x v="1"/>
    <x v="1"/>
    <x v="0"/>
    <x v="0"/>
    <s v="random"/>
    <x v="0"/>
  </r>
  <r>
    <n v="1.5179940000000001"/>
    <n v="193.2"/>
    <n v="127.273234"/>
    <x v="1"/>
    <x v="1"/>
    <x v="1"/>
    <x v="1"/>
    <x v="1"/>
    <x v="1"/>
    <x v="0"/>
    <x v="0"/>
    <x v="1"/>
    <x v="1"/>
    <s v="random"/>
    <x v="0"/>
  </r>
  <r>
    <n v="1.769075"/>
    <n v="220.8"/>
    <n v="124.811003"/>
    <x v="1"/>
    <x v="1"/>
    <x v="1"/>
    <x v="1"/>
    <x v="1"/>
    <x v="1"/>
    <x v="0"/>
    <x v="0"/>
    <x v="1"/>
    <x v="1"/>
    <s v="random"/>
    <x v="0"/>
  </r>
  <r>
    <n v="1.4662980000000001"/>
    <n v="193.2"/>
    <n v="131.76037700000001"/>
    <x v="1"/>
    <x v="1"/>
    <x v="1"/>
    <x v="1"/>
    <x v="1"/>
    <x v="1"/>
    <x v="0"/>
    <x v="0"/>
    <x v="1"/>
    <x v="1"/>
    <s v="random"/>
    <x v="0"/>
  </r>
  <r>
    <n v="1.474202"/>
    <n v="193.2"/>
    <n v="131.053911"/>
    <x v="1"/>
    <x v="1"/>
    <x v="1"/>
    <x v="1"/>
    <x v="1"/>
    <x v="1"/>
    <x v="0"/>
    <x v="0"/>
    <x v="1"/>
    <x v="1"/>
    <s v="random"/>
    <x v="0"/>
  </r>
  <r>
    <n v="1.478186"/>
    <n v="193.2"/>
    <n v="130.700751"/>
    <x v="1"/>
    <x v="1"/>
    <x v="1"/>
    <x v="1"/>
    <x v="1"/>
    <x v="1"/>
    <x v="0"/>
    <x v="0"/>
    <x v="1"/>
    <x v="1"/>
    <s v="random"/>
    <x v="0"/>
  </r>
  <r>
    <n v="1.478092"/>
    <n v="193.2"/>
    <n v="130.709014"/>
    <x v="1"/>
    <x v="2"/>
    <x v="0"/>
    <x v="0"/>
    <x v="1"/>
    <x v="1"/>
    <x v="0"/>
    <x v="0"/>
    <x v="1"/>
    <x v="1"/>
    <s v="random"/>
    <x v="0"/>
  </r>
  <r>
    <n v="1.350265"/>
    <n v="193.2"/>
    <n v="143.08298500000001"/>
    <x v="1"/>
    <x v="2"/>
    <x v="0"/>
    <x v="0"/>
    <x v="1"/>
    <x v="1"/>
    <x v="0"/>
    <x v="0"/>
    <x v="1"/>
    <x v="1"/>
    <s v="random"/>
    <x v="0"/>
  </r>
  <r>
    <n v="1.3120069999999999"/>
    <n v="165.6"/>
    <n v="126.218835"/>
    <x v="1"/>
    <x v="2"/>
    <x v="0"/>
    <x v="0"/>
    <x v="1"/>
    <x v="1"/>
    <x v="0"/>
    <x v="0"/>
    <x v="1"/>
    <x v="1"/>
    <s v="random"/>
    <x v="0"/>
  </r>
  <r>
    <n v="1.399065"/>
    <n v="193.2"/>
    <n v="138.09222800000001"/>
    <x v="1"/>
    <x v="2"/>
    <x v="0"/>
    <x v="0"/>
    <x v="1"/>
    <x v="1"/>
    <x v="0"/>
    <x v="0"/>
    <x v="1"/>
    <x v="1"/>
    <s v="random"/>
    <x v="0"/>
  </r>
  <r>
    <n v="1.387723"/>
    <n v="193.2"/>
    <n v="139.22082800000001"/>
    <x v="1"/>
    <x v="2"/>
    <x v="0"/>
    <x v="0"/>
    <x v="1"/>
    <x v="1"/>
    <x v="0"/>
    <x v="0"/>
    <x v="1"/>
    <x v="1"/>
    <s v="random"/>
    <x v="0"/>
  </r>
  <r>
    <n v="1.5577430000000001"/>
    <n v="193.2"/>
    <n v="124.02562500000001"/>
    <x v="1"/>
    <x v="2"/>
    <x v="0"/>
    <x v="0"/>
    <x v="0"/>
    <x v="0"/>
    <x v="1"/>
    <x v="1"/>
    <x v="1"/>
    <x v="1"/>
    <s v="random"/>
    <x v="0"/>
  </r>
  <r>
    <n v="1.461519"/>
    <n v="193.2"/>
    <n v="132.19124099999999"/>
    <x v="1"/>
    <x v="2"/>
    <x v="0"/>
    <x v="0"/>
    <x v="0"/>
    <x v="0"/>
    <x v="1"/>
    <x v="1"/>
    <x v="1"/>
    <x v="1"/>
    <s v="random"/>
    <x v="0"/>
  </r>
  <r>
    <n v="1.4852110000000001"/>
    <n v="193.2"/>
    <n v="130.08255299999999"/>
    <x v="1"/>
    <x v="2"/>
    <x v="0"/>
    <x v="0"/>
    <x v="0"/>
    <x v="0"/>
    <x v="1"/>
    <x v="1"/>
    <x v="1"/>
    <x v="1"/>
    <s v="random"/>
    <x v="0"/>
  </r>
  <r>
    <n v="1.4851989999999999"/>
    <n v="193.2"/>
    <n v="130.083541"/>
    <x v="1"/>
    <x v="2"/>
    <x v="0"/>
    <x v="0"/>
    <x v="0"/>
    <x v="0"/>
    <x v="1"/>
    <x v="1"/>
    <x v="1"/>
    <x v="1"/>
    <s v="random"/>
    <x v="0"/>
  </r>
  <r>
    <n v="1.531633"/>
    <n v="193.2"/>
    <n v="126.139876"/>
    <x v="1"/>
    <x v="2"/>
    <x v="0"/>
    <x v="0"/>
    <x v="0"/>
    <x v="0"/>
    <x v="1"/>
    <x v="1"/>
    <x v="1"/>
    <x v="1"/>
    <s v="random"/>
    <x v="0"/>
  </r>
  <r>
    <n v="1.4821139999999999"/>
    <n v="193.2"/>
    <n v="130.35436899999999"/>
    <x v="1"/>
    <x v="1"/>
    <x v="0"/>
    <x v="0"/>
    <x v="1"/>
    <x v="1"/>
    <x v="1"/>
    <x v="1"/>
    <x v="1"/>
    <x v="1"/>
    <s v="random"/>
    <x v="0"/>
  </r>
  <r>
    <n v="1.413548"/>
    <n v="193.2"/>
    <n v="136.67737"/>
    <x v="1"/>
    <x v="1"/>
    <x v="0"/>
    <x v="0"/>
    <x v="1"/>
    <x v="1"/>
    <x v="1"/>
    <x v="1"/>
    <x v="1"/>
    <x v="1"/>
    <s v="random"/>
    <x v="0"/>
  </r>
  <r>
    <n v="1.439465"/>
    <n v="193.2"/>
    <n v="134.216511"/>
    <x v="1"/>
    <x v="1"/>
    <x v="0"/>
    <x v="0"/>
    <x v="1"/>
    <x v="1"/>
    <x v="1"/>
    <x v="1"/>
    <x v="1"/>
    <x v="1"/>
    <s v="random"/>
    <x v="0"/>
  </r>
  <r>
    <n v="1.5180940000000001"/>
    <n v="193.2"/>
    <n v="127.26486"/>
    <x v="1"/>
    <x v="1"/>
    <x v="0"/>
    <x v="0"/>
    <x v="1"/>
    <x v="1"/>
    <x v="1"/>
    <x v="1"/>
    <x v="1"/>
    <x v="1"/>
    <s v="random"/>
    <x v="0"/>
  </r>
  <r>
    <n v="1.4853050000000001"/>
    <n v="193.2"/>
    <n v="130.07429500000001"/>
    <x v="1"/>
    <x v="1"/>
    <x v="0"/>
    <x v="0"/>
    <x v="1"/>
    <x v="1"/>
    <x v="1"/>
    <x v="1"/>
    <x v="1"/>
    <x v="1"/>
    <s v="random"/>
    <x v="0"/>
  </r>
  <r>
    <n v="0.45040000000000002"/>
    <n v="82.8"/>
    <n v="183.83665199999999"/>
    <x v="4"/>
    <x v="1"/>
    <x v="1"/>
    <x v="1"/>
    <x v="1"/>
    <x v="1"/>
    <x v="1"/>
    <x v="1"/>
    <x v="0"/>
    <x v="0"/>
    <s v="random"/>
    <x v="0"/>
  </r>
  <r>
    <n v="0.38963900000000001"/>
    <n v="55.2"/>
    <n v="141.66973999999999"/>
    <x v="4"/>
    <x v="1"/>
    <x v="1"/>
    <x v="1"/>
    <x v="1"/>
    <x v="1"/>
    <x v="1"/>
    <x v="1"/>
    <x v="0"/>
    <x v="0"/>
    <s v="random"/>
    <x v="0"/>
  </r>
  <r>
    <n v="0.61018499999999998"/>
    <n v="82.8"/>
    <n v="135.696485"/>
    <x v="4"/>
    <x v="1"/>
    <x v="1"/>
    <x v="1"/>
    <x v="1"/>
    <x v="1"/>
    <x v="1"/>
    <x v="1"/>
    <x v="0"/>
    <x v="0"/>
    <s v="random"/>
    <x v="0"/>
  </r>
  <r>
    <n v="0.37676599999999999"/>
    <n v="55.2"/>
    <n v="146.51018099999999"/>
    <x v="4"/>
    <x v="1"/>
    <x v="1"/>
    <x v="1"/>
    <x v="1"/>
    <x v="1"/>
    <x v="1"/>
    <x v="1"/>
    <x v="0"/>
    <x v="0"/>
    <s v="random"/>
    <x v="0"/>
  </r>
  <r>
    <n v="0.348972"/>
    <n v="55.2"/>
    <n v="158.17883399999999"/>
    <x v="4"/>
    <x v="1"/>
    <x v="1"/>
    <x v="1"/>
    <x v="1"/>
    <x v="1"/>
    <x v="1"/>
    <x v="1"/>
    <x v="0"/>
    <x v="0"/>
    <s v="random"/>
    <x v="0"/>
  </r>
  <r>
    <n v="0.38318999999999998"/>
    <n v="55.2"/>
    <n v="144.05376699999999"/>
    <x v="4"/>
    <x v="1"/>
    <x v="1"/>
    <x v="1"/>
    <x v="1"/>
    <x v="1"/>
    <x v="0"/>
    <x v="0"/>
    <x v="1"/>
    <x v="1"/>
    <s v="random"/>
    <x v="0"/>
  </r>
  <r>
    <n v="0.32048900000000002"/>
    <n v="55.2"/>
    <n v="172.236593"/>
    <x v="4"/>
    <x v="1"/>
    <x v="1"/>
    <x v="1"/>
    <x v="1"/>
    <x v="1"/>
    <x v="0"/>
    <x v="0"/>
    <x v="1"/>
    <x v="1"/>
    <s v="random"/>
    <x v="0"/>
  </r>
  <r>
    <n v="0.33916800000000003"/>
    <n v="55.2"/>
    <n v="162.75122099999999"/>
    <x v="4"/>
    <x v="1"/>
    <x v="1"/>
    <x v="1"/>
    <x v="1"/>
    <x v="1"/>
    <x v="0"/>
    <x v="0"/>
    <x v="1"/>
    <x v="1"/>
    <s v="random"/>
    <x v="0"/>
  </r>
  <r>
    <n v="0.34914000000000001"/>
    <n v="55.2"/>
    <n v="158.10287400000001"/>
    <x v="4"/>
    <x v="1"/>
    <x v="1"/>
    <x v="1"/>
    <x v="1"/>
    <x v="1"/>
    <x v="0"/>
    <x v="0"/>
    <x v="1"/>
    <x v="1"/>
    <s v="random"/>
    <x v="0"/>
  </r>
  <r>
    <n v="0.33571000000000001"/>
    <n v="55.2"/>
    <n v="164.427581"/>
    <x v="4"/>
    <x v="1"/>
    <x v="1"/>
    <x v="1"/>
    <x v="1"/>
    <x v="1"/>
    <x v="0"/>
    <x v="0"/>
    <x v="1"/>
    <x v="1"/>
    <s v="random"/>
    <x v="0"/>
  </r>
  <r>
    <n v="0.463891"/>
    <n v="82.8"/>
    <n v="178.490218"/>
    <x v="4"/>
    <x v="1"/>
    <x v="0"/>
    <x v="0"/>
    <x v="1"/>
    <x v="1"/>
    <x v="1"/>
    <x v="1"/>
    <x v="1"/>
    <x v="1"/>
    <s v="random"/>
    <x v="0"/>
  </r>
  <r>
    <n v="0.46389200000000003"/>
    <n v="82.8"/>
    <n v="178.48965100000001"/>
    <x v="4"/>
    <x v="1"/>
    <x v="0"/>
    <x v="0"/>
    <x v="1"/>
    <x v="1"/>
    <x v="1"/>
    <x v="1"/>
    <x v="1"/>
    <x v="1"/>
    <s v="random"/>
    <x v="0"/>
  </r>
  <r>
    <n v="0.42345899999999997"/>
    <n v="55.2"/>
    <n v="130.35502399999999"/>
    <x v="4"/>
    <x v="1"/>
    <x v="0"/>
    <x v="0"/>
    <x v="1"/>
    <x v="1"/>
    <x v="1"/>
    <x v="1"/>
    <x v="1"/>
    <x v="1"/>
    <s v="random"/>
    <x v="0"/>
  </r>
  <r>
    <n v="0.47015800000000002"/>
    <n v="82.8"/>
    <n v="176.11091500000001"/>
    <x v="4"/>
    <x v="1"/>
    <x v="0"/>
    <x v="0"/>
    <x v="1"/>
    <x v="1"/>
    <x v="1"/>
    <x v="1"/>
    <x v="1"/>
    <x v="1"/>
    <s v="random"/>
    <x v="0"/>
  </r>
  <r>
    <n v="0.34511500000000001"/>
    <n v="55.2"/>
    <n v="159.94655800000001"/>
    <x v="4"/>
    <x v="2"/>
    <x v="0"/>
    <x v="0"/>
    <x v="1"/>
    <x v="1"/>
    <x v="0"/>
    <x v="0"/>
    <x v="1"/>
    <x v="1"/>
    <s v="random"/>
    <x v="0"/>
  </r>
  <r>
    <n v="0.289856"/>
    <n v="55.2"/>
    <n v="190.439494"/>
    <x v="4"/>
    <x v="2"/>
    <x v="0"/>
    <x v="0"/>
    <x v="1"/>
    <x v="1"/>
    <x v="0"/>
    <x v="0"/>
    <x v="1"/>
    <x v="1"/>
    <s v="random"/>
    <x v="0"/>
  </r>
  <r>
    <n v="0.30491699999999999"/>
    <n v="55.2"/>
    <n v="181.03305599999999"/>
    <x v="4"/>
    <x v="2"/>
    <x v="0"/>
    <x v="0"/>
    <x v="1"/>
    <x v="1"/>
    <x v="0"/>
    <x v="0"/>
    <x v="1"/>
    <x v="1"/>
    <s v="random"/>
    <x v="0"/>
  </r>
  <r>
    <n v="0.30851099999999998"/>
    <n v="55.2"/>
    <n v="178.92402300000001"/>
    <x v="4"/>
    <x v="2"/>
    <x v="0"/>
    <x v="0"/>
    <x v="1"/>
    <x v="1"/>
    <x v="0"/>
    <x v="0"/>
    <x v="1"/>
    <x v="1"/>
    <s v="random"/>
    <x v="0"/>
  </r>
  <r>
    <n v="0.31343799999999999"/>
    <n v="55.2"/>
    <n v="176.111265"/>
    <x v="4"/>
    <x v="2"/>
    <x v="0"/>
    <x v="0"/>
    <x v="1"/>
    <x v="1"/>
    <x v="0"/>
    <x v="0"/>
    <x v="1"/>
    <x v="1"/>
    <s v="random"/>
    <x v="0"/>
  </r>
  <r>
    <n v="0.61335799999999996"/>
    <n v="82.8"/>
    <n v="134.994643"/>
    <x v="4"/>
    <x v="2"/>
    <x v="0"/>
    <x v="0"/>
    <x v="0"/>
    <x v="0"/>
    <x v="1"/>
    <x v="1"/>
    <x v="1"/>
    <x v="1"/>
    <s v="random"/>
    <x v="0"/>
  </r>
  <r>
    <n v="0.41127999999999998"/>
    <n v="55.2"/>
    <n v="134.21509499999999"/>
    <x v="4"/>
    <x v="2"/>
    <x v="0"/>
    <x v="0"/>
    <x v="0"/>
    <x v="0"/>
    <x v="1"/>
    <x v="1"/>
    <x v="1"/>
    <x v="1"/>
    <s v="random"/>
    <x v="0"/>
  </r>
  <r>
    <n v="0.39574100000000001"/>
    <n v="55.2"/>
    <n v="139.485265"/>
    <x v="4"/>
    <x v="2"/>
    <x v="0"/>
    <x v="0"/>
    <x v="0"/>
    <x v="0"/>
    <x v="1"/>
    <x v="1"/>
    <x v="1"/>
    <x v="1"/>
    <s v="random"/>
    <x v="0"/>
  </r>
  <r>
    <n v="0.382969"/>
    <n v="55.2"/>
    <n v="144.13683399999999"/>
    <x v="4"/>
    <x v="2"/>
    <x v="0"/>
    <x v="0"/>
    <x v="0"/>
    <x v="0"/>
    <x v="1"/>
    <x v="1"/>
    <x v="1"/>
    <x v="1"/>
    <s v="random"/>
    <x v="0"/>
  </r>
  <r>
    <n v="0.396505"/>
    <n v="55.2"/>
    <n v="139.21635900000001"/>
    <x v="4"/>
    <x v="2"/>
    <x v="0"/>
    <x v="0"/>
    <x v="0"/>
    <x v="0"/>
    <x v="1"/>
    <x v="1"/>
    <x v="1"/>
    <x v="1"/>
    <s v="random"/>
    <x v="0"/>
  </r>
  <r>
    <n v="1.968064"/>
    <n v="248.4"/>
    <n v="126.21538"/>
    <x v="0"/>
    <x v="1"/>
    <x v="1"/>
    <x v="1"/>
    <x v="1"/>
    <x v="1"/>
    <x v="1"/>
    <x v="1"/>
    <x v="0"/>
    <x v="0"/>
    <s v="random"/>
    <x v="0"/>
  </r>
  <r>
    <n v="1.586084"/>
    <n v="220.8"/>
    <n v="139.21080499999999"/>
    <x v="0"/>
    <x v="1"/>
    <x v="1"/>
    <x v="1"/>
    <x v="1"/>
    <x v="1"/>
    <x v="1"/>
    <x v="1"/>
    <x v="0"/>
    <x v="0"/>
    <s v="random"/>
    <x v="0"/>
  </r>
  <r>
    <n v="1.666876"/>
    <n v="220.8"/>
    <n v="132.46339499999999"/>
    <x v="0"/>
    <x v="1"/>
    <x v="1"/>
    <x v="1"/>
    <x v="1"/>
    <x v="1"/>
    <x v="1"/>
    <x v="1"/>
    <x v="0"/>
    <x v="0"/>
    <s v="random"/>
    <x v="0"/>
  </r>
  <r>
    <n v="1.8024340000000001"/>
    <n v="248.4"/>
    <n v="137.813637"/>
    <x v="0"/>
    <x v="1"/>
    <x v="1"/>
    <x v="1"/>
    <x v="1"/>
    <x v="1"/>
    <x v="1"/>
    <x v="1"/>
    <x v="0"/>
    <x v="0"/>
    <s v="random"/>
    <x v="0"/>
  </r>
  <r>
    <n v="1.8215239999999999"/>
    <n v="220.8"/>
    <n v="121.21721100000001"/>
    <x v="0"/>
    <x v="1"/>
    <x v="1"/>
    <x v="1"/>
    <x v="1"/>
    <x v="1"/>
    <x v="1"/>
    <x v="1"/>
    <x v="0"/>
    <x v="0"/>
    <s v="random"/>
    <x v="0"/>
  </r>
  <r>
    <n v="1.7031130000000001"/>
    <n v="220.8"/>
    <n v="129.64498800000001"/>
    <x v="0"/>
    <x v="1"/>
    <x v="1"/>
    <x v="1"/>
    <x v="1"/>
    <x v="1"/>
    <x v="0"/>
    <x v="0"/>
    <x v="1"/>
    <x v="1"/>
    <s v="random"/>
    <x v="0"/>
  </r>
  <r>
    <n v="1.434917"/>
    <n v="193.2"/>
    <n v="134.64189200000001"/>
    <x v="0"/>
    <x v="1"/>
    <x v="1"/>
    <x v="1"/>
    <x v="1"/>
    <x v="1"/>
    <x v="0"/>
    <x v="0"/>
    <x v="1"/>
    <x v="1"/>
    <s v="random"/>
    <x v="0"/>
  </r>
  <r>
    <n v="1.6063320000000001"/>
    <n v="220.8"/>
    <n v="137.45604900000001"/>
    <x v="0"/>
    <x v="1"/>
    <x v="1"/>
    <x v="1"/>
    <x v="1"/>
    <x v="1"/>
    <x v="0"/>
    <x v="0"/>
    <x v="1"/>
    <x v="1"/>
    <s v="random"/>
    <x v="0"/>
  </r>
  <r>
    <n v="1.4733240000000001"/>
    <n v="193.2"/>
    <n v="131.132058"/>
    <x v="0"/>
    <x v="1"/>
    <x v="1"/>
    <x v="1"/>
    <x v="1"/>
    <x v="1"/>
    <x v="0"/>
    <x v="0"/>
    <x v="1"/>
    <x v="1"/>
    <s v="random"/>
    <x v="0"/>
  </r>
  <r>
    <n v="1.4540219999999999"/>
    <n v="220.8"/>
    <n v="151.85462899999999"/>
    <x v="0"/>
    <x v="1"/>
    <x v="1"/>
    <x v="1"/>
    <x v="1"/>
    <x v="1"/>
    <x v="0"/>
    <x v="0"/>
    <x v="1"/>
    <x v="1"/>
    <s v="random"/>
    <x v="0"/>
  </r>
  <r>
    <n v="1.775414"/>
    <n v="248.4"/>
    <n v="139.91106400000001"/>
    <x v="0"/>
    <x v="1"/>
    <x v="0"/>
    <x v="0"/>
    <x v="1"/>
    <x v="1"/>
    <x v="1"/>
    <x v="1"/>
    <x v="1"/>
    <x v="1"/>
    <s v="random"/>
    <x v="0"/>
  </r>
  <r>
    <n v="1.64072"/>
    <n v="220.8"/>
    <n v="134.575039"/>
    <x v="0"/>
    <x v="1"/>
    <x v="0"/>
    <x v="0"/>
    <x v="1"/>
    <x v="1"/>
    <x v="1"/>
    <x v="1"/>
    <x v="1"/>
    <x v="1"/>
    <s v="random"/>
    <x v="0"/>
  </r>
  <r>
    <n v="1.5989169999999999"/>
    <n v="220.8"/>
    <n v="138.09345099999999"/>
    <x v="0"/>
    <x v="1"/>
    <x v="0"/>
    <x v="0"/>
    <x v="1"/>
    <x v="1"/>
    <x v="1"/>
    <x v="1"/>
    <x v="1"/>
    <x v="1"/>
    <s v="random"/>
    <x v="0"/>
  </r>
  <r>
    <n v="1.5701419999999999"/>
    <n v="220.8"/>
    <n v="140.62422699999999"/>
    <x v="0"/>
    <x v="1"/>
    <x v="0"/>
    <x v="0"/>
    <x v="1"/>
    <x v="1"/>
    <x v="1"/>
    <x v="1"/>
    <x v="1"/>
    <x v="1"/>
    <s v="random"/>
    <x v="0"/>
  </r>
  <r>
    <n v="1.5531090000000001"/>
    <n v="193.2"/>
    <n v="124.395628"/>
    <x v="0"/>
    <x v="1"/>
    <x v="0"/>
    <x v="0"/>
    <x v="1"/>
    <x v="1"/>
    <x v="1"/>
    <x v="1"/>
    <x v="1"/>
    <x v="1"/>
    <s v="random"/>
    <x v="0"/>
  </r>
  <r>
    <n v="1.55324"/>
    <n v="193.2"/>
    <n v="124.385148"/>
    <x v="0"/>
    <x v="2"/>
    <x v="0"/>
    <x v="0"/>
    <x v="1"/>
    <x v="1"/>
    <x v="0"/>
    <x v="0"/>
    <x v="1"/>
    <x v="1"/>
    <s v="random"/>
    <x v="0"/>
  </r>
  <r>
    <n v="1.553269"/>
    <n v="193.2"/>
    <n v="124.38282599999999"/>
    <x v="0"/>
    <x v="2"/>
    <x v="0"/>
    <x v="0"/>
    <x v="1"/>
    <x v="1"/>
    <x v="0"/>
    <x v="0"/>
    <x v="1"/>
    <x v="1"/>
    <s v="random"/>
    <x v="0"/>
  </r>
  <r>
    <n v="1.398307"/>
    <n v="193.2"/>
    <n v="138.16707099999999"/>
    <x v="0"/>
    <x v="2"/>
    <x v="0"/>
    <x v="0"/>
    <x v="1"/>
    <x v="1"/>
    <x v="0"/>
    <x v="0"/>
    <x v="1"/>
    <x v="1"/>
    <s v="random"/>
    <x v="0"/>
  </r>
  <r>
    <n v="1.5289520000000001"/>
    <n v="220.8"/>
    <n v="144.41265799999999"/>
    <x v="0"/>
    <x v="2"/>
    <x v="0"/>
    <x v="0"/>
    <x v="1"/>
    <x v="1"/>
    <x v="0"/>
    <x v="0"/>
    <x v="1"/>
    <x v="1"/>
    <s v="random"/>
    <x v="0"/>
  </r>
  <r>
    <n v="1.453746"/>
    <n v="193.2"/>
    <n v="132.89800099999999"/>
    <x v="0"/>
    <x v="2"/>
    <x v="0"/>
    <x v="0"/>
    <x v="1"/>
    <x v="1"/>
    <x v="0"/>
    <x v="0"/>
    <x v="1"/>
    <x v="1"/>
    <s v="random"/>
    <x v="0"/>
  </r>
  <r>
    <n v="1.6527339999999999"/>
    <n v="220.8"/>
    <n v="133.59680599999999"/>
    <x v="0"/>
    <x v="2"/>
    <x v="0"/>
    <x v="0"/>
    <x v="0"/>
    <x v="0"/>
    <x v="1"/>
    <x v="1"/>
    <x v="1"/>
    <x v="1"/>
    <s v="random"/>
    <x v="0"/>
  </r>
  <r>
    <n v="1.697306"/>
    <n v="220.8"/>
    <n v="130.088517"/>
    <x v="0"/>
    <x v="2"/>
    <x v="0"/>
    <x v="0"/>
    <x v="0"/>
    <x v="0"/>
    <x v="1"/>
    <x v="1"/>
    <x v="1"/>
    <x v="1"/>
    <s v="random"/>
    <x v="0"/>
  </r>
  <r>
    <n v="1.7359519999999999"/>
    <n v="220.8"/>
    <n v="127.192436"/>
    <x v="0"/>
    <x v="2"/>
    <x v="0"/>
    <x v="0"/>
    <x v="0"/>
    <x v="0"/>
    <x v="1"/>
    <x v="1"/>
    <x v="1"/>
    <x v="1"/>
    <s v="random"/>
    <x v="0"/>
  </r>
  <r>
    <n v="1.5662529999999999"/>
    <n v="220.8"/>
    <n v="140.97343499999999"/>
    <x v="0"/>
    <x v="2"/>
    <x v="0"/>
    <x v="0"/>
    <x v="0"/>
    <x v="0"/>
    <x v="1"/>
    <x v="1"/>
    <x v="1"/>
    <x v="1"/>
    <s v="random"/>
    <x v="0"/>
  </r>
  <r>
    <n v="1.589194"/>
    <n v="193.2"/>
    <n v="121.571051"/>
    <x v="0"/>
    <x v="2"/>
    <x v="0"/>
    <x v="0"/>
    <x v="0"/>
    <x v="0"/>
    <x v="1"/>
    <x v="1"/>
    <x v="1"/>
    <x v="1"/>
    <s v="random"/>
    <x v="0"/>
  </r>
  <r>
    <n v="2.8501750000000001"/>
    <n v="358.8"/>
    <n v="125.886985"/>
    <x v="2"/>
    <x v="1"/>
    <x v="1"/>
    <x v="1"/>
    <x v="1"/>
    <x v="1"/>
    <x v="1"/>
    <x v="1"/>
    <x v="0"/>
    <x v="0"/>
    <s v="random"/>
    <x v="0"/>
  </r>
  <r>
    <n v="3.4226040000000002"/>
    <n v="441.6"/>
    <n v="129.02455900000001"/>
    <x v="2"/>
    <x v="1"/>
    <x v="1"/>
    <x v="1"/>
    <x v="1"/>
    <x v="1"/>
    <x v="1"/>
    <x v="1"/>
    <x v="0"/>
    <x v="0"/>
    <s v="random"/>
    <x v="0"/>
  </r>
  <r>
    <n v="2.472172"/>
    <n v="331.2"/>
    <n v="133.97125600000001"/>
    <x v="2"/>
    <x v="1"/>
    <x v="1"/>
    <x v="1"/>
    <x v="1"/>
    <x v="1"/>
    <x v="1"/>
    <x v="1"/>
    <x v="0"/>
    <x v="0"/>
    <s v="random"/>
    <x v="0"/>
  </r>
  <r>
    <n v="2.8923559999999999"/>
    <n v="358.8"/>
    <n v="124.051103"/>
    <x v="2"/>
    <x v="1"/>
    <x v="1"/>
    <x v="1"/>
    <x v="1"/>
    <x v="1"/>
    <x v="1"/>
    <x v="1"/>
    <x v="0"/>
    <x v="0"/>
    <s v="random"/>
    <x v="0"/>
  </r>
  <r>
    <n v="2.9090919999999998"/>
    <n v="358.8"/>
    <n v="123.337469"/>
    <x v="2"/>
    <x v="1"/>
    <x v="1"/>
    <x v="1"/>
    <x v="1"/>
    <x v="1"/>
    <x v="1"/>
    <x v="1"/>
    <x v="0"/>
    <x v="0"/>
    <s v="random"/>
    <x v="0"/>
  </r>
  <r>
    <n v="2.7566440000000001"/>
    <n v="331.2"/>
    <n v="120.146092"/>
    <x v="2"/>
    <x v="1"/>
    <x v="1"/>
    <x v="1"/>
    <x v="1"/>
    <x v="1"/>
    <x v="0"/>
    <x v="0"/>
    <x v="1"/>
    <x v="1"/>
    <s v="random"/>
    <x v="0"/>
  </r>
  <r>
    <n v="2.844646"/>
    <n v="358.8"/>
    <n v="126.131688"/>
    <x v="2"/>
    <x v="1"/>
    <x v="1"/>
    <x v="1"/>
    <x v="1"/>
    <x v="1"/>
    <x v="0"/>
    <x v="0"/>
    <x v="1"/>
    <x v="1"/>
    <s v="random"/>
    <x v="0"/>
  </r>
  <r>
    <n v="2.6092939999999998"/>
    <n v="331.2"/>
    <n v="126.930904"/>
    <x v="2"/>
    <x v="1"/>
    <x v="1"/>
    <x v="1"/>
    <x v="1"/>
    <x v="1"/>
    <x v="0"/>
    <x v="0"/>
    <x v="1"/>
    <x v="1"/>
    <s v="random"/>
    <x v="0"/>
  </r>
  <r>
    <n v="2.6459600000000001"/>
    <n v="331.2"/>
    <n v="125.17196300000001"/>
    <x v="2"/>
    <x v="1"/>
    <x v="1"/>
    <x v="1"/>
    <x v="1"/>
    <x v="1"/>
    <x v="0"/>
    <x v="0"/>
    <x v="1"/>
    <x v="1"/>
    <s v="random"/>
    <x v="0"/>
  </r>
  <r>
    <n v="2.7316919999999998"/>
    <n v="331.2"/>
    <n v="121.243532"/>
    <x v="2"/>
    <x v="1"/>
    <x v="1"/>
    <x v="1"/>
    <x v="1"/>
    <x v="1"/>
    <x v="0"/>
    <x v="0"/>
    <x v="1"/>
    <x v="1"/>
    <s v="random"/>
    <x v="0"/>
  </r>
  <r>
    <n v="1.9806440000000001"/>
    <n v="248.4"/>
    <n v="125.413775"/>
    <x v="2"/>
    <x v="1"/>
    <x v="0"/>
    <x v="0"/>
    <x v="1"/>
    <x v="1"/>
    <x v="1"/>
    <x v="1"/>
    <x v="1"/>
    <x v="1"/>
    <s v="random"/>
    <x v="0"/>
  </r>
  <r>
    <n v="2.2378089999999999"/>
    <n v="276"/>
    <n v="123.334918"/>
    <x v="2"/>
    <x v="1"/>
    <x v="0"/>
    <x v="0"/>
    <x v="1"/>
    <x v="1"/>
    <x v="1"/>
    <x v="1"/>
    <x v="1"/>
    <x v="1"/>
    <s v="random"/>
    <x v="0"/>
  </r>
  <r>
    <n v="2.061099"/>
    <n v="248.4"/>
    <n v="120.518254"/>
    <x v="2"/>
    <x v="1"/>
    <x v="0"/>
    <x v="0"/>
    <x v="1"/>
    <x v="1"/>
    <x v="1"/>
    <x v="1"/>
    <x v="1"/>
    <x v="1"/>
    <s v="random"/>
    <x v="0"/>
  </r>
  <r>
    <n v="2.276538"/>
    <n v="276"/>
    <n v="121.236746"/>
    <x v="2"/>
    <x v="1"/>
    <x v="0"/>
    <x v="0"/>
    <x v="1"/>
    <x v="1"/>
    <x v="1"/>
    <x v="1"/>
    <x v="1"/>
    <x v="1"/>
    <s v="random"/>
    <x v="0"/>
  </r>
  <r>
    <n v="2.2351580000000002"/>
    <n v="303.60000000000002"/>
    <n v="135.82929999999999"/>
    <x v="2"/>
    <x v="1"/>
    <x v="0"/>
    <x v="0"/>
    <x v="1"/>
    <x v="1"/>
    <x v="1"/>
    <x v="1"/>
    <x v="1"/>
    <x v="1"/>
    <s v="random"/>
    <x v="0"/>
  </r>
  <r>
    <n v="2.4854539999999998"/>
    <n v="331.2"/>
    <n v="133.25531699999999"/>
    <x v="2"/>
    <x v="2"/>
    <x v="0"/>
    <x v="0"/>
    <x v="1"/>
    <x v="1"/>
    <x v="0"/>
    <x v="0"/>
    <x v="1"/>
    <x v="1"/>
    <s v="random"/>
    <x v="0"/>
  </r>
  <r>
    <n v="2.5475400000000001"/>
    <n v="331.2"/>
    <n v="130.007777"/>
    <x v="2"/>
    <x v="2"/>
    <x v="0"/>
    <x v="0"/>
    <x v="1"/>
    <x v="1"/>
    <x v="0"/>
    <x v="0"/>
    <x v="1"/>
    <x v="1"/>
    <s v="random"/>
    <x v="0"/>
  </r>
  <r>
    <n v="2.4724279999999998"/>
    <n v="331.2"/>
    <n v="133.957403"/>
    <x v="2"/>
    <x v="2"/>
    <x v="0"/>
    <x v="0"/>
    <x v="1"/>
    <x v="1"/>
    <x v="0"/>
    <x v="0"/>
    <x v="1"/>
    <x v="1"/>
    <s v="random"/>
    <x v="0"/>
  </r>
  <r>
    <n v="2.7593899999999998"/>
    <n v="358.8"/>
    <n v="130.02875900000001"/>
    <x v="2"/>
    <x v="2"/>
    <x v="0"/>
    <x v="0"/>
    <x v="1"/>
    <x v="1"/>
    <x v="0"/>
    <x v="0"/>
    <x v="1"/>
    <x v="1"/>
    <s v="random"/>
    <x v="0"/>
  </r>
  <r>
    <n v="2.6311270000000002"/>
    <n v="331.2"/>
    <n v="125.877635"/>
    <x v="2"/>
    <x v="2"/>
    <x v="0"/>
    <x v="0"/>
    <x v="1"/>
    <x v="1"/>
    <x v="0"/>
    <x v="0"/>
    <x v="1"/>
    <x v="1"/>
    <s v="random"/>
    <x v="0"/>
  </r>
  <r>
    <n v="2.9600590000000002"/>
    <n v="358.8"/>
    <n v="121.213801"/>
    <x v="2"/>
    <x v="2"/>
    <x v="0"/>
    <x v="0"/>
    <x v="0"/>
    <x v="0"/>
    <x v="1"/>
    <x v="1"/>
    <x v="1"/>
    <x v="1"/>
    <s v="random"/>
    <x v="0"/>
  </r>
  <r>
    <n v="3.2550279999999998"/>
    <n v="414"/>
    <n v="127.187836"/>
    <x v="2"/>
    <x v="2"/>
    <x v="0"/>
    <x v="0"/>
    <x v="0"/>
    <x v="0"/>
    <x v="1"/>
    <x v="1"/>
    <x v="1"/>
    <x v="1"/>
    <s v="random"/>
    <x v="0"/>
  </r>
  <r>
    <n v="3.0294949999999998"/>
    <n v="386.4"/>
    <n v="127.54603"/>
    <x v="2"/>
    <x v="2"/>
    <x v="0"/>
    <x v="0"/>
    <x v="0"/>
    <x v="0"/>
    <x v="1"/>
    <x v="1"/>
    <x v="1"/>
    <x v="1"/>
    <s v="random"/>
    <x v="0"/>
  </r>
  <r>
    <n v="3.063256"/>
    <n v="386.4"/>
    <n v="126.14031"/>
    <x v="2"/>
    <x v="2"/>
    <x v="0"/>
    <x v="0"/>
    <x v="0"/>
    <x v="0"/>
    <x v="1"/>
    <x v="1"/>
    <x v="1"/>
    <x v="1"/>
    <s v="random"/>
    <x v="0"/>
  </r>
  <r>
    <n v="3.1152470000000001"/>
    <n v="386.4"/>
    <n v="124.03509699999999"/>
    <x v="2"/>
    <x v="2"/>
    <x v="0"/>
    <x v="0"/>
    <x v="0"/>
    <x v="0"/>
    <x v="1"/>
    <x v="1"/>
    <x v="1"/>
    <x v="1"/>
    <s v="random"/>
    <x v="0"/>
  </r>
  <r>
    <n v="2.0433089999999998"/>
    <n v="248.4"/>
    <n v="121.567543"/>
    <x v="5"/>
    <x v="1"/>
    <x v="1"/>
    <x v="1"/>
    <x v="1"/>
    <x v="1"/>
    <x v="1"/>
    <x v="1"/>
    <x v="0"/>
    <x v="0"/>
    <s v="random"/>
    <x v="0"/>
  </r>
  <r>
    <n v="1.8942159999999999"/>
    <n v="248.4"/>
    <n v="131.13605100000001"/>
    <x v="5"/>
    <x v="1"/>
    <x v="1"/>
    <x v="1"/>
    <x v="1"/>
    <x v="1"/>
    <x v="1"/>
    <x v="1"/>
    <x v="0"/>
    <x v="0"/>
    <s v="random"/>
    <x v="0"/>
  </r>
  <r>
    <n v="2.2064349999999999"/>
    <n v="276"/>
    <n v="125.08863700000001"/>
    <x v="5"/>
    <x v="1"/>
    <x v="1"/>
    <x v="1"/>
    <x v="1"/>
    <x v="1"/>
    <x v="1"/>
    <x v="1"/>
    <x v="0"/>
    <x v="0"/>
    <s v="random"/>
    <x v="0"/>
  </r>
  <r>
    <n v="2.2966129999999998"/>
    <n v="303.60000000000002"/>
    <n v="132.19468499999999"/>
    <x v="5"/>
    <x v="1"/>
    <x v="1"/>
    <x v="1"/>
    <x v="1"/>
    <x v="1"/>
    <x v="1"/>
    <x v="1"/>
    <x v="0"/>
    <x v="0"/>
    <s v="random"/>
    <x v="0"/>
  </r>
  <r>
    <n v="1.9106209999999999"/>
    <n v="248.4"/>
    <n v="130.010063"/>
    <x v="5"/>
    <x v="1"/>
    <x v="1"/>
    <x v="1"/>
    <x v="1"/>
    <x v="1"/>
    <x v="1"/>
    <x v="1"/>
    <x v="0"/>
    <x v="0"/>
    <s v="random"/>
    <x v="0"/>
  </r>
  <r>
    <n v="2.1219239999999999"/>
    <n v="276"/>
    <n v="130.07061899999999"/>
    <x v="5"/>
    <x v="1"/>
    <x v="1"/>
    <x v="1"/>
    <x v="1"/>
    <x v="1"/>
    <x v="0"/>
    <x v="0"/>
    <x v="1"/>
    <x v="1"/>
    <s v="random"/>
    <x v="0"/>
  </r>
  <r>
    <n v="2.2126190000000001"/>
    <n v="276"/>
    <n v="124.73902699999999"/>
    <x v="5"/>
    <x v="1"/>
    <x v="1"/>
    <x v="1"/>
    <x v="1"/>
    <x v="1"/>
    <x v="0"/>
    <x v="0"/>
    <x v="1"/>
    <x v="1"/>
    <s v="random"/>
    <x v="0"/>
  </r>
  <r>
    <n v="1.973643"/>
    <n v="248.4"/>
    <n v="125.858614"/>
    <x v="5"/>
    <x v="1"/>
    <x v="1"/>
    <x v="1"/>
    <x v="1"/>
    <x v="1"/>
    <x v="0"/>
    <x v="0"/>
    <x v="1"/>
    <x v="1"/>
    <s v="random"/>
    <x v="0"/>
  </r>
  <r>
    <n v="2.0491790000000001"/>
    <n v="248.4"/>
    <n v="121.21929900000001"/>
    <x v="5"/>
    <x v="1"/>
    <x v="1"/>
    <x v="1"/>
    <x v="1"/>
    <x v="1"/>
    <x v="0"/>
    <x v="0"/>
    <x v="1"/>
    <x v="1"/>
    <s v="random"/>
    <x v="0"/>
  </r>
  <r>
    <n v="2.0315159999999999"/>
    <n v="248.4"/>
    <n v="122.27321000000001"/>
    <x v="5"/>
    <x v="1"/>
    <x v="1"/>
    <x v="1"/>
    <x v="1"/>
    <x v="1"/>
    <x v="0"/>
    <x v="0"/>
    <x v="1"/>
    <x v="1"/>
    <s v="random"/>
    <x v="0"/>
  </r>
  <r>
    <n v="1.900401"/>
    <n v="248.4"/>
    <n v="130.70928599999999"/>
    <x v="5"/>
    <x v="1"/>
    <x v="0"/>
    <x v="0"/>
    <x v="1"/>
    <x v="1"/>
    <x v="1"/>
    <x v="1"/>
    <x v="1"/>
    <x v="1"/>
    <s v="random"/>
    <x v="0"/>
  </r>
  <r>
    <n v="1.768983"/>
    <n v="220.8"/>
    <n v="124.817453"/>
    <x v="5"/>
    <x v="1"/>
    <x v="0"/>
    <x v="0"/>
    <x v="1"/>
    <x v="1"/>
    <x v="1"/>
    <x v="1"/>
    <x v="1"/>
    <x v="1"/>
    <s v="random"/>
    <x v="0"/>
  </r>
  <r>
    <n v="1.7903"/>
    <n v="220.8"/>
    <n v="123.33129599999999"/>
    <x v="5"/>
    <x v="1"/>
    <x v="0"/>
    <x v="0"/>
    <x v="1"/>
    <x v="1"/>
    <x v="1"/>
    <x v="1"/>
    <x v="1"/>
    <x v="1"/>
    <s v="random"/>
    <x v="0"/>
  </r>
  <r>
    <n v="1.7492780000000001"/>
    <n v="220.8"/>
    <n v="126.223539"/>
    <x v="5"/>
    <x v="1"/>
    <x v="0"/>
    <x v="0"/>
    <x v="1"/>
    <x v="1"/>
    <x v="1"/>
    <x v="1"/>
    <x v="1"/>
    <x v="1"/>
    <s v="random"/>
    <x v="0"/>
  </r>
  <r>
    <n v="1.831893"/>
    <n v="220.8"/>
    <n v="120.531036"/>
    <x v="5"/>
    <x v="1"/>
    <x v="0"/>
    <x v="0"/>
    <x v="1"/>
    <x v="1"/>
    <x v="1"/>
    <x v="1"/>
    <x v="1"/>
    <x v="1"/>
    <s v="random"/>
    <x v="0"/>
  </r>
  <r>
    <n v="1.9106300000000001"/>
    <n v="248.4"/>
    <n v="130.00947500000001"/>
    <x v="5"/>
    <x v="2"/>
    <x v="0"/>
    <x v="0"/>
    <x v="1"/>
    <x v="1"/>
    <x v="0"/>
    <x v="0"/>
    <x v="1"/>
    <x v="1"/>
    <s v="random"/>
    <x v="0"/>
  </r>
  <r>
    <n v="1.860414"/>
    <n v="248.4"/>
    <n v="133.518663"/>
    <x v="5"/>
    <x v="2"/>
    <x v="0"/>
    <x v="0"/>
    <x v="1"/>
    <x v="1"/>
    <x v="0"/>
    <x v="0"/>
    <x v="1"/>
    <x v="1"/>
    <s v="random"/>
    <x v="0"/>
  </r>
  <r>
    <n v="1.739671"/>
    <n v="220.8"/>
    <n v="126.92053199999999"/>
    <x v="5"/>
    <x v="2"/>
    <x v="0"/>
    <x v="0"/>
    <x v="1"/>
    <x v="1"/>
    <x v="0"/>
    <x v="0"/>
    <x v="1"/>
    <x v="1"/>
    <s v="random"/>
    <x v="0"/>
  </r>
  <r>
    <n v="1.91073"/>
    <n v="248.4"/>
    <n v="130.00267700000001"/>
    <x v="5"/>
    <x v="2"/>
    <x v="0"/>
    <x v="0"/>
    <x v="1"/>
    <x v="1"/>
    <x v="0"/>
    <x v="0"/>
    <x v="1"/>
    <x v="1"/>
    <s v="random"/>
    <x v="0"/>
  </r>
  <r>
    <n v="1.8840539999999999"/>
    <n v="248.4"/>
    <n v="131.843368"/>
    <x v="5"/>
    <x v="2"/>
    <x v="0"/>
    <x v="0"/>
    <x v="1"/>
    <x v="1"/>
    <x v="0"/>
    <x v="0"/>
    <x v="1"/>
    <x v="1"/>
    <s v="random"/>
    <x v="0"/>
  </r>
  <r>
    <n v="1.816195"/>
    <n v="220.8"/>
    <n v="121.572817"/>
    <x v="5"/>
    <x v="2"/>
    <x v="0"/>
    <x v="0"/>
    <x v="0"/>
    <x v="0"/>
    <x v="1"/>
    <x v="1"/>
    <x v="1"/>
    <x v="1"/>
    <s v="random"/>
    <x v="0"/>
  </r>
  <r>
    <n v="1.7751479999999999"/>
    <n v="220.8"/>
    <n v="124.38397500000001"/>
    <x v="5"/>
    <x v="2"/>
    <x v="0"/>
    <x v="0"/>
    <x v="0"/>
    <x v="0"/>
    <x v="1"/>
    <x v="1"/>
    <x v="1"/>
    <x v="1"/>
    <s v="random"/>
    <x v="0"/>
  </r>
  <r>
    <n v="1.69733"/>
    <n v="220.8"/>
    <n v="130.08663300000001"/>
    <x v="5"/>
    <x v="2"/>
    <x v="0"/>
    <x v="0"/>
    <x v="0"/>
    <x v="0"/>
    <x v="1"/>
    <x v="1"/>
    <x v="1"/>
    <x v="1"/>
    <s v="random"/>
    <x v="0"/>
  </r>
  <r>
    <n v="1.7641009999999999"/>
    <n v="220.8"/>
    <n v="125.16293400000001"/>
    <x v="5"/>
    <x v="2"/>
    <x v="0"/>
    <x v="0"/>
    <x v="0"/>
    <x v="0"/>
    <x v="1"/>
    <x v="1"/>
    <x v="1"/>
    <x v="1"/>
    <s v="random"/>
    <x v="0"/>
  </r>
  <r>
    <n v="1.8070679999999999"/>
    <n v="248.4"/>
    <n v="137.460251"/>
    <x v="5"/>
    <x v="2"/>
    <x v="0"/>
    <x v="0"/>
    <x v="0"/>
    <x v="0"/>
    <x v="1"/>
    <x v="1"/>
    <x v="1"/>
    <x v="1"/>
    <s v="random"/>
    <x v="0"/>
  </r>
  <r>
    <n v="1.8398509999999999"/>
    <n v="248.4"/>
    <n v="135.01094800000001"/>
    <x v="5"/>
    <x v="0"/>
    <x v="0"/>
    <x v="0"/>
    <x v="0"/>
    <x v="0"/>
    <x v="0"/>
    <x v="0"/>
    <x v="0"/>
    <x v="0"/>
    <s v="random"/>
    <x v="0"/>
  </r>
  <r>
    <n v="1.6449339999999999"/>
    <n v="220.8"/>
    <n v="134.230279"/>
    <x v="5"/>
    <x v="0"/>
    <x v="0"/>
    <x v="0"/>
    <x v="0"/>
    <x v="0"/>
    <x v="0"/>
    <x v="0"/>
    <x v="0"/>
    <x v="0"/>
    <s v="random"/>
    <x v="0"/>
  </r>
  <r>
    <n v="1.8800600000000001"/>
    <n v="248.4"/>
    <n v="132.12342899999999"/>
    <x v="5"/>
    <x v="0"/>
    <x v="0"/>
    <x v="0"/>
    <x v="0"/>
    <x v="0"/>
    <x v="0"/>
    <x v="0"/>
    <x v="0"/>
    <x v="0"/>
    <s v="random"/>
    <x v="0"/>
  </r>
  <r>
    <n v="1.8056650000000001"/>
    <n v="220.8"/>
    <n v="122.281785"/>
    <x v="5"/>
    <x v="0"/>
    <x v="0"/>
    <x v="0"/>
    <x v="0"/>
    <x v="0"/>
    <x v="0"/>
    <x v="0"/>
    <x v="0"/>
    <x v="0"/>
    <s v="random"/>
    <x v="0"/>
  </r>
  <r>
    <n v="1.839861"/>
    <n v="248.4"/>
    <n v="135.01018400000001"/>
    <x v="5"/>
    <x v="0"/>
    <x v="0"/>
    <x v="0"/>
    <x v="0"/>
    <x v="0"/>
    <x v="0"/>
    <x v="0"/>
    <x v="0"/>
    <x v="0"/>
    <s v="random"/>
    <x v="0"/>
  </r>
  <r>
    <n v="0.66197799999999996"/>
    <n v="82.8"/>
    <n v="125.079667"/>
    <x v="6"/>
    <x v="0"/>
    <x v="0"/>
    <x v="0"/>
    <x v="0"/>
    <x v="0"/>
    <x v="0"/>
    <x v="0"/>
    <x v="0"/>
    <x v="0"/>
    <s v="random"/>
    <x v="0"/>
  </r>
  <r>
    <n v="0.649227"/>
    <n v="82.8"/>
    <n v="127.536316"/>
    <x v="6"/>
    <x v="0"/>
    <x v="0"/>
    <x v="0"/>
    <x v="0"/>
    <x v="0"/>
    <x v="0"/>
    <x v="0"/>
    <x v="0"/>
    <x v="0"/>
    <s v="random"/>
    <x v="0"/>
  </r>
  <r>
    <n v="0.65605000000000002"/>
    <n v="82.8"/>
    <n v="126.209852"/>
    <x v="6"/>
    <x v="0"/>
    <x v="0"/>
    <x v="0"/>
    <x v="0"/>
    <x v="0"/>
    <x v="0"/>
    <x v="0"/>
    <x v="0"/>
    <x v="0"/>
    <s v="random"/>
    <x v="0"/>
  </r>
  <r>
    <n v="1.5360259999999999"/>
    <n v="193.2"/>
    <n v="125.779111"/>
    <x v="7"/>
    <x v="0"/>
    <x v="0"/>
    <x v="0"/>
    <x v="0"/>
    <x v="0"/>
    <x v="0"/>
    <x v="0"/>
    <x v="0"/>
    <x v="0"/>
    <s v="random"/>
    <x v="0"/>
  </r>
  <r>
    <n v="1.3782110000000001"/>
    <n v="165.6"/>
    <n v="120.15573999999999"/>
    <x v="7"/>
    <x v="0"/>
    <x v="0"/>
    <x v="0"/>
    <x v="0"/>
    <x v="0"/>
    <x v="0"/>
    <x v="0"/>
    <x v="0"/>
    <x v="0"/>
    <s v="random"/>
    <x v="0"/>
  </r>
  <r>
    <n v="1.4063950000000001"/>
    <n v="193.2"/>
    <n v="137.372533"/>
    <x v="7"/>
    <x v="0"/>
    <x v="0"/>
    <x v="0"/>
    <x v="0"/>
    <x v="0"/>
    <x v="0"/>
    <x v="0"/>
    <x v="0"/>
    <x v="0"/>
    <s v="random"/>
    <x v="0"/>
  </r>
  <r>
    <n v="1.589272"/>
    <n v="193.2"/>
    <n v="121.56511399999999"/>
    <x v="8"/>
    <x v="0"/>
    <x v="0"/>
    <x v="0"/>
    <x v="0"/>
    <x v="0"/>
    <x v="0"/>
    <x v="0"/>
    <x v="0"/>
    <x v="0"/>
    <s v="random"/>
    <x v="0"/>
  </r>
  <r>
    <n v="1.614587"/>
    <n v="220.8"/>
    <n v="136.75323399999999"/>
    <x v="8"/>
    <x v="0"/>
    <x v="0"/>
    <x v="0"/>
    <x v="0"/>
    <x v="0"/>
    <x v="0"/>
    <x v="0"/>
    <x v="0"/>
    <x v="0"/>
    <s v="random"/>
    <x v="0"/>
  </r>
  <r>
    <n v="1.5990489999999999"/>
    <n v="220.8"/>
    <n v="138.082055"/>
    <x v="8"/>
    <x v="0"/>
    <x v="0"/>
    <x v="0"/>
    <x v="0"/>
    <x v="0"/>
    <x v="0"/>
    <x v="0"/>
    <x v="0"/>
    <x v="0"/>
    <s v="random"/>
    <x v="0"/>
  </r>
  <r>
    <n v="0.40022400000000002"/>
    <n v="82.8"/>
    <n v="206.883928"/>
    <x v="9"/>
    <x v="0"/>
    <x v="0"/>
    <x v="0"/>
    <x v="0"/>
    <x v="0"/>
    <x v="0"/>
    <x v="0"/>
    <x v="0"/>
    <x v="0"/>
    <s v="random"/>
    <x v="0"/>
  </r>
  <r>
    <n v="0.32867099999999999"/>
    <n v="55.2"/>
    <n v="167.948971"/>
    <x v="9"/>
    <x v="0"/>
    <x v="0"/>
    <x v="0"/>
    <x v="0"/>
    <x v="0"/>
    <x v="0"/>
    <x v="0"/>
    <x v="0"/>
    <x v="0"/>
    <s v="random"/>
    <x v="0"/>
  </r>
  <r>
    <n v="0.30774499999999999"/>
    <n v="55.2"/>
    <n v="179.36955399999999"/>
    <x v="9"/>
    <x v="0"/>
    <x v="0"/>
    <x v="0"/>
    <x v="0"/>
    <x v="0"/>
    <x v="0"/>
    <x v="0"/>
    <x v="0"/>
    <x v="0"/>
    <s v="random"/>
    <x v="0"/>
  </r>
  <r>
    <n v="3.13307"/>
    <n v="386.4"/>
    <n v="123.32949499999999"/>
    <x v="10"/>
    <x v="0"/>
    <x v="0"/>
    <x v="0"/>
    <x v="0"/>
    <x v="0"/>
    <x v="0"/>
    <x v="0"/>
    <x v="0"/>
    <x v="0"/>
    <s v="random"/>
    <x v="0"/>
  </r>
  <r>
    <n v="3.0696400000000001"/>
    <n v="386.4"/>
    <n v="125.877951"/>
    <x v="10"/>
    <x v="0"/>
    <x v="0"/>
    <x v="0"/>
    <x v="0"/>
    <x v="0"/>
    <x v="0"/>
    <x v="0"/>
    <x v="0"/>
    <x v="0"/>
    <s v="random"/>
    <x v="0"/>
  </r>
  <r>
    <n v="2.7898610000000001"/>
    <n v="358.8"/>
    <n v="128.608575"/>
    <x v="10"/>
    <x v="0"/>
    <x v="0"/>
    <x v="0"/>
    <x v="0"/>
    <x v="0"/>
    <x v="0"/>
    <x v="0"/>
    <x v="0"/>
    <x v="0"/>
    <s v="random"/>
    <x v="0"/>
  </r>
  <r>
    <n v="1.845874"/>
    <n v="248.4"/>
    <n v="134.57040900000001"/>
    <x v="11"/>
    <x v="0"/>
    <x v="0"/>
    <x v="0"/>
    <x v="0"/>
    <x v="0"/>
    <x v="0"/>
    <x v="0"/>
    <x v="0"/>
    <x v="0"/>
    <s v="random"/>
    <x v="0"/>
  </r>
  <r>
    <n v="1.6703049999999999"/>
    <n v="220.8"/>
    <n v="132.191428"/>
    <x v="11"/>
    <x v="0"/>
    <x v="0"/>
    <x v="0"/>
    <x v="0"/>
    <x v="0"/>
    <x v="0"/>
    <x v="0"/>
    <x v="0"/>
    <x v="0"/>
    <s v="random"/>
    <x v="0"/>
  </r>
  <r>
    <n v="1.8362369999999999"/>
    <n v="248.4"/>
    <n v="135.276668"/>
    <x v="11"/>
    <x v="0"/>
    <x v="0"/>
    <x v="0"/>
    <x v="0"/>
    <x v="0"/>
    <x v="0"/>
    <x v="0"/>
    <x v="0"/>
    <x v="0"/>
    <s v="random"/>
    <x v="0"/>
  </r>
  <r>
    <n v="0.84015300000000004"/>
    <n v="110.4"/>
    <n v="131.40471099999999"/>
    <x v="6"/>
    <x v="1"/>
    <x v="0"/>
    <x v="0"/>
    <x v="1"/>
    <x v="1"/>
    <x v="1"/>
    <x v="1"/>
    <x v="1"/>
    <x v="1"/>
    <s v="random"/>
    <x v="0"/>
  </r>
  <r>
    <n v="0.53675799999999996"/>
    <n v="82.8"/>
    <n v="154.25945300000001"/>
    <x v="6"/>
    <x v="1"/>
    <x v="0"/>
    <x v="0"/>
    <x v="1"/>
    <x v="1"/>
    <x v="1"/>
    <x v="1"/>
    <x v="1"/>
    <x v="1"/>
    <s v="random"/>
    <x v="0"/>
  </r>
  <r>
    <n v="0.70419200000000004"/>
    <n v="110.4"/>
    <n v="156.775532"/>
    <x v="6"/>
    <x v="1"/>
    <x v="0"/>
    <x v="0"/>
    <x v="1"/>
    <x v="1"/>
    <x v="1"/>
    <x v="1"/>
    <x v="1"/>
    <x v="1"/>
    <s v="random"/>
    <x v="0"/>
  </r>
  <r>
    <n v="1.4547140000000001"/>
    <n v="193.2"/>
    <n v="132.809619"/>
    <x v="7"/>
    <x v="1"/>
    <x v="0"/>
    <x v="0"/>
    <x v="1"/>
    <x v="1"/>
    <x v="1"/>
    <x v="1"/>
    <x v="1"/>
    <x v="1"/>
    <s v="random"/>
    <x v="0"/>
  </r>
  <r>
    <n v="1.3878239999999999"/>
    <n v="193.2"/>
    <n v="139.21077600000001"/>
    <x v="7"/>
    <x v="1"/>
    <x v="0"/>
    <x v="0"/>
    <x v="1"/>
    <x v="1"/>
    <x v="1"/>
    <x v="1"/>
    <x v="1"/>
    <x v="1"/>
    <s v="random"/>
    <x v="0"/>
  </r>
  <r>
    <n v="1.3268930000000001"/>
    <n v="165.6"/>
    <n v="124.802817"/>
    <x v="7"/>
    <x v="1"/>
    <x v="0"/>
    <x v="0"/>
    <x v="1"/>
    <x v="1"/>
    <x v="1"/>
    <x v="1"/>
    <x v="1"/>
    <x v="1"/>
    <s v="random"/>
    <x v="0"/>
  </r>
  <r>
    <n v="1.5801810000000001"/>
    <n v="193.2"/>
    <n v="122.264492"/>
    <x v="8"/>
    <x v="1"/>
    <x v="0"/>
    <x v="0"/>
    <x v="1"/>
    <x v="1"/>
    <x v="1"/>
    <x v="1"/>
    <x v="1"/>
    <x v="1"/>
    <s v="random"/>
    <x v="0"/>
  </r>
  <r>
    <n v="1.4063129999999999"/>
    <n v="193.2"/>
    <n v="137.380528"/>
    <x v="8"/>
    <x v="1"/>
    <x v="0"/>
    <x v="0"/>
    <x v="1"/>
    <x v="1"/>
    <x v="1"/>
    <x v="1"/>
    <x v="1"/>
    <x v="1"/>
    <s v="random"/>
    <x v="0"/>
  </r>
  <r>
    <n v="1.428193"/>
    <n v="193.2"/>
    <n v="135.27583999999999"/>
    <x v="8"/>
    <x v="1"/>
    <x v="0"/>
    <x v="0"/>
    <x v="1"/>
    <x v="1"/>
    <x v="1"/>
    <x v="1"/>
    <x v="1"/>
    <x v="1"/>
    <s v="random"/>
    <x v="0"/>
  </r>
  <r>
    <n v="1.522276"/>
    <n v="193.2"/>
    <n v="126.915255"/>
    <x v="11"/>
    <x v="1"/>
    <x v="0"/>
    <x v="0"/>
    <x v="1"/>
    <x v="1"/>
    <x v="1"/>
    <x v="1"/>
    <x v="1"/>
    <x v="1"/>
    <s v="random"/>
    <x v="0"/>
  </r>
  <r>
    <n v="1.497447"/>
    <n v="193.2"/>
    <n v="129.019623"/>
    <x v="11"/>
    <x v="1"/>
    <x v="0"/>
    <x v="0"/>
    <x v="1"/>
    <x v="1"/>
    <x v="1"/>
    <x v="1"/>
    <x v="1"/>
    <x v="1"/>
    <s v="random"/>
    <x v="0"/>
  </r>
  <r>
    <n v="1.531739"/>
    <n v="193.2"/>
    <n v="126.131148"/>
    <x v="11"/>
    <x v="1"/>
    <x v="0"/>
    <x v="0"/>
    <x v="1"/>
    <x v="1"/>
    <x v="1"/>
    <x v="1"/>
    <x v="1"/>
    <x v="1"/>
    <s v="random"/>
    <x v="0"/>
  </r>
  <r>
    <n v="0.3039"/>
    <n v="55.2"/>
    <n v="181.63859600000001"/>
    <x v="9"/>
    <x v="1"/>
    <x v="0"/>
    <x v="0"/>
    <x v="1"/>
    <x v="1"/>
    <x v="1"/>
    <x v="1"/>
    <x v="1"/>
    <x v="1"/>
    <s v="random"/>
    <x v="0"/>
  </r>
  <r>
    <n v="0.342005"/>
    <n v="55.2"/>
    <n v="161.40113500000001"/>
    <x v="9"/>
    <x v="1"/>
    <x v="0"/>
    <x v="0"/>
    <x v="1"/>
    <x v="1"/>
    <x v="1"/>
    <x v="1"/>
    <x v="1"/>
    <x v="1"/>
    <s v="random"/>
    <x v="0"/>
  </r>
  <r>
    <n v="0.47609000000000001"/>
    <n v="82.8"/>
    <n v="173.916526"/>
    <x v="9"/>
    <x v="1"/>
    <x v="0"/>
    <x v="0"/>
    <x v="1"/>
    <x v="1"/>
    <x v="1"/>
    <x v="1"/>
    <x v="1"/>
    <x v="1"/>
    <s v="random"/>
    <x v="0"/>
  </r>
  <r>
    <n v="2.5177350000000001"/>
    <n v="331.2"/>
    <n v="131.546807"/>
    <x v="10"/>
    <x v="1"/>
    <x v="0"/>
    <x v="0"/>
    <x v="1"/>
    <x v="1"/>
    <x v="1"/>
    <x v="1"/>
    <x v="1"/>
    <x v="1"/>
    <s v="random"/>
    <x v="0"/>
  </r>
  <r>
    <n v="2.9768669999999999"/>
    <n v="358.8"/>
    <n v="120.52940099999999"/>
    <x v="10"/>
    <x v="1"/>
    <x v="0"/>
    <x v="0"/>
    <x v="1"/>
    <x v="1"/>
    <x v="1"/>
    <x v="1"/>
    <x v="1"/>
    <x v="1"/>
    <s v="random"/>
    <x v="0"/>
  </r>
  <r>
    <n v="3.0213450000000002"/>
    <n v="386.4"/>
    <n v="127.890074"/>
    <x v="10"/>
    <x v="1"/>
    <x v="0"/>
    <x v="0"/>
    <x v="1"/>
    <x v="1"/>
    <x v="1"/>
    <x v="1"/>
    <x v="1"/>
    <x v="1"/>
    <s v="random"/>
    <x v="0"/>
  </r>
  <r>
    <n v="0.60859700000000005"/>
    <n v="82.8"/>
    <n v="136.05064999999999"/>
    <x v="6"/>
    <x v="2"/>
    <x v="0"/>
    <x v="0"/>
    <x v="0"/>
    <x v="0"/>
    <x v="1"/>
    <x v="1"/>
    <x v="1"/>
    <x v="1"/>
    <s v="random"/>
    <x v="0"/>
  </r>
  <r>
    <n v="0.57031299999999996"/>
    <n v="82.8"/>
    <n v="145.183502"/>
    <x v="6"/>
    <x v="2"/>
    <x v="0"/>
    <x v="0"/>
    <x v="0"/>
    <x v="0"/>
    <x v="1"/>
    <x v="1"/>
    <x v="1"/>
    <x v="1"/>
    <s v="random"/>
    <x v="0"/>
  </r>
  <r>
    <n v="0.65059699999999998"/>
    <n v="82.8"/>
    <n v="127.267645"/>
    <x v="6"/>
    <x v="2"/>
    <x v="0"/>
    <x v="0"/>
    <x v="0"/>
    <x v="0"/>
    <x v="1"/>
    <x v="1"/>
    <x v="1"/>
    <x v="1"/>
    <s v="random"/>
    <x v="0"/>
  </r>
  <r>
    <n v="1.1190230000000001"/>
    <n v="138"/>
    <n v="123.32191400000001"/>
    <x v="7"/>
    <x v="2"/>
    <x v="0"/>
    <x v="0"/>
    <x v="0"/>
    <x v="0"/>
    <x v="1"/>
    <x v="1"/>
    <x v="1"/>
    <x v="1"/>
    <s v="random"/>
    <x v="0"/>
  </r>
  <r>
    <n v="1.1095159999999999"/>
    <n v="138"/>
    <n v="124.378601"/>
    <x v="7"/>
    <x v="2"/>
    <x v="0"/>
    <x v="0"/>
    <x v="0"/>
    <x v="0"/>
    <x v="1"/>
    <x v="1"/>
    <x v="1"/>
    <x v="1"/>
    <s v="random"/>
    <x v="0"/>
  </r>
  <r>
    <n v="1.096425"/>
    <n v="138"/>
    <n v="125.863592"/>
    <x v="7"/>
    <x v="2"/>
    <x v="0"/>
    <x v="0"/>
    <x v="0"/>
    <x v="0"/>
    <x v="1"/>
    <x v="1"/>
    <x v="1"/>
    <x v="1"/>
    <s v="random"/>
    <x v="0"/>
  </r>
  <r>
    <n v="0.40283600000000003"/>
    <n v="55.2"/>
    <n v="137.02844300000001"/>
    <x v="9"/>
    <x v="2"/>
    <x v="0"/>
    <x v="0"/>
    <x v="0"/>
    <x v="0"/>
    <x v="1"/>
    <x v="1"/>
    <x v="1"/>
    <x v="1"/>
    <s v="random"/>
    <x v="0"/>
  </r>
  <r>
    <n v="0.33194899999999999"/>
    <n v="55.2"/>
    <n v="166.29049499999999"/>
    <x v="9"/>
    <x v="2"/>
    <x v="0"/>
    <x v="0"/>
    <x v="0"/>
    <x v="0"/>
    <x v="1"/>
    <x v="1"/>
    <x v="1"/>
    <x v="1"/>
    <s v="random"/>
    <x v="0"/>
  </r>
  <r>
    <n v="0.303564"/>
    <n v="55.2"/>
    <n v="181.83969500000001"/>
    <x v="9"/>
    <x v="2"/>
    <x v="0"/>
    <x v="0"/>
    <x v="0"/>
    <x v="0"/>
    <x v="1"/>
    <x v="1"/>
    <x v="1"/>
    <x v="1"/>
    <s v="random"/>
    <x v="0"/>
  </r>
  <r>
    <n v="1.3054859999999999"/>
    <n v="193.2"/>
    <n v="147.99082899999999"/>
    <x v="8"/>
    <x v="2"/>
    <x v="0"/>
    <x v="0"/>
    <x v="0"/>
    <x v="0"/>
    <x v="1"/>
    <x v="1"/>
    <x v="1"/>
    <x v="1"/>
    <s v="random"/>
    <x v="0"/>
  </r>
  <r>
    <n v="1.3020160000000001"/>
    <n v="165.6"/>
    <n v="127.18734600000001"/>
    <x v="8"/>
    <x v="2"/>
    <x v="0"/>
    <x v="0"/>
    <x v="0"/>
    <x v="0"/>
    <x v="1"/>
    <x v="1"/>
    <x v="1"/>
    <x v="1"/>
    <s v="random"/>
    <x v="0"/>
  </r>
  <r>
    <n v="1.3603529999999999"/>
    <n v="193.2"/>
    <n v="142.02195599999999"/>
    <x v="8"/>
    <x v="2"/>
    <x v="0"/>
    <x v="0"/>
    <x v="0"/>
    <x v="0"/>
    <x v="1"/>
    <x v="1"/>
    <x v="1"/>
    <x v="1"/>
    <s v="random"/>
    <x v="0"/>
  </r>
  <r>
    <n v="2.602382"/>
    <n v="331.2"/>
    <n v="127.268007"/>
    <x v="10"/>
    <x v="2"/>
    <x v="0"/>
    <x v="0"/>
    <x v="0"/>
    <x v="0"/>
    <x v="1"/>
    <x v="1"/>
    <x v="1"/>
    <x v="1"/>
    <s v="random"/>
    <x v="0"/>
  </r>
  <r>
    <n v="2.7323059999999999"/>
    <n v="331.2"/>
    <n v="121.21628800000001"/>
    <x v="10"/>
    <x v="2"/>
    <x v="0"/>
    <x v="0"/>
    <x v="0"/>
    <x v="0"/>
    <x v="1"/>
    <x v="1"/>
    <x v="1"/>
    <x v="1"/>
    <s v="random"/>
    <x v="0"/>
  </r>
  <r>
    <n v="1.370528"/>
    <n v="193.2"/>
    <n v="140.9676"/>
    <x v="11"/>
    <x v="2"/>
    <x v="0"/>
    <x v="0"/>
    <x v="0"/>
    <x v="0"/>
    <x v="1"/>
    <x v="1"/>
    <x v="1"/>
    <x v="1"/>
    <s v="random"/>
    <x v="0"/>
  </r>
  <r>
    <n v="1.297642"/>
    <n v="165.6"/>
    <n v="127.616128"/>
    <x v="11"/>
    <x v="2"/>
    <x v="0"/>
    <x v="0"/>
    <x v="0"/>
    <x v="0"/>
    <x v="1"/>
    <x v="1"/>
    <x v="1"/>
    <x v="1"/>
    <s v="random"/>
    <x v="0"/>
  </r>
  <r>
    <n v="1.42011"/>
    <n v="193.2"/>
    <n v="136.04576399999999"/>
    <x v="11"/>
    <x v="2"/>
    <x v="0"/>
    <x v="0"/>
    <x v="0"/>
    <x v="0"/>
    <x v="1"/>
    <x v="1"/>
    <x v="1"/>
    <x v="1"/>
    <s v="random"/>
    <x v="0"/>
  </r>
  <r>
    <n v="0.65100499999999994"/>
    <n v="82.8"/>
    <n v="127.187996"/>
    <x v="6"/>
    <x v="2"/>
    <x v="0"/>
    <x v="0"/>
    <x v="1"/>
    <x v="1"/>
    <x v="0"/>
    <x v="0"/>
    <x v="1"/>
    <x v="1"/>
    <s v="random"/>
    <x v="0"/>
  </r>
  <r>
    <n v="0.61656900000000003"/>
    <n v="82.8"/>
    <n v="134.29156900000001"/>
    <x v="6"/>
    <x v="2"/>
    <x v="0"/>
    <x v="0"/>
    <x v="1"/>
    <x v="1"/>
    <x v="0"/>
    <x v="0"/>
    <x v="1"/>
    <x v="1"/>
    <s v="random"/>
    <x v="0"/>
  </r>
  <r>
    <n v="0.67524799999999996"/>
    <n v="82.8"/>
    <n v="122.621567"/>
    <x v="6"/>
    <x v="2"/>
    <x v="0"/>
    <x v="0"/>
    <x v="1"/>
    <x v="1"/>
    <x v="0"/>
    <x v="0"/>
    <x v="1"/>
    <x v="1"/>
    <s v="random"/>
    <x v="0"/>
  </r>
  <r>
    <n v="1.1835519999999999"/>
    <n v="165.6"/>
    <n v="139.91784100000001"/>
    <x v="7"/>
    <x v="2"/>
    <x v="0"/>
    <x v="0"/>
    <x v="1"/>
    <x v="1"/>
    <x v="0"/>
    <x v="0"/>
    <x v="1"/>
    <x v="1"/>
    <s v="random"/>
    <x v="0"/>
  </r>
  <r>
    <n v="1.1517569999999999"/>
    <n v="165.6"/>
    <n v="143.78035499999999"/>
    <x v="7"/>
    <x v="2"/>
    <x v="0"/>
    <x v="0"/>
    <x v="1"/>
    <x v="1"/>
    <x v="0"/>
    <x v="0"/>
    <x v="1"/>
    <x v="1"/>
    <s v="random"/>
    <x v="0"/>
  </r>
  <r>
    <n v="1.1986159999999999"/>
    <n v="165.6"/>
    <n v="138.159325"/>
    <x v="7"/>
    <x v="2"/>
    <x v="0"/>
    <x v="0"/>
    <x v="1"/>
    <x v="1"/>
    <x v="0"/>
    <x v="0"/>
    <x v="1"/>
    <x v="1"/>
    <s v="random"/>
    <x v="0"/>
  </r>
  <r>
    <n v="1.3774390000000001"/>
    <n v="193.2"/>
    <n v="140.26031900000001"/>
    <x v="8"/>
    <x v="2"/>
    <x v="0"/>
    <x v="0"/>
    <x v="1"/>
    <x v="1"/>
    <x v="0"/>
    <x v="0"/>
    <x v="1"/>
    <x v="1"/>
    <s v="random"/>
    <x v="0"/>
  </r>
  <r>
    <n v="1.5181260000000001"/>
    <n v="193.2"/>
    <n v="127.262185"/>
    <x v="8"/>
    <x v="2"/>
    <x v="0"/>
    <x v="0"/>
    <x v="1"/>
    <x v="1"/>
    <x v="0"/>
    <x v="0"/>
    <x v="1"/>
    <x v="1"/>
    <s v="random"/>
    <x v="0"/>
  </r>
  <r>
    <n v="1.535056"/>
    <n v="193.2"/>
    <n v="125.85861300000001"/>
    <x v="8"/>
    <x v="2"/>
    <x v="0"/>
    <x v="0"/>
    <x v="1"/>
    <x v="1"/>
    <x v="0"/>
    <x v="0"/>
    <x v="1"/>
    <x v="1"/>
    <s v="random"/>
    <x v="0"/>
  </r>
  <r>
    <n v="0.31182100000000001"/>
    <n v="55.2"/>
    <n v="177.02488600000001"/>
    <x v="9"/>
    <x v="2"/>
    <x v="0"/>
    <x v="0"/>
    <x v="1"/>
    <x v="1"/>
    <x v="0"/>
    <x v="0"/>
    <x v="1"/>
    <x v="1"/>
    <s v="random"/>
    <x v="0"/>
  </r>
  <r>
    <n v="0.32553799999999999"/>
    <n v="55.2"/>
    <n v="169.56535099999999"/>
    <x v="9"/>
    <x v="2"/>
    <x v="0"/>
    <x v="0"/>
    <x v="1"/>
    <x v="1"/>
    <x v="0"/>
    <x v="0"/>
    <x v="1"/>
    <x v="1"/>
    <s v="random"/>
    <x v="0"/>
  </r>
  <r>
    <n v="0.42935899999999999"/>
    <n v="82.8"/>
    <n v="192.84571500000001"/>
    <x v="9"/>
    <x v="2"/>
    <x v="0"/>
    <x v="0"/>
    <x v="1"/>
    <x v="1"/>
    <x v="0"/>
    <x v="0"/>
    <x v="1"/>
    <x v="1"/>
    <s v="random"/>
    <x v="0"/>
  </r>
  <r>
    <n v="1.6105039999999999"/>
    <n v="220.8"/>
    <n v="137.09996100000001"/>
    <x v="11"/>
    <x v="2"/>
    <x v="0"/>
    <x v="0"/>
    <x v="1"/>
    <x v="1"/>
    <x v="0"/>
    <x v="0"/>
    <x v="1"/>
    <x v="1"/>
    <s v="random"/>
    <x v="0"/>
  </r>
  <r>
    <n v="1.5446310000000001"/>
    <n v="193.2"/>
    <n v="125.07838099999999"/>
    <x v="11"/>
    <x v="2"/>
    <x v="0"/>
    <x v="0"/>
    <x v="1"/>
    <x v="1"/>
    <x v="0"/>
    <x v="0"/>
    <x v="1"/>
    <x v="1"/>
    <s v="random"/>
    <x v="0"/>
  </r>
  <r>
    <n v="1.607866"/>
    <n v="193.2"/>
    <n v="120.15929800000001"/>
    <x v="11"/>
    <x v="2"/>
    <x v="0"/>
    <x v="0"/>
    <x v="1"/>
    <x v="1"/>
    <x v="0"/>
    <x v="0"/>
    <x v="1"/>
    <x v="1"/>
    <s v="random"/>
    <x v="0"/>
  </r>
  <r>
    <n v="3.159897"/>
    <n v="386.4"/>
    <n v="122.282471"/>
    <x v="10"/>
    <x v="2"/>
    <x v="0"/>
    <x v="0"/>
    <x v="1"/>
    <x v="1"/>
    <x v="0"/>
    <x v="0"/>
    <x v="1"/>
    <x v="1"/>
    <s v="random"/>
    <x v="0"/>
  </r>
  <r>
    <n v="3.0803379999999998"/>
    <n v="386.4"/>
    <n v="125.440777"/>
    <x v="10"/>
    <x v="2"/>
    <x v="0"/>
    <x v="0"/>
    <x v="1"/>
    <x v="1"/>
    <x v="0"/>
    <x v="0"/>
    <x v="1"/>
    <x v="1"/>
    <s v="random"/>
    <x v="0"/>
  </r>
  <r>
    <n v="2.842768"/>
    <n v="358.8"/>
    <n v="126.215002"/>
    <x v="10"/>
    <x v="2"/>
    <x v="0"/>
    <x v="0"/>
    <x v="1"/>
    <x v="1"/>
    <x v="0"/>
    <x v="0"/>
    <x v="1"/>
    <x v="1"/>
    <s v="random"/>
    <x v="0"/>
  </r>
  <r>
    <n v="0.68311299999999997"/>
    <n v="82.8"/>
    <n v="121.209794"/>
    <x v="6"/>
    <x v="1"/>
    <x v="1"/>
    <x v="1"/>
    <x v="1"/>
    <x v="1"/>
    <x v="0"/>
    <x v="0"/>
    <x v="1"/>
    <x v="1"/>
    <s v="random"/>
    <x v="0"/>
  </r>
  <r>
    <n v="0.64352100000000001"/>
    <n v="82.8"/>
    <n v="128.667226"/>
    <x v="6"/>
    <x v="1"/>
    <x v="1"/>
    <x v="1"/>
    <x v="1"/>
    <x v="1"/>
    <x v="0"/>
    <x v="0"/>
    <x v="1"/>
    <x v="1"/>
    <s v="random"/>
    <x v="0"/>
  </r>
  <r>
    <n v="0.753548"/>
    <n v="110.4"/>
    <n v="146.506901"/>
    <x v="6"/>
    <x v="1"/>
    <x v="1"/>
    <x v="1"/>
    <x v="1"/>
    <x v="1"/>
    <x v="0"/>
    <x v="0"/>
    <x v="1"/>
    <x v="1"/>
    <s v="random"/>
    <x v="0"/>
  </r>
  <r>
    <n v="1.5577289999999999"/>
    <n v="193.2"/>
    <n v="124.026712"/>
    <x v="7"/>
    <x v="1"/>
    <x v="1"/>
    <x v="1"/>
    <x v="1"/>
    <x v="1"/>
    <x v="0"/>
    <x v="0"/>
    <x v="1"/>
    <x v="1"/>
    <s v="random"/>
    <x v="0"/>
  </r>
  <r>
    <n v="1.5223150000000001"/>
    <n v="193.2"/>
    <n v="126.912007"/>
    <x v="7"/>
    <x v="1"/>
    <x v="1"/>
    <x v="1"/>
    <x v="1"/>
    <x v="1"/>
    <x v="0"/>
    <x v="0"/>
    <x v="1"/>
    <x v="1"/>
    <s v="random"/>
    <x v="0"/>
  </r>
  <r>
    <n v="1.5533380000000001"/>
    <n v="193.2"/>
    <n v="124.377281"/>
    <x v="7"/>
    <x v="1"/>
    <x v="1"/>
    <x v="1"/>
    <x v="1"/>
    <x v="1"/>
    <x v="0"/>
    <x v="0"/>
    <x v="1"/>
    <x v="1"/>
    <s v="random"/>
    <x v="0"/>
  </r>
  <r>
    <n v="0.33771099999999998"/>
    <n v="55.2"/>
    <n v="163.45352600000001"/>
    <x v="9"/>
    <x v="1"/>
    <x v="1"/>
    <x v="1"/>
    <x v="1"/>
    <x v="1"/>
    <x v="0"/>
    <x v="0"/>
    <x v="1"/>
    <x v="1"/>
    <s v="random"/>
    <x v="0"/>
  </r>
  <r>
    <n v="0.320913"/>
    <n v="55.2"/>
    <n v="172.009277"/>
    <x v="9"/>
    <x v="1"/>
    <x v="1"/>
    <x v="1"/>
    <x v="1"/>
    <x v="1"/>
    <x v="0"/>
    <x v="0"/>
    <x v="1"/>
    <x v="1"/>
    <s v="random"/>
    <x v="0"/>
  </r>
  <r>
    <n v="0.41580400000000001"/>
    <n v="82.8"/>
    <n v="199.13233"/>
    <x v="9"/>
    <x v="1"/>
    <x v="1"/>
    <x v="1"/>
    <x v="1"/>
    <x v="1"/>
    <x v="0"/>
    <x v="0"/>
    <x v="1"/>
    <x v="1"/>
    <s v="random"/>
    <x v="0"/>
  </r>
  <r>
    <n v="1.6571750000000001"/>
    <n v="220.8"/>
    <n v="133.23876799999999"/>
    <x v="8"/>
    <x v="1"/>
    <x v="1"/>
    <x v="1"/>
    <x v="1"/>
    <x v="1"/>
    <x v="0"/>
    <x v="0"/>
    <x v="1"/>
    <x v="1"/>
    <s v="random"/>
    <x v="0"/>
  </r>
  <r>
    <n v="1.477314"/>
    <n v="193.2"/>
    <n v="130.77790200000001"/>
    <x v="8"/>
    <x v="1"/>
    <x v="1"/>
    <x v="1"/>
    <x v="1"/>
    <x v="1"/>
    <x v="0"/>
    <x v="0"/>
    <x v="1"/>
    <x v="1"/>
    <s v="random"/>
    <x v="0"/>
  </r>
  <r>
    <n v="1.6883250000000001"/>
    <n v="220.8"/>
    <n v="130.78049100000001"/>
    <x v="8"/>
    <x v="1"/>
    <x v="1"/>
    <x v="1"/>
    <x v="1"/>
    <x v="1"/>
    <x v="0"/>
    <x v="0"/>
    <x v="1"/>
    <x v="1"/>
    <s v="random"/>
    <x v="0"/>
  </r>
  <r>
    <n v="3.272259"/>
    <n v="414"/>
    <n v="126.518117"/>
    <x v="10"/>
    <x v="1"/>
    <x v="1"/>
    <x v="1"/>
    <x v="1"/>
    <x v="1"/>
    <x v="0"/>
    <x v="0"/>
    <x v="1"/>
    <x v="1"/>
    <s v="random"/>
    <x v="0"/>
  </r>
  <r>
    <n v="3.0367790000000001"/>
    <n v="386.4"/>
    <n v="127.24006799999999"/>
    <x v="10"/>
    <x v="1"/>
    <x v="1"/>
    <x v="1"/>
    <x v="1"/>
    <x v="1"/>
    <x v="0"/>
    <x v="0"/>
    <x v="1"/>
    <x v="1"/>
    <s v="random"/>
    <x v="0"/>
  </r>
  <r>
    <n v="3.0870500000000001"/>
    <n v="386.4"/>
    <n v="125.16804999999999"/>
    <x v="10"/>
    <x v="1"/>
    <x v="1"/>
    <x v="1"/>
    <x v="1"/>
    <x v="1"/>
    <x v="0"/>
    <x v="0"/>
    <x v="1"/>
    <x v="1"/>
    <s v="random"/>
    <x v="0"/>
  </r>
  <r>
    <n v="1.805887"/>
    <n v="220.8"/>
    <n v="122.266786"/>
    <x v="11"/>
    <x v="1"/>
    <x v="1"/>
    <x v="1"/>
    <x v="1"/>
    <x v="1"/>
    <x v="0"/>
    <x v="0"/>
    <x v="1"/>
    <x v="1"/>
    <s v="random"/>
    <x v="0"/>
  </r>
  <r>
    <n v="1.7752410000000001"/>
    <n v="220.8"/>
    <n v="124.377458"/>
    <x v="11"/>
    <x v="1"/>
    <x v="1"/>
    <x v="1"/>
    <x v="1"/>
    <x v="1"/>
    <x v="0"/>
    <x v="0"/>
    <x v="1"/>
    <x v="1"/>
    <s v="random"/>
    <x v="0"/>
  </r>
  <r>
    <n v="1.8448640000000001"/>
    <n v="248.4"/>
    <n v="134.64406500000001"/>
    <x v="11"/>
    <x v="1"/>
    <x v="1"/>
    <x v="1"/>
    <x v="1"/>
    <x v="1"/>
    <x v="0"/>
    <x v="0"/>
    <x v="1"/>
    <x v="1"/>
    <s v="random"/>
    <x v="0"/>
  </r>
  <r>
    <n v="0.80986400000000003"/>
    <n v="110.4"/>
    <n v="136.319254"/>
    <x v="6"/>
    <x v="1"/>
    <x v="1"/>
    <x v="1"/>
    <x v="1"/>
    <x v="1"/>
    <x v="1"/>
    <x v="1"/>
    <x v="0"/>
    <x v="0"/>
    <s v="random"/>
    <x v="0"/>
  </r>
  <r>
    <n v="0.813581"/>
    <n v="110.4"/>
    <n v="135.69641200000001"/>
    <x v="6"/>
    <x v="1"/>
    <x v="1"/>
    <x v="1"/>
    <x v="1"/>
    <x v="1"/>
    <x v="1"/>
    <x v="1"/>
    <x v="0"/>
    <x v="0"/>
    <s v="random"/>
    <x v="0"/>
  </r>
  <r>
    <n v="0.75494300000000003"/>
    <n v="110.4"/>
    <n v="146.236164"/>
    <x v="6"/>
    <x v="1"/>
    <x v="1"/>
    <x v="1"/>
    <x v="1"/>
    <x v="1"/>
    <x v="1"/>
    <x v="1"/>
    <x v="0"/>
    <x v="0"/>
    <s v="random"/>
    <x v="0"/>
  </r>
  <r>
    <n v="1.5780700000000001"/>
    <n v="220.8"/>
    <n v="139.91773800000001"/>
    <x v="7"/>
    <x v="1"/>
    <x v="1"/>
    <x v="1"/>
    <x v="1"/>
    <x v="1"/>
    <x v="1"/>
    <x v="1"/>
    <x v="0"/>
    <x v="0"/>
    <s v="random"/>
    <x v="0"/>
  </r>
  <r>
    <n v="1.5470159999999999"/>
    <n v="220.8"/>
    <n v="142.72642999999999"/>
    <x v="7"/>
    <x v="1"/>
    <x v="1"/>
    <x v="1"/>
    <x v="1"/>
    <x v="1"/>
    <x v="1"/>
    <x v="1"/>
    <x v="0"/>
    <x v="0"/>
    <s v="random"/>
    <x v="0"/>
  </r>
  <r>
    <n v="1.5756030000000001"/>
    <n v="193.2"/>
    <n v="122.61971200000001"/>
    <x v="7"/>
    <x v="1"/>
    <x v="1"/>
    <x v="1"/>
    <x v="1"/>
    <x v="1"/>
    <x v="1"/>
    <x v="1"/>
    <x v="0"/>
    <x v="0"/>
    <s v="random"/>
    <x v="0"/>
  </r>
  <r>
    <n v="0.39077000000000001"/>
    <n v="55.2"/>
    <n v="141.25964300000001"/>
    <x v="9"/>
    <x v="1"/>
    <x v="1"/>
    <x v="1"/>
    <x v="1"/>
    <x v="1"/>
    <x v="1"/>
    <x v="1"/>
    <x v="0"/>
    <x v="0"/>
    <s v="random"/>
    <x v="0"/>
  </r>
  <r>
    <n v="0.41426000000000002"/>
    <n v="55.2"/>
    <n v="133.24954600000001"/>
    <x v="9"/>
    <x v="1"/>
    <x v="1"/>
    <x v="1"/>
    <x v="1"/>
    <x v="1"/>
    <x v="1"/>
    <x v="1"/>
    <x v="0"/>
    <x v="0"/>
    <s v="random"/>
    <x v="0"/>
  </r>
  <r>
    <n v="0.48706899999999997"/>
    <n v="82.8"/>
    <n v="169.99650199999999"/>
    <x v="9"/>
    <x v="1"/>
    <x v="1"/>
    <x v="1"/>
    <x v="1"/>
    <x v="1"/>
    <x v="1"/>
    <x v="1"/>
    <x v="0"/>
    <x v="0"/>
    <s v="random"/>
    <x v="0"/>
  </r>
  <r>
    <n v="1.6713089999999999"/>
    <n v="220.8"/>
    <n v="132.11200500000001"/>
    <x v="8"/>
    <x v="1"/>
    <x v="1"/>
    <x v="1"/>
    <x v="1"/>
    <x v="1"/>
    <x v="1"/>
    <x v="1"/>
    <x v="0"/>
    <x v="0"/>
    <s v="random"/>
    <x v="0"/>
  </r>
  <r>
    <n v="1.644147"/>
    <n v="220.8"/>
    <n v="134.29454000000001"/>
    <x v="8"/>
    <x v="1"/>
    <x v="1"/>
    <x v="1"/>
    <x v="1"/>
    <x v="1"/>
    <x v="1"/>
    <x v="1"/>
    <x v="0"/>
    <x v="0"/>
    <s v="random"/>
    <x v="0"/>
  </r>
  <r>
    <n v="1.865391"/>
    <n v="248.4"/>
    <n v="133.16242800000001"/>
    <x v="8"/>
    <x v="1"/>
    <x v="1"/>
    <x v="1"/>
    <x v="1"/>
    <x v="1"/>
    <x v="1"/>
    <x v="1"/>
    <x v="0"/>
    <x v="0"/>
    <s v="random"/>
    <x v="0"/>
  </r>
  <r>
    <n v="3.3377340000000002"/>
    <n v="414"/>
    <n v="124.036249"/>
    <x v="10"/>
    <x v="1"/>
    <x v="1"/>
    <x v="1"/>
    <x v="1"/>
    <x v="1"/>
    <x v="1"/>
    <x v="1"/>
    <x v="0"/>
    <x v="0"/>
    <s v="random"/>
    <x v="0"/>
  </r>
  <r>
    <n v="3.2526869999999999"/>
    <n v="414"/>
    <n v="127.279372"/>
    <x v="10"/>
    <x v="1"/>
    <x v="1"/>
    <x v="1"/>
    <x v="1"/>
    <x v="1"/>
    <x v="1"/>
    <x v="1"/>
    <x v="0"/>
    <x v="0"/>
    <s v="random"/>
    <x v="0"/>
  </r>
  <r>
    <n v="3.6663000000000001"/>
    <n v="469.2"/>
    <n v="127.97641900000001"/>
    <x v="10"/>
    <x v="1"/>
    <x v="1"/>
    <x v="1"/>
    <x v="1"/>
    <x v="1"/>
    <x v="1"/>
    <x v="1"/>
    <x v="0"/>
    <x v="0"/>
    <s v="random"/>
    <x v="0"/>
  </r>
  <r>
    <n v="2.2785169999999999"/>
    <n v="303.60000000000002"/>
    <n v="133.244552"/>
    <x v="11"/>
    <x v="1"/>
    <x v="1"/>
    <x v="1"/>
    <x v="1"/>
    <x v="1"/>
    <x v="1"/>
    <x v="1"/>
    <x v="0"/>
    <x v="0"/>
    <s v="random"/>
    <x v="0"/>
  </r>
  <r>
    <n v="2.2051349999999998"/>
    <n v="276"/>
    <n v="125.16242099999999"/>
    <x v="11"/>
    <x v="1"/>
    <x v="1"/>
    <x v="1"/>
    <x v="1"/>
    <x v="1"/>
    <x v="1"/>
    <x v="1"/>
    <x v="0"/>
    <x v="0"/>
    <s v="random"/>
    <x v="0"/>
  </r>
  <r>
    <n v="2.2050420000000002"/>
    <n v="276"/>
    <n v="125.16767"/>
    <x v="11"/>
    <x v="1"/>
    <x v="1"/>
    <x v="1"/>
    <x v="1"/>
    <x v="1"/>
    <x v="1"/>
    <x v="1"/>
    <x v="0"/>
    <x v="0"/>
    <s v="random"/>
    <x v="0"/>
  </r>
  <r>
    <n v="0.56889599999999996"/>
    <n v="82.8"/>
    <n v="145.54499300000001"/>
    <x v="3"/>
    <x v="0"/>
    <x v="0"/>
    <x v="0"/>
    <x v="0"/>
    <x v="0"/>
    <x v="0"/>
    <x v="0"/>
    <x v="0"/>
    <x v="0"/>
    <n v="1"/>
    <x v="0"/>
  </r>
  <r>
    <n v="0.49798700000000001"/>
    <n v="82.8"/>
    <n v="166.269544"/>
    <x v="3"/>
    <x v="0"/>
    <x v="0"/>
    <x v="0"/>
    <x v="0"/>
    <x v="0"/>
    <x v="0"/>
    <x v="0"/>
    <x v="0"/>
    <x v="0"/>
    <n v="1"/>
    <x v="0"/>
  </r>
  <r>
    <n v="0.79300599999999999"/>
    <n v="110.4"/>
    <n v="139.21712600000001"/>
    <x v="3"/>
    <x v="0"/>
    <x v="0"/>
    <x v="0"/>
    <x v="0"/>
    <x v="0"/>
    <x v="0"/>
    <x v="0"/>
    <x v="0"/>
    <x v="0"/>
    <n v="1"/>
    <x v="0"/>
  </r>
  <r>
    <n v="0.64042399999999999"/>
    <n v="82.8"/>
    <n v="129.289288"/>
    <x v="3"/>
    <x v="0"/>
    <x v="0"/>
    <x v="0"/>
    <x v="0"/>
    <x v="0"/>
    <x v="0"/>
    <x v="0"/>
    <x v="0"/>
    <x v="0"/>
    <n v="10"/>
    <x v="0"/>
  </r>
  <r>
    <n v="0.64884200000000003"/>
    <n v="82.8"/>
    <n v="127.612005"/>
    <x v="3"/>
    <x v="0"/>
    <x v="0"/>
    <x v="0"/>
    <x v="0"/>
    <x v="0"/>
    <x v="0"/>
    <x v="0"/>
    <x v="0"/>
    <x v="0"/>
    <n v="10"/>
    <x v="0"/>
  </r>
  <r>
    <n v="0.84875900000000004"/>
    <n v="110.4"/>
    <n v="130.072183"/>
    <x v="3"/>
    <x v="0"/>
    <x v="0"/>
    <x v="0"/>
    <x v="0"/>
    <x v="0"/>
    <x v="0"/>
    <x v="0"/>
    <x v="0"/>
    <x v="0"/>
    <n v="10"/>
    <x v="0"/>
  </r>
  <r>
    <n v="0.66573199999999999"/>
    <n v="82.8"/>
    <n v="124.37428800000001"/>
    <x v="3"/>
    <x v="0"/>
    <x v="0"/>
    <x v="0"/>
    <x v="0"/>
    <x v="0"/>
    <x v="0"/>
    <x v="0"/>
    <x v="0"/>
    <x v="0"/>
    <n v="100"/>
    <x v="0"/>
  </r>
  <r>
    <n v="0.65466000000000002"/>
    <n v="82.8"/>
    <n v="126.477912"/>
    <x v="3"/>
    <x v="0"/>
    <x v="0"/>
    <x v="0"/>
    <x v="0"/>
    <x v="0"/>
    <x v="0"/>
    <x v="0"/>
    <x v="0"/>
    <x v="0"/>
    <n v="100"/>
    <x v="0"/>
  </r>
  <r>
    <n v="0.70613800000000004"/>
    <n v="110.4"/>
    <n v="156.343435"/>
    <x v="3"/>
    <x v="0"/>
    <x v="0"/>
    <x v="0"/>
    <x v="0"/>
    <x v="0"/>
    <x v="0"/>
    <x v="0"/>
    <x v="0"/>
    <x v="0"/>
    <n v="100"/>
    <x v="0"/>
  </r>
  <r>
    <n v="1.5445880000000001"/>
    <n v="193.2"/>
    <n v="125.081883"/>
    <x v="1"/>
    <x v="0"/>
    <x v="0"/>
    <x v="0"/>
    <x v="0"/>
    <x v="0"/>
    <x v="0"/>
    <x v="0"/>
    <x v="0"/>
    <x v="0"/>
    <n v="1"/>
    <x v="0"/>
  </r>
  <r>
    <n v="1.4891970000000001"/>
    <n v="193.2"/>
    <n v="129.73434700000001"/>
    <x v="1"/>
    <x v="0"/>
    <x v="0"/>
    <x v="0"/>
    <x v="0"/>
    <x v="0"/>
    <x v="0"/>
    <x v="0"/>
    <x v="0"/>
    <x v="0"/>
    <n v="1"/>
    <x v="0"/>
  </r>
  <r>
    <n v="1.5096430000000001"/>
    <n v="193.2"/>
    <n v="127.977251"/>
    <x v="1"/>
    <x v="0"/>
    <x v="0"/>
    <x v="0"/>
    <x v="0"/>
    <x v="0"/>
    <x v="0"/>
    <x v="0"/>
    <x v="0"/>
    <x v="0"/>
    <n v="1"/>
    <x v="0"/>
  </r>
  <r>
    <n v="1.4703459999999999"/>
    <n v="193.2"/>
    <n v="131.39767599999999"/>
    <x v="1"/>
    <x v="0"/>
    <x v="0"/>
    <x v="0"/>
    <x v="0"/>
    <x v="0"/>
    <x v="0"/>
    <x v="0"/>
    <x v="0"/>
    <x v="0"/>
    <n v="10"/>
    <x v="0"/>
  </r>
  <r>
    <n v="1.4395739999999999"/>
    <n v="193.2"/>
    <n v="134.20639199999999"/>
    <x v="1"/>
    <x v="0"/>
    <x v="0"/>
    <x v="0"/>
    <x v="0"/>
    <x v="0"/>
    <x v="0"/>
    <x v="0"/>
    <x v="0"/>
    <x v="0"/>
    <n v="10"/>
    <x v="0"/>
  </r>
  <r>
    <n v="1.420134"/>
    <n v="193.2"/>
    <n v="136.043522"/>
    <x v="1"/>
    <x v="0"/>
    <x v="0"/>
    <x v="0"/>
    <x v="0"/>
    <x v="0"/>
    <x v="0"/>
    <x v="0"/>
    <x v="0"/>
    <x v="0"/>
    <n v="10"/>
    <x v="0"/>
  </r>
  <r>
    <n v="1.8942840000000001"/>
    <n v="248.4"/>
    <n v="131.13135500000001"/>
    <x v="1"/>
    <x v="0"/>
    <x v="0"/>
    <x v="0"/>
    <x v="0"/>
    <x v="0"/>
    <x v="0"/>
    <x v="0"/>
    <x v="0"/>
    <x v="0"/>
    <n v="100"/>
    <x v="0"/>
  </r>
  <r>
    <n v="1.875256"/>
    <n v="248.4"/>
    <n v="132.46193700000001"/>
    <x v="1"/>
    <x v="0"/>
    <x v="0"/>
    <x v="0"/>
    <x v="0"/>
    <x v="0"/>
    <x v="0"/>
    <x v="0"/>
    <x v="0"/>
    <x v="0"/>
    <n v="100"/>
    <x v="0"/>
  </r>
  <r>
    <n v="1.889184"/>
    <n v="248.4"/>
    <n v="131.48532499999999"/>
    <x v="1"/>
    <x v="0"/>
    <x v="0"/>
    <x v="0"/>
    <x v="0"/>
    <x v="0"/>
    <x v="0"/>
    <x v="0"/>
    <x v="0"/>
    <x v="0"/>
    <n v="100"/>
    <x v="0"/>
  </r>
  <r>
    <n v="0.40493299999999999"/>
    <n v="55.2"/>
    <n v="136.31875099999999"/>
    <x v="4"/>
    <x v="0"/>
    <x v="0"/>
    <x v="0"/>
    <x v="0"/>
    <x v="0"/>
    <x v="0"/>
    <x v="0"/>
    <x v="0"/>
    <x v="0"/>
    <n v="1"/>
    <x v="0"/>
  </r>
  <r>
    <n v="0.392569"/>
    <n v="55.2"/>
    <n v="140.61229"/>
    <x v="4"/>
    <x v="0"/>
    <x v="0"/>
    <x v="0"/>
    <x v="0"/>
    <x v="0"/>
    <x v="0"/>
    <x v="0"/>
    <x v="0"/>
    <x v="0"/>
    <n v="1"/>
    <x v="0"/>
  </r>
  <r>
    <n v="0.47877900000000001"/>
    <n v="82.8"/>
    <n v="172.93994900000001"/>
    <x v="4"/>
    <x v="0"/>
    <x v="0"/>
    <x v="0"/>
    <x v="0"/>
    <x v="0"/>
    <x v="0"/>
    <x v="0"/>
    <x v="0"/>
    <x v="0"/>
    <n v="1"/>
    <x v="0"/>
  </r>
  <r>
    <n v="0.31708599999999998"/>
    <n v="55.2"/>
    <n v="174.08509699999999"/>
    <x v="4"/>
    <x v="0"/>
    <x v="0"/>
    <x v="0"/>
    <x v="0"/>
    <x v="0"/>
    <x v="0"/>
    <x v="0"/>
    <x v="0"/>
    <x v="0"/>
    <n v="10"/>
    <x v="0"/>
  </r>
  <r>
    <n v="0.32798300000000002"/>
    <n v="55.2"/>
    <n v="168.301301"/>
    <x v="4"/>
    <x v="0"/>
    <x v="0"/>
    <x v="0"/>
    <x v="0"/>
    <x v="0"/>
    <x v="0"/>
    <x v="0"/>
    <x v="0"/>
    <x v="0"/>
    <n v="10"/>
    <x v="0"/>
  </r>
  <r>
    <n v="0.42105599999999999"/>
    <n v="82.8"/>
    <n v="196.64840899999999"/>
    <x v="4"/>
    <x v="0"/>
    <x v="0"/>
    <x v="0"/>
    <x v="0"/>
    <x v="0"/>
    <x v="0"/>
    <x v="0"/>
    <x v="0"/>
    <x v="0"/>
    <n v="10"/>
    <x v="0"/>
  </r>
  <r>
    <n v="0.37340699999999999"/>
    <n v="55.2"/>
    <n v="147.82809800000001"/>
    <x v="4"/>
    <x v="0"/>
    <x v="0"/>
    <x v="0"/>
    <x v="0"/>
    <x v="0"/>
    <x v="0"/>
    <x v="0"/>
    <x v="0"/>
    <x v="0"/>
    <n v="100"/>
    <x v="0"/>
  </r>
  <r>
    <n v="0.41725299999999999"/>
    <n v="55.2"/>
    <n v="132.293915"/>
    <x v="4"/>
    <x v="0"/>
    <x v="0"/>
    <x v="0"/>
    <x v="0"/>
    <x v="0"/>
    <x v="0"/>
    <x v="0"/>
    <x v="0"/>
    <x v="0"/>
    <n v="100"/>
    <x v="0"/>
  </r>
  <r>
    <n v="0.38459700000000002"/>
    <n v="55.2"/>
    <n v="143.52676400000001"/>
    <x v="4"/>
    <x v="0"/>
    <x v="0"/>
    <x v="0"/>
    <x v="0"/>
    <x v="0"/>
    <x v="0"/>
    <x v="0"/>
    <x v="0"/>
    <x v="0"/>
    <n v="100"/>
    <x v="0"/>
  </r>
  <r>
    <n v="1.9638439999999999"/>
    <n v="248.4"/>
    <n v="126.486637"/>
    <x v="0"/>
    <x v="0"/>
    <x v="0"/>
    <x v="0"/>
    <x v="0"/>
    <x v="0"/>
    <x v="0"/>
    <x v="0"/>
    <x v="0"/>
    <x v="0"/>
    <n v="1"/>
    <x v="0"/>
  </r>
  <r>
    <n v="1.984626"/>
    <n v="248.4"/>
    <n v="125.162097"/>
    <x v="0"/>
    <x v="0"/>
    <x v="0"/>
    <x v="0"/>
    <x v="0"/>
    <x v="0"/>
    <x v="0"/>
    <x v="0"/>
    <x v="0"/>
    <x v="0"/>
    <n v="1"/>
    <x v="0"/>
  </r>
  <r>
    <n v="1.8375049999999999"/>
    <n v="220.8"/>
    <n v="120.16297"/>
    <x v="0"/>
    <x v="0"/>
    <x v="0"/>
    <x v="0"/>
    <x v="0"/>
    <x v="0"/>
    <x v="0"/>
    <x v="0"/>
    <x v="0"/>
    <x v="0"/>
    <n v="1"/>
    <x v="0"/>
  </r>
  <r>
    <n v="1.4200790000000001"/>
    <n v="193.2"/>
    <n v="136.048811"/>
    <x v="0"/>
    <x v="0"/>
    <x v="0"/>
    <x v="0"/>
    <x v="0"/>
    <x v="0"/>
    <x v="0"/>
    <x v="0"/>
    <x v="0"/>
    <x v="0"/>
    <n v="10"/>
    <x v="0"/>
  </r>
  <r>
    <n v="1.5991150000000001"/>
    <n v="220.8"/>
    <n v="138.076412"/>
    <x v="0"/>
    <x v="0"/>
    <x v="0"/>
    <x v="0"/>
    <x v="0"/>
    <x v="0"/>
    <x v="0"/>
    <x v="0"/>
    <x v="0"/>
    <x v="0"/>
    <n v="10"/>
    <x v="0"/>
  </r>
  <r>
    <n v="1.5742290000000001"/>
    <n v="220.8"/>
    <n v="140.25913600000001"/>
    <x v="0"/>
    <x v="0"/>
    <x v="0"/>
    <x v="0"/>
    <x v="0"/>
    <x v="0"/>
    <x v="0"/>
    <x v="0"/>
    <x v="0"/>
    <x v="0"/>
    <n v="10"/>
    <x v="0"/>
  </r>
  <r>
    <n v="1.812767"/>
    <n v="248.4"/>
    <n v="137.02811"/>
    <x v="0"/>
    <x v="0"/>
    <x v="0"/>
    <x v="0"/>
    <x v="0"/>
    <x v="0"/>
    <x v="0"/>
    <x v="0"/>
    <x v="0"/>
    <x v="0"/>
    <n v="100"/>
    <x v="0"/>
  </r>
  <r>
    <n v="1.7505109999999999"/>
    <n v="220.8"/>
    <n v="126.13459899999999"/>
    <x v="0"/>
    <x v="0"/>
    <x v="0"/>
    <x v="0"/>
    <x v="0"/>
    <x v="0"/>
    <x v="0"/>
    <x v="0"/>
    <x v="0"/>
    <x v="0"/>
    <n v="100"/>
    <x v="0"/>
  </r>
  <r>
    <n v="1.7808120000000001"/>
    <n v="248.4"/>
    <n v="139.48695900000001"/>
    <x v="0"/>
    <x v="0"/>
    <x v="0"/>
    <x v="0"/>
    <x v="0"/>
    <x v="0"/>
    <x v="0"/>
    <x v="0"/>
    <x v="0"/>
    <x v="0"/>
    <n v="100"/>
    <x v="0"/>
  </r>
  <r>
    <n v="3.4055080000000002"/>
    <n v="414"/>
    <n v="121.567761"/>
    <x v="2"/>
    <x v="0"/>
    <x v="0"/>
    <x v="0"/>
    <x v="0"/>
    <x v="0"/>
    <x v="0"/>
    <x v="0"/>
    <x v="0"/>
    <x v="0"/>
    <n v="1"/>
    <x v="0"/>
  </r>
  <r>
    <n v="3.3675980000000001"/>
    <n v="441.6"/>
    <n v="131.132024"/>
    <x v="2"/>
    <x v="0"/>
    <x v="0"/>
    <x v="0"/>
    <x v="0"/>
    <x v="0"/>
    <x v="0"/>
    <x v="0"/>
    <x v="0"/>
    <x v="0"/>
    <n v="1"/>
    <x v="0"/>
  </r>
  <r>
    <n v="1.6659489999999999"/>
    <n v="220.8"/>
    <n v="132.53706"/>
    <x v="2"/>
    <x v="0"/>
    <x v="0"/>
    <x v="0"/>
    <x v="0"/>
    <x v="0"/>
    <x v="0"/>
    <x v="0"/>
    <x v="0"/>
    <x v="0"/>
    <n v="1"/>
    <x v="0"/>
  </r>
  <r>
    <n v="3.044543"/>
    <n v="386.4"/>
    <n v="126.915593"/>
    <x v="2"/>
    <x v="0"/>
    <x v="0"/>
    <x v="0"/>
    <x v="0"/>
    <x v="0"/>
    <x v="0"/>
    <x v="0"/>
    <x v="0"/>
    <x v="0"/>
    <n v="10"/>
    <x v="0"/>
  </r>
  <r>
    <n v="2.9544969999999999"/>
    <n v="386.4"/>
    <n v="130.78369599999999"/>
    <x v="2"/>
    <x v="0"/>
    <x v="0"/>
    <x v="0"/>
    <x v="0"/>
    <x v="0"/>
    <x v="0"/>
    <x v="0"/>
    <x v="0"/>
    <x v="0"/>
    <n v="10"/>
    <x v="0"/>
  </r>
  <r>
    <n v="2.9866389999999998"/>
    <n v="386.4"/>
    <n v="129.376206"/>
    <x v="2"/>
    <x v="0"/>
    <x v="0"/>
    <x v="0"/>
    <x v="0"/>
    <x v="0"/>
    <x v="0"/>
    <x v="0"/>
    <x v="0"/>
    <x v="0"/>
    <n v="10"/>
    <x v="0"/>
  </r>
  <r>
    <n v="3.3097539999999999"/>
    <n v="414"/>
    <n v="125.084822"/>
    <x v="2"/>
    <x v="0"/>
    <x v="0"/>
    <x v="0"/>
    <x v="0"/>
    <x v="0"/>
    <x v="0"/>
    <x v="0"/>
    <x v="0"/>
    <x v="0"/>
    <n v="100"/>
    <x v="0"/>
  </r>
  <r>
    <n v="3.281908"/>
    <n v="414"/>
    <n v="126.146146"/>
    <x v="2"/>
    <x v="0"/>
    <x v="0"/>
    <x v="0"/>
    <x v="0"/>
    <x v="0"/>
    <x v="0"/>
    <x v="0"/>
    <x v="0"/>
    <x v="0"/>
    <n v="100"/>
    <x v="0"/>
  </r>
  <r>
    <n v="3.3097850000000002"/>
    <n v="414"/>
    <n v="125.083652"/>
    <x v="2"/>
    <x v="0"/>
    <x v="0"/>
    <x v="0"/>
    <x v="0"/>
    <x v="0"/>
    <x v="0"/>
    <x v="0"/>
    <x v="0"/>
    <x v="0"/>
    <n v="100"/>
    <x v="0"/>
  </r>
  <r>
    <n v="2.2786330000000001"/>
    <n v="303.60000000000002"/>
    <n v="133.237798"/>
    <x v="5"/>
    <x v="0"/>
    <x v="0"/>
    <x v="0"/>
    <x v="0"/>
    <x v="0"/>
    <x v="0"/>
    <x v="0"/>
    <x v="0"/>
    <x v="0"/>
    <n v="1"/>
    <x v="0"/>
  </r>
  <r>
    <n v="2.3804979999999998"/>
    <n v="303.60000000000002"/>
    <n v="127.53635800000001"/>
    <x v="5"/>
    <x v="0"/>
    <x v="0"/>
    <x v="0"/>
    <x v="0"/>
    <x v="0"/>
    <x v="0"/>
    <x v="0"/>
    <x v="0"/>
    <x v="0"/>
    <n v="1"/>
    <x v="0"/>
  </r>
  <r>
    <n v="2.3921290000000002"/>
    <n v="303.60000000000002"/>
    <n v="126.916239"/>
    <x v="5"/>
    <x v="0"/>
    <x v="0"/>
    <x v="0"/>
    <x v="0"/>
    <x v="0"/>
    <x v="0"/>
    <x v="0"/>
    <x v="0"/>
    <x v="0"/>
    <n v="1"/>
    <x v="0"/>
  </r>
  <r>
    <n v="2.6629360000000002"/>
    <n v="331.2"/>
    <n v="124.373985"/>
    <x v="5"/>
    <x v="0"/>
    <x v="0"/>
    <x v="0"/>
    <x v="0"/>
    <x v="0"/>
    <x v="0"/>
    <x v="0"/>
    <x v="0"/>
    <x v="0"/>
    <n v="10"/>
    <x v="0"/>
  </r>
  <r>
    <n v="2.5461839999999998"/>
    <n v="331.2"/>
    <n v="130.076989"/>
    <x v="5"/>
    <x v="0"/>
    <x v="0"/>
    <x v="0"/>
    <x v="0"/>
    <x v="0"/>
    <x v="0"/>
    <x v="0"/>
    <x v="0"/>
    <x v="0"/>
    <n v="10"/>
    <x v="0"/>
  </r>
  <r>
    <n v="2.6479059999999999"/>
    <n v="331.2"/>
    <n v="125.079964"/>
    <x v="5"/>
    <x v="0"/>
    <x v="0"/>
    <x v="0"/>
    <x v="0"/>
    <x v="0"/>
    <x v="0"/>
    <x v="0"/>
    <x v="0"/>
    <x v="0"/>
    <n v="10"/>
    <x v="0"/>
  </r>
  <r>
    <n v="3.0376919999999998"/>
    <n v="386.4"/>
    <n v="127.201857"/>
    <x v="5"/>
    <x v="0"/>
    <x v="0"/>
    <x v="0"/>
    <x v="0"/>
    <x v="0"/>
    <x v="0"/>
    <x v="0"/>
    <x v="0"/>
    <x v="0"/>
    <n v="100"/>
    <x v="0"/>
  </r>
  <r>
    <n v="2.8927010000000002"/>
    <n v="358.8"/>
    <n v="124.03633600000001"/>
    <x v="5"/>
    <x v="0"/>
    <x v="0"/>
    <x v="0"/>
    <x v="0"/>
    <x v="0"/>
    <x v="0"/>
    <x v="0"/>
    <x v="0"/>
    <x v="0"/>
    <n v="100"/>
    <x v="0"/>
  </r>
  <r>
    <n v="3.0871189999999999"/>
    <n v="386.4"/>
    <n v="125.165246"/>
    <x v="5"/>
    <x v="0"/>
    <x v="0"/>
    <x v="0"/>
    <x v="0"/>
    <x v="0"/>
    <x v="0"/>
    <x v="0"/>
    <x v="0"/>
    <x v="0"/>
    <n v="100"/>
    <x v="0"/>
  </r>
  <r>
    <n v="0.84242499999999998"/>
    <n v="110.4"/>
    <n v="131.050228"/>
    <x v="12"/>
    <x v="0"/>
    <x v="0"/>
    <x v="0"/>
    <x v="0"/>
    <x v="0"/>
    <x v="0"/>
    <x v="0"/>
    <x v="0"/>
    <x v="0"/>
    <s v="random"/>
    <x v="0"/>
  </r>
  <r>
    <n v="0.93247800000000003"/>
    <n v="138"/>
    <n v="147.99283500000001"/>
    <x v="12"/>
    <x v="0"/>
    <x v="0"/>
    <x v="0"/>
    <x v="0"/>
    <x v="0"/>
    <x v="0"/>
    <x v="0"/>
    <x v="0"/>
    <x v="0"/>
    <s v="random"/>
    <x v="0"/>
  </r>
  <r>
    <n v="0.809396"/>
    <n v="110.4"/>
    <n v="136.39806200000001"/>
    <x v="12"/>
    <x v="0"/>
    <x v="0"/>
    <x v="0"/>
    <x v="0"/>
    <x v="0"/>
    <x v="0"/>
    <x v="0"/>
    <x v="0"/>
    <x v="0"/>
    <s v="random"/>
    <x v="0"/>
  </r>
  <r>
    <n v="0.94419900000000001"/>
    <n v="138"/>
    <n v="146.15565699999999"/>
    <x v="12"/>
    <x v="0"/>
    <x v="0"/>
    <x v="0"/>
    <x v="0"/>
    <x v="0"/>
    <x v="0"/>
    <x v="0"/>
    <x v="0"/>
    <x v="0"/>
    <s v="random"/>
    <x v="0"/>
  </r>
  <r>
    <n v="0.86805699999999997"/>
    <n v="110.4"/>
    <n v="127.1806"/>
    <x v="12"/>
    <x v="0"/>
    <x v="0"/>
    <x v="0"/>
    <x v="0"/>
    <x v="0"/>
    <x v="0"/>
    <x v="0"/>
    <x v="0"/>
    <x v="0"/>
    <s v="random"/>
    <x v="0"/>
  </r>
  <r>
    <n v="0.82642300000000002"/>
    <n v="110.4"/>
    <n v="133.58776700000001"/>
    <x v="12"/>
    <x v="0"/>
    <x v="0"/>
    <x v="0"/>
    <x v="0"/>
    <x v="0"/>
    <x v="0"/>
    <x v="0"/>
    <x v="0"/>
    <x v="0"/>
    <s v="random"/>
    <x v="0"/>
  </r>
  <r>
    <n v="0.83521299999999998"/>
    <n v="110.4"/>
    <n v="132.18190799999999"/>
    <x v="12"/>
    <x v="0"/>
    <x v="0"/>
    <x v="0"/>
    <x v="0"/>
    <x v="0"/>
    <x v="0"/>
    <x v="0"/>
    <x v="0"/>
    <x v="0"/>
    <s v="random"/>
    <x v="0"/>
  </r>
  <r>
    <n v="0.84699199999999997"/>
    <n v="110.4"/>
    <n v="130.343648"/>
    <x v="12"/>
    <x v="0"/>
    <x v="0"/>
    <x v="0"/>
    <x v="0"/>
    <x v="0"/>
    <x v="0"/>
    <x v="0"/>
    <x v="0"/>
    <x v="0"/>
    <s v="random"/>
    <x v="0"/>
  </r>
  <r>
    <n v="0.86562600000000001"/>
    <n v="110.4"/>
    <n v="127.537767"/>
    <x v="12"/>
    <x v="0"/>
    <x v="0"/>
    <x v="0"/>
    <x v="0"/>
    <x v="0"/>
    <x v="0"/>
    <x v="0"/>
    <x v="0"/>
    <x v="0"/>
    <s v="random"/>
    <x v="0"/>
  </r>
  <r>
    <n v="0.84471200000000002"/>
    <n v="110.4"/>
    <n v="130.69547399999999"/>
    <x v="12"/>
    <x v="0"/>
    <x v="0"/>
    <x v="0"/>
    <x v="0"/>
    <x v="0"/>
    <x v="0"/>
    <x v="0"/>
    <x v="0"/>
    <x v="0"/>
    <s v="random"/>
    <x v="0"/>
  </r>
  <r>
    <n v="0.37476900000000002"/>
    <n v="55.2"/>
    <n v="147.290705"/>
    <x v="13"/>
    <x v="0"/>
    <x v="0"/>
    <x v="0"/>
    <x v="0"/>
    <x v="0"/>
    <x v="0"/>
    <x v="0"/>
    <x v="0"/>
    <x v="0"/>
    <s v="random"/>
    <x v="0"/>
  </r>
  <r>
    <n v="0.36538100000000001"/>
    <n v="55.2"/>
    <n v="151.075176"/>
    <x v="13"/>
    <x v="0"/>
    <x v="0"/>
    <x v="0"/>
    <x v="0"/>
    <x v="0"/>
    <x v="0"/>
    <x v="0"/>
    <x v="0"/>
    <x v="0"/>
    <s v="random"/>
    <x v="0"/>
  </r>
  <r>
    <n v="0.371228"/>
    <n v="55.2"/>
    <n v="148.69562999999999"/>
    <x v="13"/>
    <x v="0"/>
    <x v="0"/>
    <x v="0"/>
    <x v="0"/>
    <x v="0"/>
    <x v="0"/>
    <x v="0"/>
    <x v="0"/>
    <x v="0"/>
    <s v="random"/>
    <x v="0"/>
  </r>
  <r>
    <n v="0.36708600000000002"/>
    <n v="55.2"/>
    <n v="150.37331399999999"/>
    <x v="13"/>
    <x v="0"/>
    <x v="0"/>
    <x v="0"/>
    <x v="0"/>
    <x v="0"/>
    <x v="0"/>
    <x v="0"/>
    <x v="0"/>
    <x v="0"/>
    <s v="random"/>
    <x v="0"/>
  </r>
  <r>
    <n v="0.43373499999999998"/>
    <n v="55.2"/>
    <n v="127.266671"/>
    <x v="13"/>
    <x v="0"/>
    <x v="0"/>
    <x v="0"/>
    <x v="0"/>
    <x v="0"/>
    <x v="0"/>
    <x v="0"/>
    <x v="0"/>
    <x v="0"/>
    <s v="random"/>
    <x v="0"/>
  </r>
  <r>
    <n v="0.38041999999999998"/>
    <n v="55.2"/>
    <n v="145.102611"/>
    <x v="13"/>
    <x v="0"/>
    <x v="0"/>
    <x v="0"/>
    <x v="0"/>
    <x v="0"/>
    <x v="0"/>
    <x v="0"/>
    <x v="0"/>
    <x v="0"/>
    <s v="random"/>
    <x v="0"/>
  </r>
  <r>
    <n v="0.37121300000000002"/>
    <n v="55.2"/>
    <n v="148.70163600000001"/>
    <x v="13"/>
    <x v="0"/>
    <x v="0"/>
    <x v="0"/>
    <x v="0"/>
    <x v="0"/>
    <x v="0"/>
    <x v="0"/>
    <x v="0"/>
    <x v="0"/>
    <s v="random"/>
    <x v="0"/>
  </r>
  <r>
    <n v="0.35305599999999998"/>
    <n v="55.2"/>
    <n v="156.34912299999999"/>
    <x v="13"/>
    <x v="0"/>
    <x v="0"/>
    <x v="0"/>
    <x v="0"/>
    <x v="0"/>
    <x v="0"/>
    <x v="0"/>
    <x v="0"/>
    <x v="0"/>
    <s v="random"/>
    <x v="0"/>
  </r>
  <r>
    <n v="0.38298599999999999"/>
    <n v="55.2"/>
    <n v="144.13054299999999"/>
    <x v="13"/>
    <x v="0"/>
    <x v="0"/>
    <x v="0"/>
    <x v="0"/>
    <x v="0"/>
    <x v="0"/>
    <x v="0"/>
    <x v="0"/>
    <x v="0"/>
    <s v="random"/>
    <x v="0"/>
  </r>
  <r>
    <n v="0.45937800000000001"/>
    <n v="55.2"/>
    <n v="120.162515"/>
    <x v="13"/>
    <x v="0"/>
    <x v="0"/>
    <x v="0"/>
    <x v="0"/>
    <x v="0"/>
    <x v="0"/>
    <x v="0"/>
    <x v="0"/>
    <x v="0"/>
    <s v="random"/>
    <x v="0"/>
  </r>
  <r>
    <n v="1.721738"/>
    <n v="220.8"/>
    <n v="128.24251599999999"/>
    <x v="3"/>
    <x v="0"/>
    <x v="0"/>
    <x v="0"/>
    <x v="0"/>
    <x v="0"/>
    <x v="0"/>
    <x v="0"/>
    <x v="0"/>
    <x v="0"/>
    <s v="random"/>
    <x v="1"/>
  </r>
  <r>
    <n v="1.277358"/>
    <n v="165.6"/>
    <n v="129.64259200000001"/>
    <x v="3"/>
    <x v="0"/>
    <x v="0"/>
    <x v="0"/>
    <x v="0"/>
    <x v="0"/>
    <x v="0"/>
    <x v="0"/>
    <x v="0"/>
    <x v="0"/>
    <s v="random"/>
    <x v="1"/>
  </r>
  <r>
    <n v="1.277366"/>
    <n v="165.6"/>
    <n v="129.64181099999999"/>
    <x v="3"/>
    <x v="0"/>
    <x v="0"/>
    <x v="0"/>
    <x v="0"/>
    <x v="0"/>
    <x v="0"/>
    <x v="0"/>
    <x v="0"/>
    <x v="0"/>
    <s v="random"/>
    <x v="1"/>
  </r>
  <r>
    <n v="1.22428"/>
    <n v="165.6"/>
    <n v="135.263184"/>
    <x v="3"/>
    <x v="0"/>
    <x v="0"/>
    <x v="0"/>
    <x v="0"/>
    <x v="0"/>
    <x v="0"/>
    <x v="0"/>
    <x v="0"/>
    <x v="0"/>
    <s v="random"/>
    <x v="1"/>
  </r>
  <r>
    <n v="1.1776629999999999"/>
    <n v="165.6"/>
    <n v="140.61752000000001"/>
    <x v="3"/>
    <x v="0"/>
    <x v="0"/>
    <x v="0"/>
    <x v="0"/>
    <x v="0"/>
    <x v="0"/>
    <x v="0"/>
    <x v="0"/>
    <x v="0"/>
    <s v="random"/>
    <x v="1"/>
  </r>
  <r>
    <n v="1.280783"/>
    <n v="165.6"/>
    <n v="129.29590300000001"/>
    <x v="3"/>
    <x v="0"/>
    <x v="0"/>
    <x v="0"/>
    <x v="0"/>
    <x v="0"/>
    <x v="0"/>
    <x v="0"/>
    <x v="0"/>
    <x v="0"/>
    <s v="random"/>
    <x v="1"/>
  </r>
  <r>
    <n v="1.21475"/>
    <n v="165.6"/>
    <n v="136.32429099999999"/>
    <x v="3"/>
    <x v="0"/>
    <x v="0"/>
    <x v="0"/>
    <x v="0"/>
    <x v="0"/>
    <x v="0"/>
    <x v="0"/>
    <x v="0"/>
    <x v="0"/>
    <s v="random"/>
    <x v="1"/>
  </r>
  <r>
    <n v="1.1871929999999999"/>
    <n v="165.6"/>
    <n v="139.48873699999999"/>
    <x v="3"/>
    <x v="0"/>
    <x v="0"/>
    <x v="0"/>
    <x v="0"/>
    <x v="0"/>
    <x v="0"/>
    <x v="0"/>
    <x v="0"/>
    <x v="0"/>
    <s v="random"/>
    <x v="1"/>
  </r>
  <r>
    <n v="1.1026020000000001"/>
    <n v="138"/>
    <n v="125.158492"/>
    <x v="3"/>
    <x v="0"/>
    <x v="0"/>
    <x v="0"/>
    <x v="0"/>
    <x v="0"/>
    <x v="0"/>
    <x v="0"/>
    <x v="0"/>
    <x v="0"/>
    <s v="random"/>
    <x v="1"/>
  </r>
  <r>
    <n v="1.169551"/>
    <n v="165.6"/>
    <n v="141.59283199999999"/>
    <x v="3"/>
    <x v="0"/>
    <x v="0"/>
    <x v="0"/>
    <x v="0"/>
    <x v="0"/>
    <x v="0"/>
    <x v="0"/>
    <x v="0"/>
    <x v="0"/>
    <s v="random"/>
    <x v="1"/>
  </r>
  <r>
    <n v="2.2981600000000002"/>
    <n v="303.60000000000002"/>
    <n v="132.10571100000001"/>
    <x v="1"/>
    <x v="0"/>
    <x v="0"/>
    <x v="0"/>
    <x v="0"/>
    <x v="0"/>
    <x v="0"/>
    <x v="0"/>
    <x v="0"/>
    <x v="0"/>
    <s v="random"/>
    <x v="1"/>
  </r>
  <r>
    <n v="2.334009"/>
    <n v="303.60000000000002"/>
    <n v="130.07661400000001"/>
    <x v="1"/>
    <x v="0"/>
    <x v="0"/>
    <x v="0"/>
    <x v="0"/>
    <x v="0"/>
    <x v="0"/>
    <x v="0"/>
    <x v="0"/>
    <x v="0"/>
    <s v="random"/>
    <x v="1"/>
  </r>
  <r>
    <n v="2.3870200000000001"/>
    <n v="303.60000000000002"/>
    <n v="127.187855"/>
    <x v="1"/>
    <x v="0"/>
    <x v="0"/>
    <x v="0"/>
    <x v="0"/>
    <x v="0"/>
    <x v="0"/>
    <x v="0"/>
    <x v="0"/>
    <x v="0"/>
    <s v="random"/>
    <x v="1"/>
  </r>
  <r>
    <n v="2.3339400000000001"/>
    <n v="303.60000000000002"/>
    <n v="130.08045799999999"/>
    <x v="1"/>
    <x v="0"/>
    <x v="0"/>
    <x v="0"/>
    <x v="0"/>
    <x v="0"/>
    <x v="0"/>
    <x v="0"/>
    <x v="0"/>
    <x v="0"/>
    <s v="random"/>
    <x v="1"/>
  </r>
  <r>
    <n v="2.2740109999999998"/>
    <n v="303.60000000000002"/>
    <n v="133.50860299999999"/>
    <x v="1"/>
    <x v="0"/>
    <x v="0"/>
    <x v="0"/>
    <x v="0"/>
    <x v="0"/>
    <x v="0"/>
    <x v="0"/>
    <x v="0"/>
    <x v="0"/>
    <s v="random"/>
    <x v="1"/>
  </r>
  <r>
    <n v="2.4002620000000001"/>
    <n v="303.60000000000002"/>
    <n v="126.486175"/>
    <x v="1"/>
    <x v="0"/>
    <x v="0"/>
    <x v="0"/>
    <x v="0"/>
    <x v="0"/>
    <x v="0"/>
    <x v="0"/>
    <x v="0"/>
    <x v="0"/>
    <s v="random"/>
    <x v="1"/>
  </r>
  <r>
    <n v="2.15673"/>
    <n v="276"/>
    <n v="127.971508"/>
    <x v="1"/>
    <x v="0"/>
    <x v="0"/>
    <x v="0"/>
    <x v="0"/>
    <x v="0"/>
    <x v="0"/>
    <x v="0"/>
    <x v="0"/>
    <x v="0"/>
    <s v="random"/>
    <x v="1"/>
  </r>
  <r>
    <n v="2.4069129999999999"/>
    <n v="303.60000000000002"/>
    <n v="126.136698"/>
    <x v="1"/>
    <x v="0"/>
    <x v="0"/>
    <x v="0"/>
    <x v="0"/>
    <x v="0"/>
    <x v="0"/>
    <x v="0"/>
    <x v="0"/>
    <x v="0"/>
    <s v="random"/>
    <x v="1"/>
  </r>
  <r>
    <n v="2.2980299999999998"/>
    <n v="303.60000000000002"/>
    <n v="132.113136"/>
    <x v="1"/>
    <x v="0"/>
    <x v="0"/>
    <x v="0"/>
    <x v="0"/>
    <x v="0"/>
    <x v="0"/>
    <x v="0"/>
    <x v="0"/>
    <x v="0"/>
    <s v="random"/>
    <x v="1"/>
  </r>
  <r>
    <n v="2.2547440000000001"/>
    <n v="303.60000000000002"/>
    <n v="134.64942199999999"/>
    <x v="1"/>
    <x v="0"/>
    <x v="0"/>
    <x v="0"/>
    <x v="0"/>
    <x v="0"/>
    <x v="0"/>
    <x v="0"/>
    <x v="0"/>
    <x v="0"/>
    <s v="random"/>
    <x v="1"/>
  </r>
  <r>
    <n v="2.850562"/>
    <n v="358.8"/>
    <n v="125.869901"/>
    <x v="0"/>
    <x v="0"/>
    <x v="0"/>
    <x v="0"/>
    <x v="0"/>
    <x v="0"/>
    <x v="0"/>
    <x v="0"/>
    <x v="0"/>
    <x v="0"/>
    <s v="random"/>
    <x v="1"/>
  </r>
  <r>
    <n v="2.9342100000000002"/>
    <n v="358.8"/>
    <n v="122.281634"/>
    <x v="0"/>
    <x v="0"/>
    <x v="0"/>
    <x v="0"/>
    <x v="0"/>
    <x v="0"/>
    <x v="0"/>
    <x v="0"/>
    <x v="0"/>
    <x v="0"/>
    <s v="random"/>
    <x v="1"/>
  </r>
  <r>
    <n v="2.5895229999999998"/>
    <n v="331.2"/>
    <n v="127.90002200000001"/>
    <x v="0"/>
    <x v="0"/>
    <x v="0"/>
    <x v="0"/>
    <x v="0"/>
    <x v="0"/>
    <x v="0"/>
    <x v="0"/>
    <x v="0"/>
    <x v="0"/>
    <s v="random"/>
    <x v="1"/>
  </r>
  <r>
    <n v="2.852287"/>
    <n v="358.8"/>
    <n v="125.793775"/>
    <x v="0"/>
    <x v="0"/>
    <x v="0"/>
    <x v="0"/>
    <x v="0"/>
    <x v="0"/>
    <x v="0"/>
    <x v="0"/>
    <x v="0"/>
    <x v="0"/>
    <s v="random"/>
    <x v="1"/>
  </r>
  <r>
    <n v="2.942717"/>
    <n v="358.8"/>
    <n v="121.928127"/>
    <x v="0"/>
    <x v="0"/>
    <x v="0"/>
    <x v="0"/>
    <x v="0"/>
    <x v="0"/>
    <x v="0"/>
    <x v="0"/>
    <x v="0"/>
    <x v="0"/>
    <s v="random"/>
    <x v="1"/>
  </r>
  <r>
    <n v="2.8505729999999998"/>
    <n v="358.8"/>
    <n v="125.86941899999999"/>
    <x v="0"/>
    <x v="0"/>
    <x v="0"/>
    <x v="0"/>
    <x v="0"/>
    <x v="0"/>
    <x v="0"/>
    <x v="0"/>
    <x v="0"/>
    <x v="0"/>
    <s v="random"/>
    <x v="1"/>
  </r>
  <r>
    <n v="2.83657"/>
    <n v="358.8"/>
    <n v="126.490784"/>
    <x v="0"/>
    <x v="0"/>
    <x v="0"/>
    <x v="0"/>
    <x v="0"/>
    <x v="0"/>
    <x v="0"/>
    <x v="0"/>
    <x v="0"/>
    <x v="0"/>
    <s v="random"/>
    <x v="1"/>
  </r>
  <r>
    <n v="2.6312310000000001"/>
    <n v="331.2"/>
    <n v="125.87263900000001"/>
    <x v="0"/>
    <x v="0"/>
    <x v="0"/>
    <x v="0"/>
    <x v="0"/>
    <x v="0"/>
    <x v="0"/>
    <x v="0"/>
    <x v="0"/>
    <x v="0"/>
    <s v="random"/>
    <x v="1"/>
  </r>
  <r>
    <n v="3.0293230000000002"/>
    <n v="386.4"/>
    <n v="127.55327"/>
    <x v="0"/>
    <x v="0"/>
    <x v="0"/>
    <x v="0"/>
    <x v="0"/>
    <x v="0"/>
    <x v="0"/>
    <x v="0"/>
    <x v="0"/>
    <x v="0"/>
    <s v="random"/>
    <x v="1"/>
  </r>
  <r>
    <n v="2.743169"/>
    <n v="358.8"/>
    <n v="130.797617"/>
    <x v="0"/>
    <x v="0"/>
    <x v="0"/>
    <x v="0"/>
    <x v="0"/>
    <x v="0"/>
    <x v="0"/>
    <x v="0"/>
    <x v="0"/>
    <x v="0"/>
    <s v="random"/>
    <x v="1"/>
  </r>
  <r>
    <n v="4.0635669999999999"/>
    <n v="524.4"/>
    <n v="129.04916900000001"/>
    <x v="5"/>
    <x v="0"/>
    <x v="0"/>
    <x v="0"/>
    <x v="0"/>
    <x v="0"/>
    <x v="0"/>
    <x v="0"/>
    <x v="0"/>
    <x v="0"/>
    <s v="random"/>
    <x v="1"/>
  </r>
  <r>
    <n v="3.6006209999999998"/>
    <n v="441.6"/>
    <n v="122.64550199999999"/>
    <x v="5"/>
    <x v="0"/>
    <x v="0"/>
    <x v="0"/>
    <x v="0"/>
    <x v="0"/>
    <x v="0"/>
    <x v="0"/>
    <x v="0"/>
    <x v="0"/>
    <s v="random"/>
    <x v="1"/>
  </r>
  <r>
    <n v="4.0049070000000002"/>
    <n v="496.8"/>
    <n v="124.047814"/>
    <x v="5"/>
    <x v="0"/>
    <x v="0"/>
    <x v="0"/>
    <x v="0"/>
    <x v="0"/>
    <x v="0"/>
    <x v="0"/>
    <x v="0"/>
    <x v="0"/>
    <s v="random"/>
    <x v="1"/>
  </r>
  <r>
    <n v="3.8600970000000001"/>
    <n v="496.8"/>
    <n v="128.70141899999999"/>
    <x v="5"/>
    <x v="0"/>
    <x v="0"/>
    <x v="0"/>
    <x v="0"/>
    <x v="0"/>
    <x v="0"/>
    <x v="0"/>
    <x v="0"/>
    <x v="0"/>
    <s v="random"/>
    <x v="1"/>
  </r>
  <r>
    <n v="4.0160140000000002"/>
    <n v="496.8"/>
    <n v="123.704735"/>
    <x v="5"/>
    <x v="0"/>
    <x v="0"/>
    <x v="0"/>
    <x v="0"/>
    <x v="0"/>
    <x v="0"/>
    <x v="0"/>
    <x v="0"/>
    <x v="0"/>
    <s v="random"/>
    <x v="1"/>
  </r>
  <r>
    <n v="3.663449"/>
    <n v="441.6"/>
    <n v="120.542129"/>
    <x v="5"/>
    <x v="0"/>
    <x v="0"/>
    <x v="0"/>
    <x v="0"/>
    <x v="0"/>
    <x v="0"/>
    <x v="0"/>
    <x v="0"/>
    <x v="0"/>
    <s v="random"/>
    <x v="1"/>
  </r>
  <r>
    <n v="4.2390439999999998"/>
    <n v="524.4"/>
    <n v="123.70714"/>
    <x v="5"/>
    <x v="0"/>
    <x v="0"/>
    <x v="0"/>
    <x v="0"/>
    <x v="0"/>
    <x v="0"/>
    <x v="0"/>
    <x v="0"/>
    <x v="0"/>
    <s v="random"/>
    <x v="1"/>
  </r>
  <r>
    <n v="3.9932970000000001"/>
    <n v="496.8"/>
    <n v="124.408469"/>
    <x v="5"/>
    <x v="0"/>
    <x v="0"/>
    <x v="0"/>
    <x v="0"/>
    <x v="0"/>
    <x v="0"/>
    <x v="0"/>
    <x v="0"/>
    <x v="0"/>
    <s v="random"/>
    <x v="1"/>
  </r>
  <r>
    <n v="4.2510079999999997"/>
    <n v="524.4"/>
    <n v="123.358966"/>
    <x v="5"/>
    <x v="0"/>
    <x v="0"/>
    <x v="0"/>
    <x v="0"/>
    <x v="0"/>
    <x v="0"/>
    <x v="0"/>
    <x v="0"/>
    <x v="0"/>
    <s v="random"/>
    <x v="1"/>
  </r>
  <r>
    <n v="4.1654470000000003"/>
    <n v="524.4"/>
    <n v="125.892848"/>
    <x v="5"/>
    <x v="0"/>
    <x v="0"/>
    <x v="0"/>
    <x v="0"/>
    <x v="0"/>
    <x v="0"/>
    <x v="0"/>
    <x v="0"/>
    <x v="0"/>
    <s v="random"/>
    <x v="1"/>
  </r>
  <r>
    <n v="1.6657789999999999"/>
    <n v="220.8"/>
    <n v="132.55060800000001"/>
    <x v="4"/>
    <x v="0"/>
    <x v="0"/>
    <x v="0"/>
    <x v="0"/>
    <x v="0"/>
    <x v="0"/>
    <x v="0"/>
    <x v="0"/>
    <x v="0"/>
    <s v="random"/>
    <x v="1"/>
  </r>
  <r>
    <n v="1.602117"/>
    <n v="220.8"/>
    <n v="137.81765300000001"/>
    <x v="4"/>
    <x v="0"/>
    <x v="0"/>
    <x v="0"/>
    <x v="0"/>
    <x v="0"/>
    <x v="0"/>
    <x v="0"/>
    <x v="0"/>
    <x v="0"/>
    <s v="random"/>
    <x v="1"/>
  </r>
  <r>
    <n v="1.517973"/>
    <n v="193.2"/>
    <n v="127.275006"/>
    <x v="4"/>
    <x v="0"/>
    <x v="0"/>
    <x v="0"/>
    <x v="0"/>
    <x v="0"/>
    <x v="0"/>
    <x v="0"/>
    <x v="0"/>
    <x v="0"/>
    <s v="random"/>
    <x v="1"/>
  </r>
  <r>
    <n v="1.5316259999999999"/>
    <n v="193.2"/>
    <n v="126.14046"/>
    <x v="4"/>
    <x v="0"/>
    <x v="0"/>
    <x v="0"/>
    <x v="0"/>
    <x v="0"/>
    <x v="0"/>
    <x v="0"/>
    <x v="0"/>
    <x v="0"/>
    <s v="random"/>
    <x v="1"/>
  </r>
  <r>
    <n v="1.527377"/>
    <n v="193.2"/>
    <n v="126.49135"/>
    <x v="4"/>
    <x v="0"/>
    <x v="0"/>
    <x v="0"/>
    <x v="0"/>
    <x v="0"/>
    <x v="0"/>
    <x v="0"/>
    <x v="0"/>
    <x v="0"/>
    <s v="random"/>
    <x v="1"/>
  </r>
  <r>
    <n v="1.477285"/>
    <n v="193.2"/>
    <n v="130.78045900000001"/>
    <x v="4"/>
    <x v="0"/>
    <x v="0"/>
    <x v="0"/>
    <x v="0"/>
    <x v="0"/>
    <x v="0"/>
    <x v="0"/>
    <x v="0"/>
    <x v="0"/>
    <s v="random"/>
    <x v="1"/>
  </r>
  <r>
    <n v="1.461551"/>
    <n v="193.2"/>
    <n v="132.18831599999999"/>
    <x v="4"/>
    <x v="0"/>
    <x v="0"/>
    <x v="0"/>
    <x v="0"/>
    <x v="0"/>
    <x v="0"/>
    <x v="0"/>
    <x v="0"/>
    <x v="0"/>
    <s v="random"/>
    <x v="1"/>
  </r>
  <r>
    <n v="1.619661"/>
    <n v="220.8"/>
    <n v="136.32481799999999"/>
    <x v="4"/>
    <x v="0"/>
    <x v="0"/>
    <x v="0"/>
    <x v="0"/>
    <x v="0"/>
    <x v="0"/>
    <x v="0"/>
    <x v="0"/>
    <x v="0"/>
    <s v="random"/>
    <x v="1"/>
  </r>
  <r>
    <n v="1.5402720000000001"/>
    <n v="193.2"/>
    <n v="125.432385"/>
    <x v="4"/>
    <x v="0"/>
    <x v="0"/>
    <x v="0"/>
    <x v="0"/>
    <x v="0"/>
    <x v="0"/>
    <x v="0"/>
    <x v="0"/>
    <x v="0"/>
    <s v="random"/>
    <x v="1"/>
  </r>
  <r>
    <n v="1.47722"/>
    <n v="193.2"/>
    <n v="130.786181"/>
    <x v="4"/>
    <x v="0"/>
    <x v="0"/>
    <x v="0"/>
    <x v="0"/>
    <x v="0"/>
    <x v="0"/>
    <x v="0"/>
    <x v="0"/>
    <x v="0"/>
    <s v="random"/>
    <x v="1"/>
  </r>
  <r>
    <n v="4.5916449999999998"/>
    <n v="579.6"/>
    <n v="126.229274"/>
    <x v="2"/>
    <x v="0"/>
    <x v="0"/>
    <x v="0"/>
    <x v="0"/>
    <x v="0"/>
    <x v="0"/>
    <x v="0"/>
    <x v="0"/>
    <x v="0"/>
    <s v="random"/>
    <x v="1"/>
  </r>
  <r>
    <n v="4.7804960000000003"/>
    <n v="579.6"/>
    <n v="121.242651"/>
    <x v="2"/>
    <x v="0"/>
    <x v="0"/>
    <x v="0"/>
    <x v="0"/>
    <x v="0"/>
    <x v="0"/>
    <x v="0"/>
    <x v="0"/>
    <x v="0"/>
    <s v="random"/>
    <x v="1"/>
  </r>
  <r>
    <n v="4.6722859999999997"/>
    <n v="579.6"/>
    <n v="124.050631"/>
    <x v="2"/>
    <x v="0"/>
    <x v="0"/>
    <x v="0"/>
    <x v="0"/>
    <x v="0"/>
    <x v="0"/>
    <x v="0"/>
    <x v="0"/>
    <x v="0"/>
    <s v="random"/>
    <x v="1"/>
  </r>
  <r>
    <n v="4.8531810000000002"/>
    <n v="607.20000000000005"/>
    <n v="125.113806"/>
    <x v="2"/>
    <x v="0"/>
    <x v="0"/>
    <x v="0"/>
    <x v="0"/>
    <x v="0"/>
    <x v="0"/>
    <x v="0"/>
    <x v="0"/>
    <x v="0"/>
    <s v="random"/>
    <x v="1"/>
  </r>
  <r>
    <n v="4.8228359999999997"/>
    <n v="607.20000000000005"/>
    <n v="125.901032"/>
    <x v="2"/>
    <x v="0"/>
    <x v="0"/>
    <x v="0"/>
    <x v="0"/>
    <x v="0"/>
    <x v="0"/>
    <x v="0"/>
    <x v="0"/>
    <x v="0"/>
    <s v="random"/>
    <x v="1"/>
  </r>
  <r>
    <n v="4.9929990000000002"/>
    <n v="607.20000000000005"/>
    <n v="121.610286"/>
    <x v="2"/>
    <x v="0"/>
    <x v="0"/>
    <x v="0"/>
    <x v="0"/>
    <x v="0"/>
    <x v="0"/>
    <x v="0"/>
    <x v="0"/>
    <x v="0"/>
    <s v="random"/>
    <x v="1"/>
  </r>
  <r>
    <n v="4.7172640000000001"/>
    <n v="607.20000000000005"/>
    <n v="128.71867599999999"/>
    <x v="2"/>
    <x v="0"/>
    <x v="0"/>
    <x v="0"/>
    <x v="0"/>
    <x v="0"/>
    <x v="0"/>
    <x v="0"/>
    <x v="0"/>
    <x v="0"/>
    <s v="random"/>
    <x v="1"/>
  </r>
  <r>
    <n v="4.9220449999999998"/>
    <n v="607.20000000000005"/>
    <n v="123.363353"/>
    <x v="2"/>
    <x v="0"/>
    <x v="0"/>
    <x v="0"/>
    <x v="0"/>
    <x v="0"/>
    <x v="0"/>
    <x v="0"/>
    <x v="0"/>
    <x v="0"/>
    <s v="random"/>
    <x v="1"/>
  </r>
  <r>
    <n v="4.9356039999999997"/>
    <n v="607.20000000000005"/>
    <n v="123.024458"/>
    <x v="2"/>
    <x v="0"/>
    <x v="0"/>
    <x v="0"/>
    <x v="0"/>
    <x v="0"/>
    <x v="0"/>
    <x v="0"/>
    <x v="0"/>
    <x v="0"/>
    <s v="random"/>
    <x v="1"/>
  </r>
  <r>
    <n v="5.0699209999999999"/>
    <n v="634.79999999999995"/>
    <n v="125.20905999999999"/>
    <x v="2"/>
    <x v="0"/>
    <x v="0"/>
    <x v="0"/>
    <x v="0"/>
    <x v="0"/>
    <x v="0"/>
    <x v="0"/>
    <x v="0"/>
    <x v="0"/>
    <s v="random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n v="-3.6368079999999998"/>
    <n v="-469.2"/>
    <n v="129.01424499999999"/>
    <d v="1899-12-30T12:12:01"/>
    <n v="46"/>
    <n v="5"/>
    <n v="7"/>
    <n v="3"/>
    <d v="1899-12-30T12:14:18"/>
    <n v="5829"/>
    <n v="35"/>
    <n v="40"/>
    <n v="19"/>
    <d v="1899-12-30T00:02:17"/>
    <n v="137"/>
    <n v="5783"/>
    <n v="30"/>
    <n v="33"/>
    <n v="16"/>
    <n v="0.51876188829327341"/>
    <n v="0.21897810218978103"/>
  </r>
  <r>
    <x v="0"/>
    <n v="-3.140495"/>
    <n v="-414"/>
    <n v="131.82634100000001"/>
    <d v="1899-12-30T12:14:42"/>
    <n v="6806"/>
    <n v="42"/>
    <n v="114"/>
    <n v="21"/>
    <d v="1899-12-30T12:16:57"/>
    <n v="12707"/>
    <n v="46"/>
    <n v="152"/>
    <n v="25"/>
    <d v="1899-12-30T00:02:15"/>
    <n v="135"/>
    <n v="5901"/>
    <n v="4"/>
    <n v="38"/>
    <n v="4"/>
    <n v="6.7785121165904086E-2"/>
    <n v="2.9629629629629631E-2"/>
  </r>
  <r>
    <x v="0"/>
    <n v="-3.3173089999999998"/>
    <n v="-414"/>
    <n v="124.799959"/>
    <d v="1899-12-30T12:17:21"/>
    <n v="13577"/>
    <n v="53"/>
    <n v="159"/>
    <n v="28"/>
    <d v="1899-12-30T12:19:24"/>
    <n v="18849"/>
    <n v="57"/>
    <n v="165"/>
    <n v="31"/>
    <d v="1899-12-30T00:02:03"/>
    <n v="123"/>
    <n v="5272"/>
    <n v="4"/>
    <n v="6"/>
    <n v="3"/>
    <n v="7.5872534142640363E-2"/>
    <n v="3.2520325203252036E-2"/>
  </r>
  <r>
    <x v="0"/>
    <n v="-3.157257"/>
    <n v="-414"/>
    <n v="131.126465"/>
    <d v="1899-12-30T12:19:48"/>
    <n v="19705"/>
    <n v="62"/>
    <n v="170"/>
    <n v="31"/>
    <d v="1899-12-30T12:22:06"/>
    <n v="25739"/>
    <n v="67"/>
    <n v="176"/>
    <n v="34"/>
    <d v="1899-12-30T00:02:18"/>
    <n v="138"/>
    <n v="6034"/>
    <n v="5"/>
    <n v="6"/>
    <n v="3"/>
    <n v="8.2863771958899574E-2"/>
    <n v="3.6231884057971016E-2"/>
  </r>
  <r>
    <x v="0"/>
    <n v="-3.2620800000000001"/>
    <n v="-414"/>
    <n v="126.912898"/>
    <d v="1899-12-30T12:22:30"/>
    <n v="26623"/>
    <n v="73"/>
    <n v="180"/>
    <n v="36"/>
    <d v="1899-12-30T12:24:43"/>
    <n v="32411"/>
    <n v="80"/>
    <n v="188"/>
    <n v="39"/>
    <d v="1899-12-30T00:02:13"/>
    <n v="133"/>
    <n v="5788"/>
    <n v="7"/>
    <n v="8"/>
    <n v="3"/>
    <n v="0.12093987560469939"/>
    <n v="5.2631578947368418E-2"/>
  </r>
  <r>
    <x v="0"/>
    <n v="-3.2530290000000002"/>
    <n v="-414"/>
    <n v="127.265996"/>
    <d v="1899-12-30T12:25:07"/>
    <n v="33262"/>
    <n v="86"/>
    <n v="192"/>
    <n v="41"/>
    <d v="1899-12-30T12:27:21"/>
    <n v="39091"/>
    <n v="90"/>
    <n v="198"/>
    <n v="43"/>
    <d v="1899-12-30T00:02:14"/>
    <n v="134"/>
    <n v="5829"/>
    <n v="4"/>
    <n v="6"/>
    <n v="2"/>
    <n v="6.8622405215302787E-2"/>
    <n v="2.9850746268656716E-2"/>
  </r>
  <r>
    <x v="0"/>
    <n v="-3.3568950000000002"/>
    <n v="-414"/>
    <n v="123.328236"/>
    <d v="1899-12-30T12:27:46"/>
    <n v="39976"/>
    <n v="96"/>
    <n v="203"/>
    <n v="45"/>
    <d v="1899-12-30T12:29:51"/>
    <n v="45394"/>
    <n v="103"/>
    <n v="211"/>
    <n v="49"/>
    <d v="1899-12-30T00:02:05"/>
    <n v="125"/>
    <n v="5418"/>
    <n v="7"/>
    <n v="8"/>
    <n v="4"/>
    <n v="0.12919896640826875"/>
    <n v="5.6000000000000001E-2"/>
  </r>
  <r>
    <x v="0"/>
    <n v="-3.5205250000000001"/>
    <n v="-441.6"/>
    <n v="125.43583700000001"/>
    <d v="1899-12-30T12:30:15"/>
    <n v="46256"/>
    <n v="110"/>
    <n v="217"/>
    <n v="52"/>
    <d v="1899-12-30T12:32:31"/>
    <n v="52341"/>
    <n v="118"/>
    <n v="225"/>
    <n v="54"/>
    <d v="1899-12-30T00:02:16"/>
    <n v="136"/>
    <n v="6085"/>
    <n v="8"/>
    <n v="8"/>
    <n v="2"/>
    <n v="0.13147082990961378"/>
    <n v="5.8823529411764705E-2"/>
  </r>
  <r>
    <x v="0"/>
    <n v="-3.530446"/>
    <n v="-441.6"/>
    <n v="125.08333399999999"/>
    <d v="1899-12-30T12:32:55"/>
    <n v="53275"/>
    <n v="125"/>
    <n v="231"/>
    <n v="56"/>
    <d v="1899-12-30T12:35:03"/>
    <n v="58824"/>
    <n v="132"/>
    <n v="267"/>
    <n v="59"/>
    <d v="1899-12-30T00:02:08"/>
    <n v="128"/>
    <n v="5549"/>
    <n v="7"/>
    <n v="36"/>
    <n v="3"/>
    <n v="0.1261488556496666"/>
    <n v="5.46875E-2"/>
  </r>
  <r>
    <x v="0"/>
    <n v="-2.9467789999999998"/>
    <n v="-386.4"/>
    <n v="131.12623199999999"/>
    <d v="1899-12-30T12:55:11"/>
    <n v="45"/>
    <n v="3"/>
    <n v="6"/>
    <n v="1"/>
    <d v="1899-12-30T12:57:24"/>
    <n v="4600"/>
    <n v="24"/>
    <n v="36"/>
    <n v="16"/>
    <d v="1899-12-30T00:02:13"/>
    <n v="133"/>
    <n v="4555"/>
    <n v="21"/>
    <n v="30"/>
    <n v="15"/>
    <n v="0.46103183315038421"/>
    <n v="0.15789473684210525"/>
  </r>
  <r>
    <x v="1"/>
    <n v="-0.86565400000000003"/>
    <n v="-110.4"/>
    <n v="127.53363299999999"/>
    <d v="1899-12-30T13:14:17"/>
    <n v="29"/>
    <n v="2"/>
    <n v="4"/>
    <n v="2"/>
    <d v="1899-12-30T13:16:47"/>
    <n v="334"/>
    <n v="6"/>
    <n v="110"/>
    <n v="2"/>
    <d v="1899-12-30T00:02:30"/>
    <n v="150"/>
    <n v="305"/>
    <n v="4"/>
    <n v="106"/>
    <n v="0"/>
    <n v="1.3114754098360655"/>
    <n v="2.6666666666666668E-2"/>
  </r>
  <r>
    <x v="1"/>
    <n v="-0.77358199999999999"/>
    <n v="-110.4"/>
    <n v="142.71280200000001"/>
    <d v="1899-12-30T13:17:11"/>
    <n v="1188"/>
    <n v="9"/>
    <n v="128"/>
    <n v="3"/>
    <d v="1899-12-30T13:20:04"/>
    <n v="1393"/>
    <n v="12"/>
    <n v="135"/>
    <n v="3"/>
    <d v="1899-12-30T00:02:53"/>
    <n v="173"/>
    <n v="205"/>
    <n v="3"/>
    <n v="7"/>
    <n v="0"/>
    <n v="1.4634146341463417"/>
    <n v="1.7341040462427744E-2"/>
  </r>
  <r>
    <x v="1"/>
    <n v="-0.80987200000000004"/>
    <n v="-110.4"/>
    <n v="136.31788499999999"/>
    <d v="1899-12-30T13:20:28"/>
    <n v="2249"/>
    <n v="14"/>
    <n v="145"/>
    <n v="5"/>
    <d v="1899-12-30T13:23:22"/>
    <n v="2448"/>
    <n v="16"/>
    <n v="149"/>
    <n v="5"/>
    <d v="1899-12-30T00:02:54"/>
    <n v="174"/>
    <n v="199"/>
    <n v="2"/>
    <n v="4"/>
    <n v="0"/>
    <n v="1.0050251256281406"/>
    <n v="1.1494252873563218E-2"/>
  </r>
  <r>
    <x v="1"/>
    <n v="-0.64350700000000005"/>
    <n v="-82.8"/>
    <n v="128.67000100000001"/>
    <d v="1899-12-30T13:23:47"/>
    <n v="3165"/>
    <n v="20"/>
    <n v="157"/>
    <n v="6"/>
    <d v="1899-12-30T13:25:53"/>
    <n v="3546"/>
    <n v="26"/>
    <n v="209"/>
    <n v="6"/>
    <d v="1899-12-30T00:02:06"/>
    <n v="126"/>
    <n v="381"/>
    <n v="6"/>
    <n v="52"/>
    <n v="0"/>
    <n v="1.5748031496062991"/>
    <n v="4.7619047619047616E-2"/>
  </r>
  <r>
    <x v="1"/>
    <n v="-0.77162799999999998"/>
    <n v="-110.4"/>
    <n v="143.07418100000001"/>
    <d v="1899-12-30T13:26:18"/>
    <n v="3568"/>
    <n v="27"/>
    <n v="213"/>
    <n v="7"/>
    <d v="1899-12-30T13:28:44"/>
    <n v="3783"/>
    <n v="32"/>
    <n v="218"/>
    <n v="7"/>
    <d v="1899-12-30T00:02:26"/>
    <n v="146"/>
    <n v="215"/>
    <n v="5"/>
    <n v="5"/>
    <n v="0"/>
    <n v="2.3255813953488373"/>
    <n v="3.4246575342465752E-2"/>
  </r>
  <r>
    <x v="1"/>
    <n v="-0.75494499999999998"/>
    <n v="-110.4"/>
    <n v="146.23579100000001"/>
    <d v="1899-12-30T13:29:08"/>
    <n v="3783"/>
    <n v="32"/>
    <n v="218"/>
    <n v="7"/>
    <d v="1899-12-30T13:31:36"/>
    <n v="3783"/>
    <n v="32"/>
    <n v="218"/>
    <n v="7"/>
    <d v="1899-12-30T00:02:28"/>
    <n v="148"/>
    <n v="0"/>
    <n v="0"/>
    <n v="0"/>
    <n v="0"/>
    <n v="0"/>
    <n v="0"/>
  </r>
  <r>
    <x v="1"/>
    <n v="-0.75494099999999997"/>
    <n v="-110.4"/>
    <n v="146.23668000000001"/>
    <d v="1899-12-30T13:32:00"/>
    <n v="4638"/>
    <n v="35"/>
    <n v="252"/>
    <n v="9"/>
    <d v="1899-12-30T13:34:25"/>
    <n v="4837"/>
    <n v="38"/>
    <n v="258"/>
    <n v="9"/>
    <d v="1899-12-30T00:02:25"/>
    <n v="145"/>
    <n v="199"/>
    <n v="3"/>
    <n v="6"/>
    <n v="0"/>
    <n v="1.5075376884422109"/>
    <n v="2.0689655172413793E-2"/>
  </r>
  <r>
    <x v="1"/>
    <n v="-0.95757599999999998"/>
    <n v="-138"/>
    <n v="144.11382"/>
    <d v="1899-12-30T13:34:49"/>
    <n v="5693"/>
    <n v="42"/>
    <n v="284"/>
    <n v="11"/>
    <d v="1899-12-30T13:37:11"/>
    <n v="5888"/>
    <n v="45"/>
    <n v="288"/>
    <n v="11"/>
    <d v="1899-12-30T00:02:22"/>
    <n v="142"/>
    <n v="195"/>
    <n v="3"/>
    <n v="4"/>
    <n v="0"/>
    <n v="1.5384615384615385"/>
    <n v="2.1126760563380281E-2"/>
  </r>
  <r>
    <x v="1"/>
    <n v="-0.91941499999999998"/>
    <n v="-138"/>
    <n v="150.09546700000001"/>
    <d v="1899-12-30T13:37:35"/>
    <n v="6343"/>
    <n v="51"/>
    <n v="297"/>
    <n v="14"/>
    <d v="1899-12-30T13:40:08"/>
    <n v="6566"/>
    <n v="56"/>
    <n v="304"/>
    <n v="17"/>
    <d v="1899-12-30T00:02:33"/>
    <n v="153"/>
    <n v="223"/>
    <n v="5"/>
    <n v="7"/>
    <n v="3"/>
    <n v="2.2421524663677128"/>
    <n v="3.2679738562091505E-2"/>
  </r>
  <r>
    <x v="1"/>
    <n v="-0.74778199999999995"/>
    <n v="-110.4"/>
    <n v="147.63664399999999"/>
    <d v="1899-12-30T13:40:32"/>
    <n v="7413"/>
    <n v="59"/>
    <n v="314"/>
    <n v="18"/>
    <d v="1899-12-30T13:43:05"/>
    <n v="7613"/>
    <n v="62"/>
    <n v="320"/>
    <n v="18"/>
    <d v="1899-12-30T00:02:33"/>
    <n v="153"/>
    <n v="200"/>
    <n v="3"/>
    <n v="6"/>
    <n v="0"/>
    <n v="1.5"/>
    <n v="1.9607843137254902E-2"/>
  </r>
  <r>
    <x v="2"/>
    <n v="-1.657254"/>
    <n v="-220.8"/>
    <n v="133.232418"/>
    <d v="1899-12-30T13:43:33"/>
    <n v="123"/>
    <n v="3"/>
    <n v="7"/>
    <n v="1"/>
    <d v="1899-12-30T13:46:06"/>
    <n v="4144"/>
    <n v="49"/>
    <n v="60"/>
    <n v="4"/>
    <d v="1899-12-30T00:02:33"/>
    <n v="153"/>
    <n v="4021"/>
    <n v="46"/>
    <n v="53"/>
    <n v="3"/>
    <n v="1.1439940313354886"/>
    <n v="0.30065359477124182"/>
  </r>
  <r>
    <x v="2"/>
    <n v="-1.614679"/>
    <n v="-220.8"/>
    <n v="136.745462"/>
    <d v="1899-12-30T13:46:34"/>
    <n v="136"/>
    <n v="5"/>
    <n v="6"/>
    <n v="3"/>
    <d v="1899-12-30T13:49:08"/>
    <n v="4116"/>
    <n v="50"/>
    <n v="91"/>
    <n v="9"/>
    <d v="1899-12-30T00:02:34"/>
    <n v="154"/>
    <n v="3980"/>
    <n v="45"/>
    <n v="85"/>
    <n v="6"/>
    <n v="1.1306532663316584"/>
    <n v="0.29220779220779219"/>
  </r>
  <r>
    <x v="2"/>
    <n v="-1.6704859999999999"/>
    <n v="-220.8"/>
    <n v="132.17709500000001"/>
    <d v="1899-12-30T13:49:36"/>
    <n v="157"/>
    <n v="3"/>
    <n v="5"/>
    <n v="2"/>
    <d v="1899-12-30T13:51:55"/>
    <n v="3238"/>
    <n v="35"/>
    <n v="98"/>
    <n v="4"/>
    <d v="1899-12-30T00:02:19"/>
    <n v="139"/>
    <n v="3081"/>
    <n v="32"/>
    <n v="93"/>
    <n v="2"/>
    <n v="1.03862382343395"/>
    <n v="0.23021582733812951"/>
  </r>
  <r>
    <x v="2"/>
    <n v="-1.9859720000000001"/>
    <n v="-248.4"/>
    <n v="125.077307"/>
    <d v="1899-12-30T13:52:24"/>
    <n v="148"/>
    <n v="2"/>
    <n v="4"/>
    <n v="1"/>
    <d v="1899-12-30T13:54:43"/>
    <n v="3353"/>
    <n v="36"/>
    <n v="96"/>
    <n v="4"/>
    <d v="1899-12-30T00:02:19"/>
    <n v="139"/>
    <n v="3205"/>
    <n v="34"/>
    <n v="92"/>
    <n v="3"/>
    <n v="1.0608424336973479"/>
    <n v="0.2446043165467626"/>
  </r>
  <r>
    <x v="2"/>
    <n v="-1.5982240000000001"/>
    <n v="-220.8"/>
    <n v="138.15330700000001"/>
    <d v="1899-12-30T13:55:11"/>
    <n v="96"/>
    <n v="3"/>
    <n v="4"/>
    <n v="1"/>
    <d v="1899-12-30T13:57:41"/>
    <n v="3747"/>
    <n v="33"/>
    <n v="83"/>
    <n v="5"/>
    <d v="1899-12-30T00:02:30"/>
    <n v="150"/>
    <n v="3651"/>
    <n v="30"/>
    <n v="79"/>
    <n v="4"/>
    <n v="0.82169268693508635"/>
    <n v="0.2"/>
  </r>
  <r>
    <x v="2"/>
    <n v="-1.825847"/>
    <n v="-248.4"/>
    <n v="136.04647"/>
    <d v="1899-12-30T13:58:10"/>
    <n v="105"/>
    <n v="6"/>
    <n v="6"/>
    <n v="4"/>
    <d v="1899-12-30T14:00:37"/>
    <n v="3679"/>
    <n v="36"/>
    <n v="42"/>
    <n v="8"/>
    <d v="1899-12-30T00:02:27"/>
    <n v="147"/>
    <n v="3574"/>
    <n v="30"/>
    <n v="36"/>
    <n v="4"/>
    <n v="0.83939563514269722"/>
    <n v="0.20408163265306123"/>
  </r>
  <r>
    <x v="2"/>
    <n v="-1.775461"/>
    <n v="-248.4"/>
    <n v="139.907295"/>
    <d v="1899-12-30T14:01:06"/>
    <n v="102"/>
    <n v="3"/>
    <n v="4"/>
    <n v="1"/>
    <d v="1899-12-30T14:03:37"/>
    <n v="3773"/>
    <n v="45"/>
    <n v="62"/>
    <n v="8"/>
    <d v="1899-12-30T00:02:31"/>
    <n v="151"/>
    <n v="3671"/>
    <n v="42"/>
    <n v="58"/>
    <n v="7"/>
    <n v="1.1441024244075184"/>
    <n v="0.27814569536423839"/>
  </r>
  <r>
    <x v="2"/>
    <n v="-1.7506219999999999"/>
    <n v="-220.8"/>
    <n v="126.126597"/>
    <d v="1899-12-30T14:04:06"/>
    <n v="225"/>
    <n v="6"/>
    <n v="14"/>
    <n v="3"/>
    <d v="1899-12-30T14:06:23"/>
    <n v="3628"/>
    <n v="42"/>
    <n v="157"/>
    <n v="7"/>
    <d v="1899-12-30T00:02:17"/>
    <n v="137"/>
    <n v="3403"/>
    <n v="36"/>
    <n v="143"/>
    <n v="4"/>
    <n v="1.0578900969732588"/>
    <n v="0.26277372262773724"/>
  </r>
  <r>
    <x v="2"/>
    <n v="-2.3467730000000002"/>
    <n v="-303.60000000000002"/>
    <n v="129.36911599999999"/>
    <d v="1899-12-30T14:06:51"/>
    <n v="110"/>
    <n v="3"/>
    <n v="4"/>
    <n v="1"/>
    <d v="1899-12-30T14:09:09"/>
    <n v="2339"/>
    <n v="29"/>
    <n v="41"/>
    <n v="5"/>
    <d v="1899-12-30T00:02:18"/>
    <n v="138"/>
    <n v="2229"/>
    <n v="26"/>
    <n v="37"/>
    <n v="4"/>
    <n v="1.1664423508299686"/>
    <n v="0.18840579710144928"/>
  </r>
  <r>
    <x v="2"/>
    <n v="-1.707775"/>
    <n v="-220.8"/>
    <n v="129.29102700000001"/>
    <d v="1899-12-30T14:09:38"/>
    <n v="114"/>
    <n v="3"/>
    <n v="4"/>
    <n v="1"/>
    <d v="1899-12-30T14:11:58"/>
    <n v="3473"/>
    <n v="42"/>
    <n v="110"/>
    <n v="6"/>
    <d v="1899-12-30T00:02:20"/>
    <n v="140"/>
    <n v="3359"/>
    <n v="39"/>
    <n v="106"/>
    <n v="5"/>
    <n v="1.1610598392378684"/>
    <n v="0.27857142857142858"/>
  </r>
  <r>
    <x v="3"/>
    <n v="-1.657254"/>
    <n v="-220.8"/>
    <n v="133.232418"/>
    <d v="1899-12-30T13:43:31"/>
    <n v="42"/>
    <n v="11"/>
    <n v="13"/>
    <n v="10"/>
    <d v="1899-12-30T13:46:04"/>
    <n v="1998"/>
    <n v="38"/>
    <n v="68"/>
    <n v="22"/>
    <d v="1899-12-30T00:02:33"/>
    <n v="153"/>
    <n v="1956"/>
    <n v="27"/>
    <n v="55"/>
    <n v="12"/>
    <n v="1.3803680981595092"/>
    <n v="0.17647058823529413"/>
  </r>
  <r>
    <x v="3"/>
    <n v="-1.614679"/>
    <n v="-220.8"/>
    <n v="136.745462"/>
    <d v="1899-12-30T13:46:32"/>
    <n v="63"/>
    <n v="3"/>
    <n v="7"/>
    <n v="2"/>
    <d v="1899-12-30T13:49:06"/>
    <n v="1801"/>
    <n v="42"/>
    <n v="106"/>
    <n v="14"/>
    <d v="1899-12-30T00:02:34"/>
    <n v="154"/>
    <n v="1738"/>
    <n v="39"/>
    <n v="99"/>
    <n v="12"/>
    <n v="2.2439585730724971"/>
    <n v="0.25324675324675322"/>
  </r>
  <r>
    <x v="3"/>
    <n v="-1.6704859999999999"/>
    <n v="-220.8"/>
    <n v="132.17709500000001"/>
    <d v="1899-12-30T13:49:34"/>
    <n v="60"/>
    <n v="4"/>
    <n v="7"/>
    <n v="3"/>
    <d v="1899-12-30T13:51:53"/>
    <n v="1768"/>
    <n v="35"/>
    <n v="95"/>
    <n v="9"/>
    <d v="1899-12-30T00:02:19"/>
    <n v="139"/>
    <n v="1708"/>
    <n v="31"/>
    <n v="88"/>
    <n v="6"/>
    <n v="1.8149882903981265"/>
    <n v="0.22302158273381295"/>
  </r>
  <r>
    <x v="3"/>
    <n v="-1.9859720000000001"/>
    <n v="-248.4"/>
    <n v="125.077307"/>
    <d v="1899-12-30T13:52:22"/>
    <n v="61"/>
    <n v="5"/>
    <n v="8"/>
    <n v="3"/>
    <d v="1899-12-30T13:54:41"/>
    <n v="1936"/>
    <n v="40"/>
    <n v="79"/>
    <n v="15"/>
    <d v="1899-12-30T00:02:19"/>
    <n v="139"/>
    <n v="1875"/>
    <n v="35"/>
    <n v="71"/>
    <n v="12"/>
    <n v="1.8666666666666669"/>
    <n v="0.25179856115107913"/>
  </r>
  <r>
    <x v="3"/>
    <n v="-1.5982240000000001"/>
    <n v="-220.8"/>
    <n v="138.15330700000001"/>
    <d v="1899-12-30T13:55:09"/>
    <n v="63"/>
    <n v="3"/>
    <n v="7"/>
    <n v="2"/>
    <d v="1899-12-30T13:57:39"/>
    <n v="1780"/>
    <n v="33"/>
    <n v="66"/>
    <n v="12"/>
    <d v="1899-12-30T00:02:30"/>
    <n v="150"/>
    <n v="1717"/>
    <n v="30"/>
    <n v="59"/>
    <n v="10"/>
    <n v="1.7472335468841003"/>
    <n v="0.2"/>
  </r>
  <r>
    <x v="3"/>
    <n v="-1.825847"/>
    <n v="-248.4"/>
    <n v="136.04647"/>
    <d v="1899-12-30T13:58:08"/>
    <n v="64"/>
    <n v="3"/>
    <n v="8"/>
    <n v="2"/>
    <d v="1899-12-30T14:00:35"/>
    <n v="1757"/>
    <n v="29"/>
    <n v="78"/>
    <n v="8"/>
    <d v="1899-12-30T00:02:27"/>
    <n v="147"/>
    <n v="1693"/>
    <n v="26"/>
    <n v="70"/>
    <n v="6"/>
    <n v="1.5357353809805079"/>
    <n v="0.17687074829931973"/>
  </r>
  <r>
    <x v="3"/>
    <n v="-1.775461"/>
    <n v="-248.4"/>
    <n v="139.907295"/>
    <d v="1899-12-30T14:01:03"/>
    <n v="74"/>
    <n v="5"/>
    <n v="8"/>
    <n v="2"/>
    <d v="1899-12-30T14:03:35"/>
    <n v="1946"/>
    <n v="43"/>
    <n v="120"/>
    <n v="17"/>
    <d v="1899-12-30T00:02:32"/>
    <n v="152"/>
    <n v="1872"/>
    <n v="38"/>
    <n v="112"/>
    <n v="15"/>
    <n v="2.0299145299145298"/>
    <n v="0.25"/>
  </r>
  <r>
    <x v="3"/>
    <n v="-1.7506219999999999"/>
    <n v="-220.8"/>
    <n v="126.126597"/>
    <d v="1899-12-30T14:04:04"/>
    <n v="63"/>
    <n v="3"/>
    <n v="8"/>
    <n v="2"/>
    <d v="1899-12-30T14:06:20"/>
    <n v="1983"/>
    <n v="36"/>
    <n v="125"/>
    <n v="16"/>
    <d v="1899-12-30T00:02:16"/>
    <n v="136"/>
    <n v="1920"/>
    <n v="33"/>
    <n v="117"/>
    <n v="14"/>
    <n v="1.7187500000000002"/>
    <n v="0.24264705882352941"/>
  </r>
  <r>
    <x v="3"/>
    <n v="-2.3467730000000002"/>
    <n v="-303.60000000000002"/>
    <n v="129.36911599999999"/>
    <d v="1899-12-30T14:06:49"/>
    <n v="63"/>
    <n v="4"/>
    <n v="6"/>
    <n v="2"/>
    <d v="1899-12-30T14:09:07"/>
    <n v="4483"/>
    <n v="122"/>
    <n v="376"/>
    <n v="50"/>
    <d v="1899-12-30T00:02:18"/>
    <n v="138"/>
    <n v="4420"/>
    <n v="118"/>
    <n v="370"/>
    <n v="48"/>
    <n v="2.6696832579185519"/>
    <n v="0.85507246376811596"/>
  </r>
  <r>
    <x v="3"/>
    <n v="-1.707775"/>
    <n v="-220.8"/>
    <n v="129.29102700000001"/>
    <d v="1899-12-30T14:09:35"/>
    <n v="64"/>
    <n v="3"/>
    <n v="7"/>
    <n v="2"/>
    <d v="1899-12-30T14:11:56"/>
    <n v="1909"/>
    <n v="34"/>
    <n v="88"/>
    <n v="12"/>
    <d v="1899-12-30T00:02:21"/>
    <n v="141"/>
    <n v="1845"/>
    <n v="31"/>
    <n v="81"/>
    <n v="10"/>
    <n v="1.6802168021680215"/>
    <n v="0.21985815602836881"/>
  </r>
  <r>
    <x v="4"/>
    <n v="-1.409192"/>
    <n v="-193.2"/>
    <n v="137.09985399999999"/>
    <d v="1899-12-30T14:12:23"/>
    <n v="6"/>
    <n v="0"/>
    <n v="0"/>
    <n v="0"/>
    <d v="1899-12-30T14:14:40"/>
    <n v="177"/>
    <n v="8"/>
    <n v="26"/>
    <n v="0"/>
    <d v="1899-12-30T00:02:17"/>
    <n v="137"/>
    <n v="171"/>
    <n v="8"/>
    <n v="26"/>
    <n v="0"/>
    <n v="4.6783625730994149"/>
    <n v="5.8394160583941604E-2"/>
  </r>
  <r>
    <x v="4"/>
    <n v="-1.4312"/>
    <n v="-193.2"/>
    <n v="134.99161899999999"/>
    <d v="1899-12-30T14:15:05"/>
    <n v="6"/>
    <n v="0"/>
    <n v="0"/>
    <n v="0"/>
    <d v="1899-12-30T14:17:33"/>
    <n v="7"/>
    <n v="0"/>
    <n v="0"/>
    <n v="0"/>
    <d v="1899-12-30T00:02:28"/>
    <n v="148"/>
    <n v="1"/>
    <n v="0"/>
    <n v="0"/>
    <n v="0"/>
    <n v="0"/>
    <n v="0"/>
  </r>
  <r>
    <x v="4"/>
    <n v="-1.423746"/>
    <n v="-193.2"/>
    <n v="135.69832099999999"/>
    <d v="1899-12-30T14:17:57"/>
    <n v="6"/>
    <n v="0"/>
    <n v="0"/>
    <n v="0"/>
    <d v="1899-12-30T14:20:22"/>
    <n v="742"/>
    <n v="23"/>
    <n v="25"/>
    <n v="1"/>
    <d v="1899-12-30T00:02:25"/>
    <n v="145"/>
    <n v="736"/>
    <n v="23"/>
    <n v="25"/>
    <n v="1"/>
    <n v="3.125"/>
    <n v="0.15862068965517243"/>
  </r>
  <r>
    <x v="4"/>
    <n v="-1.4470959999999999"/>
    <n v="-193.2"/>
    <n v="133.50873899999999"/>
    <d v="1899-12-30T14:20:46"/>
    <n v="6"/>
    <n v="0"/>
    <n v="0"/>
    <n v="0"/>
    <d v="1899-12-30T14:23:13"/>
    <n v="7"/>
    <n v="1"/>
    <n v="1"/>
    <n v="1"/>
    <d v="1899-12-30T00:02:27"/>
    <n v="147"/>
    <n v="1"/>
    <n v="1"/>
    <n v="1"/>
    <n v="1"/>
    <n v="100"/>
    <n v="6.8027210884353739E-3"/>
  </r>
  <r>
    <x v="4"/>
    <n v="-1.4616359999999999"/>
    <n v="-193.2"/>
    <n v="132.180622"/>
    <d v="1899-12-30T14:23:38"/>
    <n v="6"/>
    <n v="0"/>
    <n v="0"/>
    <n v="0"/>
    <d v="1899-12-30T14:26:03"/>
    <n v="7"/>
    <n v="0"/>
    <n v="0"/>
    <n v="0"/>
    <d v="1899-12-30T00:02:25"/>
    <n v="145"/>
    <n v="1"/>
    <n v="0"/>
    <n v="0"/>
    <n v="0"/>
    <n v="0"/>
    <n v="0"/>
  </r>
  <r>
    <x v="4"/>
    <n v="-1.3048150000000001"/>
    <n v="-165.6"/>
    <n v="126.914552"/>
    <d v="1899-12-30T14:26:27"/>
    <n v="6"/>
    <n v="0"/>
    <n v="0"/>
    <n v="0"/>
    <d v="1899-12-30T14:28:45"/>
    <n v="3426"/>
    <n v="3"/>
    <n v="2686"/>
    <n v="0"/>
    <d v="1899-12-30T00:02:18"/>
    <n v="138"/>
    <n v="3420"/>
    <n v="3"/>
    <n v="2686"/>
    <n v="0"/>
    <n v="8.771929824561403E-2"/>
    <n v="2.1739130434782608E-2"/>
  </r>
  <r>
    <x v="4"/>
    <n v="-1.544662"/>
    <n v="-193.2"/>
    <n v="125.075943"/>
    <d v="1899-12-30T14:29:09"/>
    <n v="6"/>
    <n v="0"/>
    <n v="0"/>
    <n v="0"/>
    <d v="1899-12-30T14:31:28"/>
    <n v="1027"/>
    <n v="7"/>
    <n v="387"/>
    <n v="1"/>
    <d v="1899-12-30T00:02:19"/>
    <n v="139"/>
    <n v="1021"/>
    <n v="7"/>
    <n v="387"/>
    <n v="1"/>
    <n v="0.68560235063663078"/>
    <n v="5.0359712230215826E-2"/>
  </r>
  <r>
    <x v="4"/>
    <n v="-1.5447299999999999"/>
    <n v="-193.2"/>
    <n v="125.070373"/>
    <d v="1899-12-30T14:31:52"/>
    <n v="6"/>
    <n v="0"/>
    <n v="0"/>
    <n v="0"/>
    <d v="1899-12-30T14:34:16"/>
    <n v="7"/>
    <n v="0"/>
    <n v="0"/>
    <n v="0"/>
    <d v="1899-12-30T00:02:24"/>
    <n v="144"/>
    <n v="1"/>
    <n v="0"/>
    <n v="0"/>
    <n v="0"/>
    <n v="0"/>
    <n v="0"/>
  </r>
  <r>
    <x v="4"/>
    <n v="-1.230688"/>
    <n v="-165.6"/>
    <n v="134.558897"/>
    <d v="1899-12-30T14:34:40"/>
    <n v="6"/>
    <n v="0"/>
    <n v="0"/>
    <n v="0"/>
    <d v="1899-12-30T14:37:11"/>
    <n v="7"/>
    <n v="1"/>
    <n v="1"/>
    <n v="1"/>
    <d v="1899-12-30T00:02:31"/>
    <n v="151"/>
    <n v="1"/>
    <n v="1"/>
    <n v="1"/>
    <n v="1"/>
    <n v="100"/>
    <n v="6.6225165562913907E-3"/>
  </r>
  <r>
    <x v="4"/>
    <n v="-1.3663069999999999"/>
    <n v="-165.6"/>
    <n v="121.20261000000001"/>
    <d v="1899-12-30T14:37:35"/>
    <n v="6"/>
    <n v="0"/>
    <n v="0"/>
    <n v="0"/>
    <d v="1899-12-30T14:39:38"/>
    <n v="7"/>
    <n v="0"/>
    <n v="0"/>
    <n v="0"/>
    <d v="1899-12-30T00:02:03"/>
    <n v="123"/>
    <n v="1"/>
    <n v="0"/>
    <n v="0"/>
    <n v="0"/>
    <n v="0"/>
    <n v="0"/>
  </r>
  <r>
    <x v="5"/>
    <n v="-2.0892710000000001"/>
    <n v="-276"/>
    <n v="132.10351600000001"/>
    <d v="1899-12-30T14:40:01"/>
    <n v="18"/>
    <n v="2"/>
    <n v="3"/>
    <n v="1"/>
    <d v="1899-12-30T14:42:22"/>
    <n v="4808"/>
    <n v="72"/>
    <n v="625"/>
    <n v="8"/>
    <d v="1899-12-30T00:02:21"/>
    <n v="141"/>
    <n v="4790"/>
    <n v="70"/>
    <n v="622"/>
    <n v="7"/>
    <n v="1.4613778705636742"/>
    <n v="0.49645390070921985"/>
  </r>
  <r>
    <x v="5"/>
    <n v="-2.4680879999999998"/>
    <n v="-303.60000000000002"/>
    <n v="123.010177"/>
    <d v="1899-12-30T14:42:45"/>
    <n v="22"/>
    <n v="2"/>
    <n v="5"/>
    <n v="1"/>
    <d v="1899-12-30T14:44:51"/>
    <n v="4193"/>
    <n v="110"/>
    <n v="443"/>
    <n v="5"/>
    <d v="1899-12-30T00:02:06"/>
    <n v="126"/>
    <n v="4171"/>
    <n v="108"/>
    <n v="438"/>
    <n v="4"/>
    <n v="2.5893071205945817"/>
    <n v="0.8571428571428571"/>
  </r>
  <r>
    <x v="5"/>
    <n v="-2.5431279999999998"/>
    <n v="-331.2"/>
    <n v="130.23330100000001"/>
    <d v="1899-12-30T14:45:14"/>
    <n v="21"/>
    <n v="3"/>
    <n v="4"/>
    <n v="1"/>
    <d v="1899-12-30T14:47:23"/>
    <n v="4472"/>
    <n v="71"/>
    <n v="1225"/>
    <n v="5"/>
    <d v="1899-12-30T00:02:09"/>
    <n v="129"/>
    <n v="4451"/>
    <n v="68"/>
    <n v="1221"/>
    <n v="4"/>
    <n v="1.5277465738036395"/>
    <n v="0.52713178294573648"/>
  </r>
  <r>
    <x v="5"/>
    <n v="-2.4617770000000001"/>
    <n v="-303.60000000000002"/>
    <n v="123.325542"/>
    <d v="1899-12-30T14:47:46"/>
    <n v="19"/>
    <n v="2"/>
    <n v="4"/>
    <n v="1"/>
    <d v="1899-12-30T14:49:57"/>
    <n v="4780"/>
    <n v="54"/>
    <n v="272"/>
    <n v="6"/>
    <d v="1899-12-30T00:02:11"/>
    <n v="131"/>
    <n v="4761"/>
    <n v="52"/>
    <n v="268"/>
    <n v="5"/>
    <n v="1.0922075194286915"/>
    <n v="0.39694656488549618"/>
  </r>
  <r>
    <x v="5"/>
    <n v="-2.4272040000000001"/>
    <n v="-303.60000000000002"/>
    <n v="125.082173"/>
    <d v="1899-12-30T14:50:20"/>
    <n v="20"/>
    <n v="2"/>
    <n v="3"/>
    <n v="1"/>
    <d v="1899-12-30T14:52:32"/>
    <n v="4685"/>
    <n v="60"/>
    <n v="1069"/>
    <n v="5"/>
    <d v="1899-12-30T00:02:12"/>
    <n v="132"/>
    <n v="4665"/>
    <n v="58"/>
    <n v="1066"/>
    <n v="4"/>
    <n v="1.2433011789924973"/>
    <n v="0.43939393939393939"/>
  </r>
  <r>
    <x v="5"/>
    <n v="-2.0142199999999999"/>
    <n v="-248.4"/>
    <n v="123.323161"/>
    <d v="1899-12-30T14:52:55"/>
    <n v="20"/>
    <n v="2"/>
    <n v="6"/>
    <n v="1"/>
    <d v="1899-12-30T14:55:06"/>
    <n v="4039"/>
    <n v="120"/>
    <n v="363"/>
    <n v="6"/>
    <d v="1899-12-30T00:02:11"/>
    <n v="131"/>
    <n v="4019"/>
    <n v="118"/>
    <n v="357"/>
    <n v="5"/>
    <n v="2.9360537447126149"/>
    <n v="0.9007633587786259"/>
  </r>
  <r>
    <x v="5"/>
    <n v="-2.6703100000000002"/>
    <n v="-331.2"/>
    <n v="124.03054299999999"/>
    <d v="1899-12-30T14:55:30"/>
    <n v="18"/>
    <n v="2"/>
    <n v="3"/>
    <n v="1"/>
    <d v="1899-12-30T14:57:40"/>
    <n v="4766"/>
    <n v="57"/>
    <n v="1492"/>
    <n v="5"/>
    <d v="1899-12-30T00:02:10"/>
    <n v="130"/>
    <n v="4748"/>
    <n v="55"/>
    <n v="1489"/>
    <n v="4"/>
    <n v="1.1583824768323505"/>
    <n v="0.42307692307692307"/>
  </r>
  <r>
    <x v="5"/>
    <n v="-2.439378"/>
    <n v="-303.60000000000002"/>
    <n v="124.45796300000001"/>
    <d v="1899-12-30T14:58:03"/>
    <n v="19"/>
    <n v="2"/>
    <n v="3"/>
    <n v="1"/>
    <d v="1899-12-30T15:00:08"/>
    <n v="4161"/>
    <n v="97"/>
    <n v="942"/>
    <n v="7"/>
    <d v="1899-12-30T00:02:05"/>
    <n v="125"/>
    <n v="4142"/>
    <n v="95"/>
    <n v="939"/>
    <n v="6"/>
    <n v="2.2935779816513762"/>
    <n v="0.76"/>
  </r>
  <r>
    <x v="5"/>
    <n v="-2.5476589999999999"/>
    <n v="-331.2"/>
    <n v="130.00170299999999"/>
    <d v="1899-12-30T15:00:31"/>
    <n v="20"/>
    <n v="2"/>
    <n v="6"/>
    <n v="1"/>
    <d v="1899-12-30T15:02:46"/>
    <n v="4930"/>
    <n v="62"/>
    <n v="1023"/>
    <n v="8"/>
    <d v="1899-12-30T00:02:15"/>
    <n v="135"/>
    <n v="4910"/>
    <n v="60"/>
    <n v="1017"/>
    <n v="7"/>
    <n v="1.2219959266802443"/>
    <n v="0.44444444444444442"/>
  </r>
  <r>
    <x v="5"/>
    <n v="-2.5055010000000002"/>
    <n v="-331.2"/>
    <n v="132.18914000000001"/>
    <d v="1899-12-30T15:03:09"/>
    <n v="16"/>
    <n v="2"/>
    <n v="3"/>
    <n v="1"/>
    <d v="1899-12-30T15:05:21"/>
    <n v="4796"/>
    <n v="62"/>
    <n v="1064"/>
    <n v="8"/>
    <d v="1899-12-30T00:02:12"/>
    <n v="132"/>
    <n v="4780"/>
    <n v="60"/>
    <n v="1061"/>
    <n v="7"/>
    <n v="1.2552301255230125"/>
    <n v="0.4545454545454545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n v="-1.5800909999999999"/>
    <n v="-193.2"/>
    <n v="122.271466"/>
    <n v="1.35"/>
    <n v="178.66"/>
    <n v="132.19"/>
    <s v="02:02:15"/>
    <n v="19"/>
    <n v="2"/>
    <n v="5"/>
    <n v="1"/>
    <n v="912214389"/>
    <n v="1586871842"/>
    <n v="19152153218"/>
    <n v="1650491700"/>
    <n v="8844624685"/>
    <n v="4631742119"/>
    <n v="20404930417"/>
    <n v="3081347543"/>
    <n v="12050990973"/>
    <s v="02:04:22"/>
    <n v="3494"/>
    <n v="75"/>
    <n v="341"/>
    <n v="7"/>
    <n v="912336660"/>
    <n v="1588524487"/>
    <n v="19174875303"/>
    <n v="1651389515"/>
    <n v="8873776617"/>
    <n v="4641582732"/>
    <n v="20434268353"/>
    <n v="3085064482"/>
    <n v="12062912132"/>
    <d v="1899-12-30T00:02:07"/>
    <n v="127"/>
    <n v="3475"/>
    <n v="73"/>
    <n v="336"/>
    <n v="6"/>
    <n v="122271"/>
    <n v="1652645"/>
    <n v="22722085"/>
    <n v="897815"/>
    <n v="29151932"/>
    <n v="9840613"/>
    <n v="29337936"/>
    <n v="3716939"/>
    <n v="11921159"/>
    <n v="2.1007194244604315"/>
    <n v="0.57480314960629919"/>
    <n v="27.362204724409448"/>
    <n v="122.271"/>
    <n v="165.2645"/>
    <n v="227.22085000000001"/>
    <n v="89.781499999999994"/>
    <n v="291.51931999999999"/>
    <n v="98.406130000000005"/>
    <n v="293.37936000000002"/>
    <n v="371.69389999999999"/>
    <n v="119.21159"/>
    <n v="1.3516246697908743"/>
    <n v="1.8583380360019957"/>
    <n v="0.73428286347539473"/>
    <n v="2.3842065575647537"/>
    <n v="0.80481986734385103"/>
    <n v="2.3994189955099738"/>
    <n v="3.0399187051712997"/>
    <n v="0.9749784495096957"/>
  </r>
  <r>
    <x v="0"/>
    <n v="-1.4821139999999999"/>
    <n v="-193.2"/>
    <n v="130.354367"/>
    <n v="1.35"/>
    <n v="195.86"/>
    <n v="144.91"/>
    <s v="02:04:47"/>
    <n v="22"/>
    <n v="3"/>
    <n v="7"/>
    <n v="1"/>
    <n v="912371443"/>
    <n v="1588994560"/>
    <n v="19181105279"/>
    <n v="1651630617"/>
    <n v="8878169699"/>
    <n v="4643584028"/>
    <n v="20440099084"/>
    <n v="3086063372"/>
    <n v="12066292891"/>
    <s v="02:07:08"/>
    <n v="3890"/>
    <n v="74"/>
    <n v="406"/>
    <n v="6"/>
    <n v="912501798"/>
    <n v="1590756458"/>
    <n v="19205583108"/>
    <n v="1652625774"/>
    <n v="8907405527"/>
    <n v="4653300523"/>
    <n v="20469289589"/>
    <n v="3090018477"/>
    <n v="12078604231"/>
    <d v="1899-12-30T00:02:21"/>
    <n v="141"/>
    <n v="3868"/>
    <n v="71"/>
    <n v="399"/>
    <n v="5"/>
    <n v="130355"/>
    <n v="1761898"/>
    <n v="24477829"/>
    <n v="995157"/>
    <n v="29235828"/>
    <n v="9716495"/>
    <n v="29190505"/>
    <n v="3955105"/>
    <n v="12311340"/>
    <n v="1.8355739400206825"/>
    <n v="0.50354609929078009"/>
    <n v="27.432624113475178"/>
    <n v="130.35499999999999"/>
    <n v="176.18979999999999"/>
    <n v="244.77829"/>
    <n v="99.515699999999995"/>
    <n v="292.35827999999998"/>
    <n v="97.164950000000005"/>
    <n v="291.90505000000002"/>
    <n v="395.51049999999998"/>
    <n v="123.1134"/>
    <n v="1.3516152046335008"/>
    <n v="1.8777821334049327"/>
    <n v="0.76342065896973654"/>
    <n v="2.2427853170189098"/>
    <n v="0.74538721184457835"/>
    <n v="2.2393084269878414"/>
    <n v="3.0341030263511182"/>
    <n v="0.94444708680142697"/>
  </r>
  <r>
    <x v="0"/>
    <n v="-1.557787"/>
    <n v="-193.2"/>
    <n v="124.02212400000001"/>
    <n v="1.35"/>
    <n v="198.35"/>
    <n v="146.75"/>
    <s v="02:07:32"/>
    <n v="18"/>
    <n v="2"/>
    <n v="6"/>
    <n v="1"/>
    <n v="912544667"/>
    <n v="1591335837"/>
    <n v="19213058740"/>
    <n v="1652942515"/>
    <n v="8913071381"/>
    <n v="4655510601"/>
    <n v="20476516122"/>
    <n v="3091281910"/>
    <n v="12082429303"/>
    <s v="02:09:55"/>
    <n v="3955"/>
    <n v="91"/>
    <n v="258"/>
    <n v="5"/>
    <n v="912668693"/>
    <n v="1593012202"/>
    <n v="19236475307"/>
    <n v="1653912846"/>
    <n v="8942330154"/>
    <n v="4664831280"/>
    <n v="20504361573"/>
    <n v="3095018612"/>
    <n v="12094057286"/>
    <d v="1899-12-30T00:02:23"/>
    <n v="143"/>
    <n v="3937"/>
    <n v="89"/>
    <n v="252"/>
    <n v="4"/>
    <n v="124026"/>
    <n v="1676365"/>
    <n v="23416567"/>
    <n v="970331"/>
    <n v="29258773"/>
    <n v="9320679"/>
    <n v="27845451"/>
    <n v="3736702"/>
    <n v="11627983"/>
    <n v="2.2606045212090424"/>
    <n v="0.6223776223776224"/>
    <n v="27.53146853146853"/>
    <n v="124.026"/>
    <n v="167.63650000000001"/>
    <n v="234.16567000000001"/>
    <n v="97.033100000000005"/>
    <n v="292.58773000000002"/>
    <n v="93.206789999999998"/>
    <n v="278.45451000000003"/>
    <n v="373.67020000000002"/>
    <n v="116.27983"/>
    <n v="1.3516238530630675"/>
    <n v="1.8880369438666087"/>
    <n v="0.7823609565736217"/>
    <n v="2.3590838211342784"/>
    <n v="0.75151008659474627"/>
    <n v="2.2451301340041607"/>
    <n v="3.0128376308193445"/>
    <n v="0.93754398271330208"/>
  </r>
  <r>
    <x v="0"/>
    <n v="-1.506408"/>
    <n v="-193.2"/>
    <n v="128.25209799999999"/>
    <n v="1.35"/>
    <n v="178.76"/>
    <n v="132.26"/>
    <s v="02:10:19"/>
    <n v="18"/>
    <n v="2"/>
    <n v="6"/>
    <n v="1"/>
    <n v="912697225"/>
    <n v="1593397797"/>
    <n v="19241827008"/>
    <n v="1654114197"/>
    <n v="8944397445"/>
    <n v="4665939973"/>
    <n v="20507714364"/>
    <n v="3095804489"/>
    <n v="12096276234"/>
    <s v="02:12:27"/>
    <n v="3475"/>
    <n v="77"/>
    <n v="261"/>
    <n v="6"/>
    <n v="912821175"/>
    <n v="1595073120"/>
    <n v="19264575325"/>
    <n v="1655118160"/>
    <n v="8973156231"/>
    <n v="4675355457"/>
    <n v="20535858762"/>
    <n v="3099644660"/>
    <n v="12108081071"/>
    <d v="1899-12-30T00:02:08"/>
    <n v="128"/>
    <n v="3457"/>
    <n v="75"/>
    <n v="255"/>
    <n v="5"/>
    <n v="123950"/>
    <n v="1675323"/>
    <n v="22748317"/>
    <n v="1003963"/>
    <n v="28758786"/>
    <n v="9415484"/>
    <n v="28144398"/>
    <n v="3840171"/>
    <n v="11804837"/>
    <n v="2.1695111368238358"/>
    <n v="0.5859375"/>
    <n v="27.0078125"/>
    <n v="123.95"/>
    <n v="167.53229999999999"/>
    <n v="227.48317"/>
    <n v="100.3963"/>
    <n v="287.58785999999998"/>
    <n v="94.154839999999993"/>
    <n v="281.44398000000001"/>
    <n v="384.01710000000003"/>
    <n v="118.04837000000001"/>
    <n v="1.3516119402985074"/>
    <n v="1.835281726502622"/>
    <n v="0.80997418313836222"/>
    <n v="2.3201924969745864"/>
    <n v="0.75961952400161348"/>
    <n v="2.2706250907624042"/>
    <n v="3.0981613553852361"/>
    <n v="0.95238701089148847"/>
  </r>
  <r>
    <x v="0"/>
    <n v="-1.4773510000000001"/>
    <n v="-193.2"/>
    <n v="130.77461199999999"/>
    <n v="1.35"/>
    <n v="209.22"/>
    <n v="154.79"/>
    <s v="02:12:52"/>
    <n v="18"/>
    <n v="2"/>
    <n v="3"/>
    <n v="1"/>
    <n v="912869659"/>
    <n v="1595728381"/>
    <n v="19272767680"/>
    <n v="1655498569"/>
    <n v="8978160173"/>
    <n v="4677863514"/>
    <n v="20543881282"/>
    <n v="3101108118"/>
    <n v="12112313311"/>
    <s v="02:15:22"/>
    <n v="4205"/>
    <n v="89"/>
    <n v="347"/>
    <n v="7"/>
    <n v="912996137"/>
    <n v="1597437874"/>
    <n v="19296660536"/>
    <n v="1656553405"/>
    <n v="9008215700"/>
    <n v="4687641520"/>
    <n v="20572798594"/>
    <n v="3104980181"/>
    <n v="12124446079"/>
    <d v="1899-12-30T00:02:30"/>
    <n v="150"/>
    <n v="4187"/>
    <n v="87"/>
    <n v="344"/>
    <n v="6"/>
    <n v="126478"/>
    <n v="1709493"/>
    <n v="23892856"/>
    <n v="1054836"/>
    <n v="30055527"/>
    <n v="9778006"/>
    <n v="28917312"/>
    <n v="3872063"/>
    <n v="12132768"/>
    <n v="2.0778600429902077"/>
    <n v="0.57999999999999996"/>
    <n v="27.913333333333334"/>
    <n v="126.47799999999999"/>
    <n v="170.94929999999999"/>
    <n v="238.92856"/>
    <n v="105.4836"/>
    <n v="300.55527000000001"/>
    <n v="97.780060000000006"/>
    <n v="289.17311999999998"/>
    <n v="387.2063"/>
    <n v="121.32768"/>
    <n v="1.3516129287306884"/>
    <n v="1.8890918578725155"/>
    <n v="0.83400749537468966"/>
    <n v="2.3763442654058413"/>
    <n v="0.77309935324720513"/>
    <n v="2.2863511440724871"/>
    <n v="3.0614517939878874"/>
    <n v="0.95927892597922171"/>
  </r>
  <r>
    <x v="0"/>
    <n v="-1.461649"/>
    <n v="-193.2"/>
    <n v="132.179463"/>
    <n v="1.35"/>
    <n v="209.18"/>
    <n v="154.77000000000001"/>
    <s v="02:15:47"/>
    <n v="18"/>
    <n v="2"/>
    <n v="5"/>
    <n v="1"/>
    <n v="913043217"/>
    <n v="1598074172"/>
    <n v="19304271183"/>
    <n v="1656908439"/>
    <n v="9012614177"/>
    <n v="4689968182"/>
    <n v="20580179032"/>
    <n v="3106372645"/>
    <n v="12128256776"/>
    <s v="02:18:17"/>
    <n v="4221"/>
    <n v="83"/>
    <n v="192"/>
    <n v="8"/>
    <n v="913171100"/>
    <n v="1599802684"/>
    <n v="19328355473"/>
    <n v="1657959848"/>
    <n v="9037259472"/>
    <n v="4699489823"/>
    <n v="20608146431"/>
    <n v="3110347516"/>
    <n v="12139725667"/>
    <d v="1899-12-30T00:02:30"/>
    <n v="150"/>
    <n v="4203"/>
    <n v="81"/>
    <n v="187"/>
    <n v="7"/>
    <n v="127883"/>
    <n v="1728512"/>
    <n v="24084290"/>
    <n v="1051409"/>
    <n v="24645295"/>
    <n v="9521641"/>
    <n v="27967399"/>
    <n v="3974871"/>
    <n v="11468891"/>
    <n v="1.9271948608137044"/>
    <n v="0.54"/>
    <n v="28.02"/>
    <n v="127.883"/>
    <n v="172.85120000000001"/>
    <n v="240.84289999999999"/>
    <n v="105.1409"/>
    <n v="246.45294999999999"/>
    <n v="95.216409999999996"/>
    <n v="279.67399"/>
    <n v="397.4871"/>
    <n v="114.68891000000001"/>
    <n v="1.3516354793053027"/>
    <n v="1.8833066162038739"/>
    <n v="0.82216479125450614"/>
    <n v="1.9271752304841143"/>
    <n v="0.74455877638153622"/>
    <n v="2.1869520577402781"/>
    <n v="3.1082090660994814"/>
    <n v="0.89682686518145505"/>
  </r>
  <r>
    <x v="0"/>
    <n v="-1.4539310000000001"/>
    <n v="-193.2"/>
    <n v="132.88110800000001"/>
    <n v="1.35"/>
    <n v="183.95"/>
    <n v="136.1"/>
    <s v="02:18:42"/>
    <n v="17"/>
    <n v="2"/>
    <n v="3"/>
    <n v="1"/>
    <n v="913198856"/>
    <n v="1600177791"/>
    <n v="19333295752"/>
    <n v="1658161279"/>
    <n v="9039107693"/>
    <n v="4700498477"/>
    <n v="20611329749"/>
    <n v="3111115184"/>
    <n v="12141991126"/>
    <s v="02:20:53"/>
    <n v="3653"/>
    <n v="70"/>
    <n v="346"/>
    <n v="5"/>
    <n v="913327442"/>
    <n v="1601915763"/>
    <n v="19357053205"/>
    <n v="1659245189"/>
    <n v="9068724287"/>
    <n v="4710283684"/>
    <n v="20640393987"/>
    <n v="3115118595"/>
    <n v="12154143055"/>
    <d v="1899-12-30T00:02:11"/>
    <n v="131"/>
    <n v="3636"/>
    <n v="68"/>
    <n v="343"/>
    <n v="4"/>
    <n v="128586"/>
    <n v="1737972"/>
    <n v="23757453"/>
    <n v="1083910"/>
    <n v="29616594"/>
    <n v="9785207"/>
    <n v="29064238"/>
    <n v="4003411"/>
    <n v="12151929"/>
    <n v="1.8701870187018701"/>
    <n v="0.51908396946564883"/>
    <n v="27.755725190839694"/>
    <n v="128.58600000000001"/>
    <n v="173.7972"/>
    <n v="237.57453000000001"/>
    <n v="108.39100000000001"/>
    <n v="296.16593999999998"/>
    <n v="97.852069999999998"/>
    <n v="290.64238"/>
    <n v="400.34109999999998"/>
    <n v="121.51929"/>
    <n v="1.3516028183472539"/>
    <n v="1.8475925061826326"/>
    <n v="0.84294557727901942"/>
    <n v="2.3032518314591011"/>
    <n v="0.76098541054236069"/>
    <n v="2.2602956776009826"/>
    <n v="3.1134112578352227"/>
    <n v="0.94504292846810689"/>
  </r>
  <r>
    <x v="0"/>
    <n v="-1.750556"/>
    <n v="-220.8"/>
    <n v="126.131338"/>
    <n v="1.35"/>
    <n v="181.17"/>
    <n v="134.04"/>
    <s v="02:21:18"/>
    <n v="17"/>
    <n v="2"/>
    <n v="6"/>
    <n v="1"/>
    <n v="913355404"/>
    <n v="1602293680"/>
    <n v="19362699519"/>
    <n v="1659468629"/>
    <n v="9071239561"/>
    <n v="4711458812"/>
    <n v="20644174914"/>
    <n v="3115915719"/>
    <n v="12156621581"/>
    <s v="02:23:27"/>
    <n v="3906"/>
    <n v="80"/>
    <n v="360"/>
    <n v="7"/>
    <n v="913481682"/>
    <n v="1604000471"/>
    <n v="19385892795"/>
    <n v="1660628237"/>
    <n v="9107416365"/>
    <n v="4722592941"/>
    <n v="20677150507"/>
    <n v="3119928200"/>
    <n v="12170026001"/>
    <d v="1899-12-30T00:02:09"/>
    <n v="129"/>
    <n v="3889"/>
    <n v="78"/>
    <n v="354"/>
    <n v="6"/>
    <n v="126278"/>
    <n v="1706791"/>
    <n v="23193276"/>
    <n v="1159608"/>
    <n v="36176804"/>
    <n v="11134129"/>
    <n v="32975593"/>
    <n v="4012481"/>
    <n v="13404420"/>
    <n v="2.0056569812291078"/>
    <n v="0.60465116279069764"/>
    <n v="30.147286821705425"/>
    <n v="126.27800000000001"/>
    <n v="170.67910000000001"/>
    <n v="231.93276"/>
    <n v="115.96080000000001"/>
    <n v="361.76803999999998"/>
    <n v="111.34129"/>
    <n v="329.75592999999998"/>
    <n v="401.24810000000002"/>
    <n v="134.04419999999999"/>
    <n v="1.3516138994915978"/>
    <n v="1.8366838245775194"/>
    <n v="0.91829772406911736"/>
    <n v="2.8648540521706076"/>
    <n v="0.88171565910134775"/>
    <n v="2.6113490077448165"/>
    <n v="3.1774980598362346"/>
    <n v="1.0615008156606851"/>
  </r>
  <r>
    <x v="0"/>
    <n v="-1.799091"/>
    <n v="-248.4"/>
    <n v="138.06973400000001"/>
    <n v="1.35"/>
    <n v="197.36"/>
    <n v="146.02000000000001"/>
    <s v="02:23:52"/>
    <n v="19"/>
    <n v="2"/>
    <n v="4"/>
    <n v="1"/>
    <n v="913509790"/>
    <n v="1604380348"/>
    <n v="19391386400"/>
    <n v="1660888270"/>
    <n v="9110255546"/>
    <n v="4724325627"/>
    <n v="20681861810"/>
    <n v="3120773692"/>
    <n v="12172901795"/>
    <s v="02:26:14"/>
    <n v="4421"/>
    <n v="73"/>
    <n v="414"/>
    <n v="9"/>
    <n v="913647861"/>
    <n v="1606246539"/>
    <n v="19417412575"/>
    <n v="1662192742"/>
    <n v="9150123531"/>
    <n v="4735707802"/>
    <n v="20716391550"/>
    <n v="3125223567"/>
    <n v="12187682371"/>
    <d v="1899-12-30T00:02:22"/>
    <n v="142"/>
    <n v="4402"/>
    <n v="71"/>
    <n v="410"/>
    <n v="8"/>
    <n v="138071"/>
    <n v="1866191"/>
    <n v="26026175"/>
    <n v="1304472"/>
    <n v="39867985"/>
    <n v="11382175"/>
    <n v="34529740"/>
    <n v="4449875"/>
    <n v="14780576"/>
    <n v="1.6129032258064515"/>
    <n v="0.5"/>
    <n v="31"/>
    <n v="138.071"/>
    <n v="186.6191"/>
    <n v="260.26175000000001"/>
    <n v="130.44720000000001"/>
    <n v="398.67984999999999"/>
    <n v="113.82174999999999"/>
    <n v="345.29739999999998"/>
    <n v="444.98750000000001"/>
    <n v="147.80575999999999"/>
    <n v="1.351616921728676"/>
    <n v="1.8849848990736651"/>
    <n v="0.94478348096269316"/>
    <n v="2.8874988230692904"/>
    <n v="0.82437115686856755"/>
    <n v="2.5008683937973939"/>
    <n v="3.2228889484395711"/>
    <n v="1.0705054645798175"/>
  </r>
  <r>
    <x v="0"/>
    <n v="-1.8754409999999999"/>
    <n v="-248.4"/>
    <n v="132.44882100000001"/>
    <n v="1.35"/>
    <n v="190.24"/>
    <n v="140.75"/>
    <s v="02:26:38"/>
    <n v="19"/>
    <n v="2"/>
    <n v="3"/>
    <n v="1"/>
    <n v="913676320"/>
    <n v="1606631173"/>
    <n v="19422373815"/>
    <n v="1662437618"/>
    <n v="9152604873"/>
    <n v="4736972065"/>
    <n v="20720293911"/>
    <n v="3126040787"/>
    <n v="12190143825"/>
    <s v="02:28:55"/>
    <n v="4237"/>
    <n v="72"/>
    <n v="231"/>
    <n v="6"/>
    <n v="913808768"/>
    <n v="1608421387"/>
    <n v="19447153514"/>
    <n v="1663723624"/>
    <n v="9198438488"/>
    <n v="4748288999"/>
    <n v="20755606134"/>
    <n v="3130394624"/>
    <n v="12205261102"/>
    <d v="1899-12-30T00:02:17"/>
    <n v="137"/>
    <n v="4218"/>
    <n v="70"/>
    <n v="228"/>
    <n v="5"/>
    <n v="132448"/>
    <n v="1790214"/>
    <n v="24779699"/>
    <n v="1286006"/>
    <n v="45833615"/>
    <n v="11316934"/>
    <n v="35312223"/>
    <n v="4353837"/>
    <n v="15117277"/>
    <n v="1.6595542911332386"/>
    <n v="0.51094890510948909"/>
    <n v="30.788321167883211"/>
    <n v="132.44800000000001"/>
    <n v="179.0214"/>
    <n v="247.79698999999999"/>
    <n v="128.60059999999999"/>
    <n v="458.33614999999998"/>
    <n v="113.16934000000001"/>
    <n v="353.12223"/>
    <n v="435.38369999999998"/>
    <n v="151.17277000000001"/>
    <n v="1.3516353587823144"/>
    <n v="1.870900202343561"/>
    <n v="0.97095161874848979"/>
    <n v="3.4604988372795358"/>
    <n v="0.85444355520657167"/>
    <n v="2.6661197602077795"/>
    <n v="3.2872047898043002"/>
    <n v="1.1413745016912298"/>
  </r>
  <r>
    <x v="1"/>
    <n v="-1.354576"/>
    <n v="-165.6"/>
    <n v="122.252312"/>
    <n v="1.34"/>
    <n v="199.75"/>
    <n v="147.97"/>
    <s v="18:17:31"/>
    <n v="16"/>
    <n v="2"/>
    <n v="4"/>
    <n v="1"/>
    <n v="884345421"/>
    <n v="1465489522"/>
    <n v="17515600365"/>
    <n v="1552721497"/>
    <n v="8359575350"/>
    <n v="4299542927"/>
    <n v="17196515225"/>
    <n v="2823716748"/>
    <n v="11052187370"/>
    <s v="18:19:54"/>
    <n v="4209"/>
    <n v="270"/>
    <n v="1644"/>
    <n v="59"/>
    <n v="884467674"/>
    <n v="1467141909"/>
    <n v="17537242246"/>
    <n v="1553757054"/>
    <n v="8360632160"/>
    <n v="4301543107"/>
    <n v="17246657735"/>
    <n v="2826962362"/>
    <n v="11068553364"/>
    <d v="1899-12-30T00:02:23"/>
    <n v="143"/>
    <n v="4193"/>
    <n v="268"/>
    <n v="1640"/>
    <n v="58"/>
    <n v="122253"/>
    <n v="1652387"/>
    <n v="21641881"/>
    <n v="1035557"/>
    <n v="1056810"/>
    <n v="2000180"/>
    <n v="50142510"/>
    <n v="3245614"/>
    <n v="16365994"/>
    <n v="6.3916050560457904"/>
    <n v="1.8741258741258742"/>
    <n v="29.321678321678323"/>
    <n v="122.253"/>
    <n v="165.23869999999999"/>
    <n v="216.41881000000001"/>
    <n v="103.5557"/>
    <n v="10.568099999999999"/>
    <n v="20.001799999999999"/>
    <n v="501.42509999999999"/>
    <n v="324.56139999999999"/>
    <n v="163.65994000000001"/>
    <n v="1.3516126393626331"/>
    <n v="1.7702535725094681"/>
    <n v="0.84706060382976289"/>
    <n v="8.6444504429339153E-2"/>
    <n v="0.16360989096382092"/>
    <n v="4.1015361586218742"/>
    <n v="2.6548338282087145"/>
    <n v="1.3386987640385104"/>
  </r>
  <r>
    <x v="1"/>
    <n v="-1.3784430000000001"/>
    <n v="-165.6"/>
    <n v="120.13552"/>
    <n v="1.34"/>
    <n v="186.82"/>
    <n v="138.41999999999999"/>
    <s v="18:20:21"/>
    <n v="7"/>
    <n v="3"/>
    <n v="6"/>
    <n v="2"/>
    <n v="884507405"/>
    <n v="1467678847"/>
    <n v="17544276839"/>
    <n v="1554121477"/>
    <n v="8360975566"/>
    <n v="4302193059"/>
    <n v="17261474995"/>
    <n v="2828022961"/>
    <n v="11073935213"/>
    <s v="18:22:34"/>
    <n v="4320"/>
    <n v="249"/>
    <n v="1854"/>
    <n v="52"/>
    <n v="884627540"/>
    <n v="1469302635"/>
    <n v="17565294699"/>
    <n v="1555155936"/>
    <n v="8362014084"/>
    <n v="4304158619"/>
    <n v="17311002455"/>
    <n v="2831235027"/>
    <n v="11090776176"/>
    <d v="1899-12-30T00:02:13"/>
    <n v="133"/>
    <n v="4313"/>
    <n v="246"/>
    <n v="1848"/>
    <n v="50"/>
    <n v="120135"/>
    <n v="1623788"/>
    <n v="21017860"/>
    <n v="1034459"/>
    <n v="1038518"/>
    <n v="1965560"/>
    <n v="49527460"/>
    <n v="3212066"/>
    <n v="16840963"/>
    <n v="5.7036865290980749"/>
    <n v="1.8496240601503759"/>
    <n v="32.428571428571431"/>
    <n v="120.13500000000001"/>
    <n v="162.37880000000001"/>
    <n v="210.17859999999999"/>
    <n v="103.44589999999999"/>
    <n v="10.38518"/>
    <n v="19.6556"/>
    <n v="495.27460000000002"/>
    <n v="321.20659999999998"/>
    <n v="168.40962999999999"/>
    <n v="1.3516360760810755"/>
    <n v="1.749520123194739"/>
    <n v="0.86108045115911258"/>
    <n v="8.6445915012277857E-2"/>
    <n v="0.16361260248886669"/>
    <n v="4.1226503516876845"/>
    <n v="2.6737137387106169"/>
    <n v="1.4018365172514253"/>
  </r>
  <r>
    <x v="1"/>
    <n v="-1.395667"/>
    <n v="-193.2"/>
    <n v="138.42844099999999"/>
    <n v="1.34"/>
    <n v="212.58"/>
    <n v="158.44999999999999"/>
    <s v="18:23:02"/>
    <n v="9"/>
    <n v="3"/>
    <n v="7"/>
    <n v="2"/>
    <n v="884667582"/>
    <n v="1469843760"/>
    <n v="17571577380"/>
    <n v="1555521769"/>
    <n v="8362360168"/>
    <n v="4304813642"/>
    <n v="17326174402"/>
    <n v="2832306989"/>
    <n v="11096398670"/>
    <s v="18:25:32"/>
    <n v="4276"/>
    <n v="281"/>
    <n v="1629"/>
    <n v="49"/>
    <n v="884806011"/>
    <n v="1471714776"/>
    <n v="17596151961"/>
    <n v="1556638099"/>
    <n v="8363556806"/>
    <n v="4307078468"/>
    <n v="17382769729"/>
    <n v="2835929818"/>
    <n v="11114757408"/>
    <d v="1899-12-30T00:02:30"/>
    <n v="150"/>
    <n v="4267"/>
    <n v="278"/>
    <n v="1622"/>
    <n v="47"/>
    <n v="138429"/>
    <n v="1871016"/>
    <n v="24574581"/>
    <n v="1116330"/>
    <n v="1196638"/>
    <n v="2264826"/>
    <n v="56595327"/>
    <n v="3622829"/>
    <n v="18358738"/>
    <n v="6.5151160065619873"/>
    <n v="1.8533333333333333"/>
    <n v="28.446666666666665"/>
    <n v="138.429"/>
    <n v="187.10159999999999"/>
    <n v="245.74581000000001"/>
    <n v="111.633"/>
    <n v="11.966379999999999"/>
    <n v="22.648260000000001"/>
    <n v="565.95326999999997"/>
    <n v="362.28289999999998"/>
    <n v="183.58738"/>
    <n v="1.351606960969161"/>
    <n v="1.7752480332878227"/>
    <n v="0.80642784387664435"/>
    <n v="8.6444169935490395E-2"/>
    <n v="0.16360921483215221"/>
    <n v="4.0884010575818648"/>
    <n v="2.6171026302292146"/>
    <n v="1.3262205173771391"/>
  </r>
  <r>
    <x v="1"/>
    <n v="-1.350214"/>
    <n v="-193.2"/>
    <n v="143.08838900000001"/>
    <n v="1.35"/>
    <n v="200.43"/>
    <n v="148.46"/>
    <s v="18:26:03"/>
    <n v="9"/>
    <n v="4"/>
    <n v="7"/>
    <n v="3"/>
    <n v="884841153"/>
    <n v="1472189713"/>
    <n v="17601892540"/>
    <n v="1556994491"/>
    <n v="8363860558"/>
    <n v="4307653371"/>
    <n v="17395922274"/>
    <n v="2836909330"/>
    <n v="11120388219"/>
    <s v="18:28:26"/>
    <n v="3901"/>
    <n v="265"/>
    <n v="1754"/>
    <n v="46"/>
    <n v="884979945"/>
    <n v="1474065635"/>
    <n v="17625059456"/>
    <n v="1558071681"/>
    <n v="8365060334"/>
    <n v="4309924136"/>
    <n v="17451299629"/>
    <n v="2840551177"/>
    <n v="11137997233"/>
    <d v="1899-12-30T00:02:23"/>
    <n v="143"/>
    <n v="3892"/>
    <n v="261"/>
    <n v="1747"/>
    <n v="43"/>
    <n v="138792"/>
    <n v="1875922"/>
    <n v="23166916"/>
    <n v="1077190"/>
    <n v="1199776"/>
    <n v="2270765"/>
    <n v="55377355"/>
    <n v="3641847"/>
    <n v="17609014"/>
    <n v="6.7060637204522102"/>
    <n v="1.8251748251748252"/>
    <n v="27.216783216783217"/>
    <n v="138.792"/>
    <n v="187.59219999999999"/>
    <n v="231.66916000000001"/>
    <n v="107.71899999999999"/>
    <n v="11.99776"/>
    <n v="22.707650000000001"/>
    <n v="553.77355"/>
    <n v="364.18470000000002"/>
    <n v="176.09013999999999"/>
    <n v="1.3516067208484639"/>
    <n v="1.66918237362384"/>
    <n v="0.77611822007032105"/>
    <n v="8.6444175456798653E-2"/>
    <n v="0.1636092137875382"/>
    <n v="3.9899529511787422"/>
    <n v="2.6239603147155455"/>
    <n v="1.2687340768920399"/>
  </r>
  <r>
    <x v="1"/>
    <n v="-1.4063019999999999"/>
    <n v="-193.2"/>
    <n v="137.38157000000001"/>
    <n v="1.34"/>
    <n v="218.04"/>
    <n v="162.01"/>
    <s v="18:28:54"/>
    <n v="7"/>
    <n v="4"/>
    <n v="5"/>
    <n v="4"/>
    <n v="885024551"/>
    <n v="1474668450"/>
    <n v="17632904255"/>
    <n v="1558467897"/>
    <n v="8365445871"/>
    <n v="4310653832"/>
    <n v="17468400701"/>
    <n v="2841745267"/>
    <n v="11144184967"/>
    <s v="18:31:28"/>
    <n v="4932"/>
    <n v="306"/>
    <n v="2026"/>
    <n v="74"/>
    <n v="885161933"/>
    <n v="1476525314"/>
    <n v="17657349800"/>
    <n v="1559618050"/>
    <n v="8366633459"/>
    <n v="4312901527"/>
    <n v="17526120133"/>
    <n v="2845375356"/>
    <n v="11163457149"/>
    <d v="1899-12-30T00:02:34"/>
    <n v="154"/>
    <n v="4925"/>
    <n v="302"/>
    <n v="2021"/>
    <n v="70"/>
    <n v="137382"/>
    <n v="1856864"/>
    <n v="24445545"/>
    <n v="1150153"/>
    <n v="1187588"/>
    <n v="2247695"/>
    <n v="57719432"/>
    <n v="3630089"/>
    <n v="19272182"/>
    <n v="6.1319796954314718"/>
    <n v="1.9610389610389611"/>
    <n v="31.980519480519479"/>
    <n v="137.38200000000001"/>
    <n v="185.68639999999999"/>
    <n v="244.45545000000001"/>
    <n v="115.0153"/>
    <n v="11.87588"/>
    <n v="22.476949999999999"/>
    <n v="577.19431999999995"/>
    <n v="363.00889999999998"/>
    <n v="192.72182000000001"/>
    <n v="1.3516064695520518"/>
    <n v="1.7793848539109927"/>
    <n v="0.83719337322211052"/>
    <n v="8.6444221222576459E-2"/>
    <n v="0.16360913365651977"/>
    <n v="4.2013824227336913"/>
    <n v="2.6423323288349274"/>
    <n v="1.4028171085003858"/>
  </r>
  <r>
    <x v="1"/>
    <n v="-1.3157449999999999"/>
    <n v="-165.6"/>
    <n v="125.860212"/>
    <n v="1.35"/>
    <n v="190.1"/>
    <n v="140.65"/>
    <s v="18:32:02"/>
    <n v="8"/>
    <n v="3"/>
    <n v="7"/>
    <n v="2"/>
    <n v="885207953"/>
    <n v="1477147285"/>
    <n v="17664601177"/>
    <n v="1560069303"/>
    <n v="8367031248"/>
    <n v="4313654409"/>
    <n v="17544264234"/>
    <n v="2846651630"/>
    <n v="11170902181"/>
    <s v="18:34:17"/>
    <n v="3681"/>
    <n v="289"/>
    <n v="1822"/>
    <n v="65"/>
    <n v="885329518"/>
    <n v="1478790373"/>
    <n v="17685220273"/>
    <n v="1561107330"/>
    <n v="8368082109"/>
    <n v="4315643332"/>
    <n v="17593986984"/>
    <n v="2849868437"/>
    <n v="11187070577"/>
    <d v="1899-12-30T00:02:15"/>
    <n v="135"/>
    <n v="3673"/>
    <n v="286"/>
    <n v="1815"/>
    <n v="63"/>
    <n v="121565"/>
    <n v="1643088"/>
    <n v="20619096"/>
    <n v="1038027"/>
    <n v="1050861"/>
    <n v="1988923"/>
    <n v="49722750"/>
    <n v="3216807"/>
    <n v="16168396"/>
    <n v="7.7865505036754694"/>
    <n v="2.1185185185185187"/>
    <n v="27.207407407407409"/>
    <n v="121.565"/>
    <n v="164.30879999999999"/>
    <n v="206.19095999999999"/>
    <n v="103.8027"/>
    <n v="10.508609999999999"/>
    <n v="19.889230000000001"/>
    <n v="497.22750000000002"/>
    <n v="321.6807"/>
    <n v="161.68396000000001"/>
    <n v="1.3516127174762471"/>
    <n v="1.6961375395878748"/>
    <n v="0.8538863982231728"/>
    <n v="8.6444371323983055E-2"/>
    <n v="0.16360983835808005"/>
    <n v="4.0902192242833051"/>
    <n v="2.6461621354830749"/>
    <n v="1.3300206473902851"/>
  </r>
  <r>
    <x v="1"/>
    <n v="-1.5635380000000001"/>
    <n v="-220.8"/>
    <n v="141.21817200000001"/>
    <n v="1.34"/>
    <n v="203.46"/>
    <n v="150.83000000000001"/>
    <s v="18:34:45"/>
    <n v="8"/>
    <n v="5"/>
    <n v="8"/>
    <n v="3"/>
    <n v="885362523"/>
    <n v="1479236427"/>
    <n v="17690792884"/>
    <n v="1561451680"/>
    <n v="8368367387"/>
    <n v="4316183271"/>
    <n v="17606691732"/>
    <n v="2850765864"/>
    <n v="11191642228"/>
    <s v="18:37:10"/>
    <n v="4647"/>
    <n v="251"/>
    <n v="1820"/>
    <n v="58"/>
    <n v="885503785"/>
    <n v="1481145748"/>
    <n v="17715727354"/>
    <n v="1562709107"/>
    <n v="8369588524"/>
    <n v="4318494466"/>
    <n v="17664974422"/>
    <n v="2854505681"/>
    <n v="11211162482"/>
    <d v="1899-12-30T00:02:25"/>
    <n v="145"/>
    <n v="4639"/>
    <n v="246"/>
    <n v="1812"/>
    <n v="55"/>
    <n v="141262"/>
    <n v="1909321"/>
    <n v="24934470"/>
    <n v="1257427"/>
    <n v="1221137"/>
    <n v="2311195"/>
    <n v="58282690"/>
    <n v="3739817"/>
    <n v="19520254"/>
    <n v="5.3028669971976719"/>
    <n v="1.6965517241379311"/>
    <n v="31.993103448275861"/>
    <n v="141.262"/>
    <n v="190.93209999999999"/>
    <n v="249.34469999999999"/>
    <n v="125.7427"/>
    <n v="12.211370000000001"/>
    <n v="23.11195"/>
    <n v="582.82690000000002"/>
    <n v="373.98169999999999"/>
    <n v="195.20254"/>
    <n v="1.3516168537894124"/>
    <n v="1.7651222551004515"/>
    <n v="0.89013818295082892"/>
    <n v="8.6444833005337604E-2"/>
    <n v="0.16361052512352933"/>
    <n v="4.1258576262547608"/>
    <n v="2.6474331384236383"/>
    <n v="1.381847489062876"/>
  </r>
  <r>
    <x v="1"/>
    <n v="-1.3777870000000001"/>
    <n v="-193.2"/>
    <n v="140.22483700000001"/>
    <n v="1.34"/>
    <n v="227.56"/>
    <n v="169.36"/>
    <s v="18:37:39"/>
    <n v="7"/>
    <n v="2"/>
    <n v="6"/>
    <n v="2"/>
    <n v="885555821"/>
    <n v="1481849019"/>
    <n v="17724586199"/>
    <n v="1563208241"/>
    <n v="8370038311"/>
    <n v="4319345761"/>
    <n v="17685202411"/>
    <n v="2855896288"/>
    <n v="11218317095"/>
    <s v="18:40:21"/>
    <n v="5101"/>
    <n v="310"/>
    <n v="1900"/>
    <n v="64"/>
    <n v="885691750"/>
    <n v="1483686272"/>
    <n v="17748844159"/>
    <n v="1564349057"/>
    <n v="8371213356"/>
    <n v="4321569716"/>
    <n v="17741358437"/>
    <n v="2859567227"/>
    <n v="11236777226"/>
    <d v="1899-12-30T00:02:42"/>
    <n v="162"/>
    <n v="5094"/>
    <n v="308"/>
    <n v="1894"/>
    <n v="62"/>
    <n v="135929"/>
    <n v="1837253"/>
    <n v="24257960"/>
    <n v="1140816"/>
    <n v="1175045"/>
    <n v="2223955"/>
    <n v="56156026"/>
    <n v="3670939"/>
    <n v="18460131"/>
    <n v="6.0463290145268944"/>
    <n v="1.9012345679012346"/>
    <n v="31.444444444444443"/>
    <n v="135.929"/>
    <n v="183.7253"/>
    <n v="242.5796"/>
    <n v="114.08159999999999"/>
    <n v="11.750450000000001"/>
    <n v="22.239550000000001"/>
    <n v="561.56025999999997"/>
    <n v="367.09390000000002"/>
    <n v="184.60131000000001"/>
    <n v="1.3516269523059832"/>
    <n v="1.7846051983020548"/>
    <n v="0.83927344422455841"/>
    <n v="8.6445497281669115E-2"/>
    <n v="0.16361151777766333"/>
    <n v="4.1312763280830431"/>
    <n v="2.7006297405263044"/>
    <n v="1.3580715667738306"/>
  </r>
  <r>
    <x v="1"/>
    <n v="-1.2463070000000001"/>
    <n v="-193.2"/>
    <n v="155.01798600000001"/>
    <n v="1.34"/>
    <n v="238.76"/>
    <n v="176.92"/>
    <s v="18:40:52"/>
    <n v="8"/>
    <n v="3"/>
    <n v="7"/>
    <n v="3"/>
    <n v="885746215"/>
    <n v="1484422345"/>
    <n v="17757548929"/>
    <n v="1564896243"/>
    <n v="8371684123"/>
    <n v="4322460720"/>
    <n v="17763242131"/>
    <n v="2861041533"/>
    <n v="11244972385"/>
    <s v="18:43:43"/>
    <n v="4431"/>
    <n v="277"/>
    <n v="1878"/>
    <n v="73"/>
    <n v="885896935"/>
    <n v="1486459506"/>
    <n v="17783611321"/>
    <n v="1566118457"/>
    <n v="8372987021"/>
    <n v="4324926659"/>
    <n v="17820507681"/>
    <n v="2865025906"/>
    <n v="11262666064"/>
    <d v="1899-12-30T00:02:51"/>
    <n v="171"/>
    <n v="4423"/>
    <n v="274"/>
    <n v="1871"/>
    <n v="70"/>
    <n v="150720"/>
    <n v="2037161"/>
    <n v="26062392"/>
    <n v="1222214"/>
    <n v="1302898"/>
    <n v="2465939"/>
    <n v="57265550"/>
    <n v="3984373"/>
    <n v="17693679"/>
    <n v="6.1948903459190596"/>
    <n v="1.6023391812865497"/>
    <n v="25.865497076023392"/>
    <n v="150.72"/>
    <n v="203.71610000000001"/>
    <n v="260.62392"/>
    <n v="122.2214"/>
    <n v="13.028980000000001"/>
    <n v="24.659389999999998"/>
    <n v="572.65549999999996"/>
    <n v="398.43729999999999"/>
    <n v="176.93679"/>
    <n v="1.3516195594479832"/>
    <n v="1.7291926751592357"/>
    <n v="0.81091693205944804"/>
    <n v="8.6444930997876868E-2"/>
    <n v="0.16361060244161357"/>
    <n v="3.7994658970276007"/>
    <n v="2.6435595806794057"/>
    <n v="1.1739436703821657"/>
  </r>
  <r>
    <x v="1"/>
    <n v="-1.3624689999999999"/>
    <n v="-165.6"/>
    <n v="121.54403499999999"/>
    <n v="1.34"/>
    <n v="201.84"/>
    <n v="149.58000000000001"/>
    <s v="18:44:11"/>
    <n v="8"/>
    <n v="3"/>
    <n v="6"/>
    <n v="3"/>
    <n v="885946496"/>
    <n v="1487129312"/>
    <n v="17791296891"/>
    <n v="1566531189"/>
    <n v="8373415402"/>
    <n v="4325737444"/>
    <n v="17837341769"/>
    <n v="2866339659"/>
    <n v="11268763245"/>
    <s v="18:46:34"/>
    <n v="4309"/>
    <n v="333"/>
    <n v="1782"/>
    <n v="98"/>
    <n v="886068040"/>
    <n v="1488772144"/>
    <n v="17813075731"/>
    <n v="1567552321"/>
    <n v="8374466102"/>
    <n v="4327726057"/>
    <n v="17887337605"/>
    <n v="2869544198"/>
    <n v="11285452847"/>
    <d v="1899-12-30T00:02:23"/>
    <n v="143"/>
    <n v="4301"/>
    <n v="330"/>
    <n v="1776"/>
    <n v="95"/>
    <n v="121544"/>
    <n v="1642832"/>
    <n v="21778840"/>
    <n v="1021132"/>
    <n v="1050700"/>
    <n v="1988613"/>
    <n v="49995836"/>
    <n v="3204539"/>
    <n v="16689602"/>
    <n v="7.6726342710997448"/>
    <n v="2.3076923076923075"/>
    <n v="30.076923076923077"/>
    <n v="121.544"/>
    <n v="164.28319999999999"/>
    <n v="217.7884"/>
    <n v="102.11320000000001"/>
    <n v="10.507"/>
    <n v="19.886130000000001"/>
    <n v="499.95836000000003"/>
    <n v="320.45389999999998"/>
    <n v="166.89601999999999"/>
    <n v="1.3516356216678733"/>
    <n v="1.7918482195748042"/>
    <n v="0.8401336141644179"/>
    <n v="8.6446060685842166E-2"/>
    <n v="0.16361260119792012"/>
    <n v="4.1133939972355691"/>
    <n v="2.6365258671756728"/>
    <n v="1.3731325281379583"/>
  </r>
  <r>
    <x v="2"/>
    <n v="-1.3913139999999999"/>
    <n v="-193.2"/>
    <n v="138.861526"/>
    <n v="1.35"/>
    <n v="197.53"/>
    <n v="146.15"/>
    <s v="18:47:04"/>
    <n v="8"/>
    <n v="3"/>
    <n v="7"/>
    <n v="3"/>
    <n v="886104229"/>
    <n v="1489261205"/>
    <n v="17819635204"/>
    <n v="1567906624"/>
    <n v="8374778886"/>
    <n v="4328318055"/>
    <n v="17901849517"/>
    <n v="2870562727"/>
    <n v="11290956151"/>
    <s v="18:49:25"/>
    <n v="4122"/>
    <n v="173"/>
    <n v="1327"/>
    <n v="22"/>
    <n v="886238796"/>
    <n v="1491080034"/>
    <n v="17844421283"/>
    <n v="1569071057"/>
    <n v="8375942147"/>
    <n v="4330519710"/>
    <n v="17960473373"/>
    <n v="2874303693"/>
    <n v="11306909444"/>
    <d v="1899-12-30T00:02:21"/>
    <n v="141"/>
    <n v="4114"/>
    <n v="170"/>
    <n v="1320"/>
    <n v="19"/>
    <n v="134567"/>
    <n v="1818829"/>
    <n v="24786079"/>
    <n v="1164433"/>
    <n v="1163261"/>
    <n v="2201655"/>
    <n v="58623856"/>
    <n v="3740966"/>
    <n v="15953293"/>
    <n v="4.1322314049586781"/>
    <n v="1.2056737588652482"/>
    <n v="29.177304964539008"/>
    <n v="134.56700000000001"/>
    <n v="181.88290000000001"/>
    <n v="247.86079000000001"/>
    <n v="116.44329999999999"/>
    <n v="11.63261"/>
    <n v="22.016549999999999"/>
    <n v="586.23856000000001"/>
    <n v="374.09660000000002"/>
    <n v="159.53292999999999"/>
    <n v="1.3516159236662777"/>
    <n v="1.8419136192380003"/>
    <n v="0.8653183915818885"/>
    <n v="8.6444744996916026E-2"/>
    <n v="0.16361032050948596"/>
    <n v="4.3564808608351226"/>
    <n v="2.7800025266224262"/>
    <n v="1.1855278783059739"/>
  </r>
  <r>
    <x v="2"/>
    <n v="-1.5180769999999999"/>
    <n v="-193.2"/>
    <n v="127.26626400000001"/>
    <n v="1.35"/>
    <n v="191.12"/>
    <n v="141.4"/>
    <s v="18:49:50"/>
    <n v="11"/>
    <n v="3"/>
    <n v="4"/>
    <n v="2"/>
    <n v="886277091"/>
    <n v="1491597603"/>
    <n v="17851336803"/>
    <n v="1569436039"/>
    <n v="8376273166"/>
    <n v="4331146218"/>
    <n v="17975812609"/>
    <n v="2875399709"/>
    <n v="11311802179"/>
    <s v="18:52:06"/>
    <n v="4619"/>
    <n v="235"/>
    <n v="2346"/>
    <n v="23"/>
    <n v="886400061"/>
    <n v="1493259696"/>
    <n v="17873847462"/>
    <n v="1570516725"/>
    <n v="8377336184"/>
    <n v="4333158146"/>
    <n v="18035067990"/>
    <n v="2878950767"/>
    <n v="11328724047"/>
    <d v="1899-12-30T00:02:16"/>
    <n v="136"/>
    <n v="4608"/>
    <n v="232"/>
    <n v="2342"/>
    <n v="21"/>
    <n v="122970"/>
    <n v="1662093"/>
    <n v="22510659"/>
    <n v="1080686"/>
    <n v="1063018"/>
    <n v="2011928"/>
    <n v="59255381"/>
    <n v="3551058"/>
    <n v="16921868"/>
    <n v="5.0347222222222223"/>
    <n v="1.7058823529411764"/>
    <n v="33.882352941176471"/>
    <n v="122.97"/>
    <n v="166.20930000000001"/>
    <n v="225.10659000000001"/>
    <n v="108.0686"/>
    <n v="10.630179999999999"/>
    <n v="20.11928"/>
    <n v="592.55381"/>
    <n v="355.10579999999999"/>
    <n v="169.21868000000001"/>
    <n v="1.3516247865333009"/>
    <n v="1.830581361307636"/>
    <n v="0.87882085061397097"/>
    <n v="8.6445311864682434E-2"/>
    <n v="0.16361128730584695"/>
    <n v="4.8186859396600799"/>
    <n v="2.8877433520370821"/>
    <n v="1.3760972594941856"/>
  </r>
  <r>
    <x v="2"/>
    <n v="-1.4395009999999999"/>
    <n v="-193.2"/>
    <n v="134.21313499999999"/>
    <n v="1.35"/>
    <n v="214.58"/>
    <n v="158.76"/>
    <s v="18:52:32"/>
    <n v="11"/>
    <n v="4"/>
    <n v="5"/>
    <n v="4"/>
    <n v="886445744"/>
    <n v="1493877110"/>
    <n v="17881686690"/>
    <n v="1570980291"/>
    <n v="8377731059"/>
    <n v="4333905514"/>
    <n v="18056751159"/>
    <n v="2880307817"/>
    <n v="11335583586"/>
    <s v="18:55:06"/>
    <n v="4230"/>
    <n v="241"/>
    <n v="1401"/>
    <n v="42"/>
    <n v="886579957"/>
    <n v="1495691140"/>
    <n v="17906439526"/>
    <n v="1572082353"/>
    <n v="8378891249"/>
    <n v="4336101361"/>
    <n v="18116508385"/>
    <n v="2884038737"/>
    <n v="11351775607"/>
    <d v="1899-12-30T00:02:34"/>
    <n v="154"/>
    <n v="4219"/>
    <n v="237"/>
    <n v="1396"/>
    <n v="38"/>
    <n v="134213"/>
    <n v="1814030"/>
    <n v="24752836"/>
    <n v="1102062"/>
    <n v="1160190"/>
    <n v="2195847"/>
    <n v="59757226"/>
    <n v="3730920"/>
    <n v="16192021"/>
    <n v="5.6174448921545395"/>
    <n v="1.5389610389610389"/>
    <n v="27.396103896103895"/>
    <n v="134.21299999999999"/>
    <n v="181.40299999999999"/>
    <n v="247.52835999999999"/>
    <n v="110.2062"/>
    <n v="11.601900000000001"/>
    <n v="21.958469999999998"/>
    <n v="597.57226000000003"/>
    <n v="373.09199999999998"/>
    <n v="161.92021"/>
    <n v="1.3516052841379003"/>
    <n v="1.8442949639751738"/>
    <n v="0.8211291007577507"/>
    <n v="8.6443936131373272E-2"/>
    <n v="0.16360911387123453"/>
    <n v="4.4524171279980331"/>
    <n v="2.7798499400207133"/>
    <n v="1.2064420734206076"/>
  </r>
  <r>
    <x v="2"/>
    <n v="-1.391321"/>
    <n v="-193.2"/>
    <n v="138.860862"/>
    <n v="1.35"/>
    <n v="211.99"/>
    <n v="156.85"/>
    <s v="18:55:31"/>
    <n v="9"/>
    <n v="3"/>
    <n v="4"/>
    <n v="3"/>
    <n v="886622118"/>
    <n v="1496260963"/>
    <n v="17913209439"/>
    <n v="1572464357"/>
    <n v="8379255687"/>
    <n v="4336791121"/>
    <n v="18132452280"/>
    <n v="2885247872"/>
    <n v="11356747729"/>
    <s v="18:58:03"/>
    <n v="4277"/>
    <n v="209"/>
    <n v="1287"/>
    <n v="26"/>
    <n v="886756686"/>
    <n v="1498079793"/>
    <n v="17937978879"/>
    <n v="1573566115"/>
    <n v="8380418949"/>
    <n v="4338992776"/>
    <n v="18190279913"/>
    <n v="2888960381"/>
    <n v="11372513136"/>
    <d v="1899-12-30T00:02:32"/>
    <n v="152"/>
    <n v="4268"/>
    <n v="206"/>
    <n v="1283"/>
    <n v="23"/>
    <n v="134568"/>
    <n v="1818830"/>
    <n v="24769440"/>
    <n v="1101758"/>
    <n v="1163262"/>
    <n v="2201655"/>
    <n v="57827633"/>
    <n v="3712509"/>
    <n v="15765407"/>
    <n v="4.8266166822867858"/>
    <n v="1.3552631578947369"/>
    <n v="28.078947368421051"/>
    <n v="134.56800000000001"/>
    <n v="181.88300000000001"/>
    <n v="247.6944"/>
    <n v="110.1758"/>
    <n v="11.632619999999999"/>
    <n v="22.016549999999999"/>
    <n v="578.27633000000003"/>
    <n v="371.2509"/>
    <n v="157.65406999999999"/>
    <n v="1.3516066226740384"/>
    <n v="1.8406634563937934"/>
    <n v="0.81873699542238854"/>
    <n v="8.6444176921705002E-2"/>
    <n v="0.16360910469056533"/>
    <n v="4.2972796652993281"/>
    <n v="2.7588349384697697"/>
    <n v="1.171556908031627"/>
  </r>
  <r>
    <x v="2"/>
    <n v="-1.42831"/>
    <n v="-193.2"/>
    <n v="135.26478700000001"/>
    <n v="1.35"/>
    <n v="215.92"/>
    <n v="159.75"/>
    <s v="18:58:28"/>
    <n v="9"/>
    <n v="3"/>
    <n v="5"/>
    <n v="2"/>
    <n v="886802008"/>
    <n v="1498692300"/>
    <n v="17945235666"/>
    <n v="1573942980"/>
    <n v="8380810686"/>
    <n v="4339734205"/>
    <n v="18206211771"/>
    <n v="2890241951"/>
    <n v="11377424831"/>
    <s v="19:01:04"/>
    <n v="4413"/>
    <n v="205"/>
    <n v="1751"/>
    <n v="26"/>
    <n v="886937273"/>
    <n v="1500520563"/>
    <n v="17970290832"/>
    <n v="1575017018"/>
    <n v="8381979981"/>
    <n v="4341947280"/>
    <n v="18264985063"/>
    <n v="2894038756"/>
    <n v="11393259693"/>
    <d v="1899-12-30T00:02:36"/>
    <n v="156"/>
    <n v="4404"/>
    <n v="202"/>
    <n v="1746"/>
    <n v="24"/>
    <n v="135265"/>
    <n v="1828263"/>
    <n v="25055166"/>
    <n v="1074038"/>
    <n v="1169295"/>
    <n v="2213075"/>
    <n v="58773292"/>
    <n v="3796805"/>
    <n v="15834862"/>
    <n v="4.5867393278837421"/>
    <n v="1.2948717948717949"/>
    <n v="28.23076923076923"/>
    <n v="135.26499999999999"/>
    <n v="182.8263"/>
    <n v="250.55166"/>
    <n v="107.4038"/>
    <n v="11.69295"/>
    <n v="22.130749999999999"/>
    <n v="587.73292000000004"/>
    <n v="379.68049999999999"/>
    <n v="158.34862000000001"/>
    <n v="1.3516157172956791"/>
    <n v="1.8523022215650762"/>
    <n v="0.79402506191549926"/>
    <n v="8.6444756588918051E-2"/>
    <n v="0.16361032048201679"/>
    <n v="4.3450480168558023"/>
    <n v="2.8069382323587035"/>
    <n v="1.1706547887480134"/>
  </r>
  <r>
    <x v="2"/>
    <n v="-1.449932"/>
    <n v="-193.2"/>
    <n v="133.247623"/>
    <n v="1.34"/>
    <n v="188.18"/>
    <n v="139.41"/>
    <s v="19:01:28"/>
    <n v="10"/>
    <n v="2"/>
    <n v="3"/>
    <n v="2"/>
    <n v="886967139"/>
    <n v="1500924173"/>
    <n v="17975177612"/>
    <n v="1575261464"/>
    <n v="8382238117"/>
    <n v="4342435844"/>
    <n v="18273289060"/>
    <n v="2894881128"/>
    <n v="11396178576"/>
    <s v="19:03:42"/>
    <n v="4246"/>
    <n v="176"/>
    <n v="1551"/>
    <n v="25"/>
    <n v="887096092"/>
    <n v="1502667121"/>
    <n v="17998166560"/>
    <n v="1576313174"/>
    <n v="8383352846"/>
    <n v="4344545645"/>
    <n v="18327574099"/>
    <n v="2898521379"/>
    <n v="11410861995"/>
    <d v="1899-12-30T00:02:14"/>
    <n v="134"/>
    <n v="4236"/>
    <n v="174"/>
    <n v="1548"/>
    <n v="23"/>
    <n v="128953"/>
    <n v="1742948"/>
    <n v="22988948"/>
    <n v="1051710"/>
    <n v="1114729"/>
    <n v="2109801"/>
    <n v="54285039"/>
    <n v="3640251"/>
    <n v="14683419"/>
    <n v="4.1076487252124654"/>
    <n v="1.2985074626865671"/>
    <n v="31.611940298507463"/>
    <n v="128.953"/>
    <n v="174.29480000000001"/>
    <n v="229.88947999999999"/>
    <n v="105.17100000000001"/>
    <n v="11.14729"/>
    <n v="21.098009999999999"/>
    <n v="542.85038999999995"/>
    <n v="364.02510000000001"/>
    <n v="146.83419000000001"/>
    <n v="1.3516149294704272"/>
    <n v="1.7827385171341494"/>
    <n v="0.81557621769171718"/>
    <n v="8.6444596093150208E-2"/>
    <n v="0.1636100749885617"/>
    <n v="4.2096763161772115"/>
    <n v="2.822928508836553"/>
    <n v="1.1386643971059223"/>
  </r>
  <r>
    <x v="2"/>
    <n v="-1.478259"/>
    <n v="-193.2"/>
    <n v="130.694266"/>
    <n v="1.34"/>
    <n v="197.59"/>
    <n v="146.44999999999999"/>
    <s v="19:04:09"/>
    <n v="10"/>
    <n v="2"/>
    <n v="8"/>
    <n v="2"/>
    <n v="887132637"/>
    <n v="1503161009"/>
    <n v="18004379347"/>
    <n v="1576714378"/>
    <n v="8383668717"/>
    <n v="4345143486"/>
    <n v="18345005905"/>
    <n v="2899667753"/>
    <n v="11416901172"/>
    <s v="19:06:30"/>
    <n v="4748"/>
    <n v="167"/>
    <n v="1618"/>
    <n v="19"/>
    <n v="887263332"/>
    <n v="1504927502"/>
    <n v="18027861517"/>
    <n v="1577800999"/>
    <n v="8384798504"/>
    <n v="4347281789"/>
    <n v="18401507726"/>
    <n v="2903377139"/>
    <n v="11432373308"/>
    <d v="1899-12-30T00:02:21"/>
    <n v="141"/>
    <n v="4738"/>
    <n v="165"/>
    <n v="1610"/>
    <n v="17"/>
    <n v="130695"/>
    <n v="1766493"/>
    <n v="23482170"/>
    <n v="1086621"/>
    <n v="1129787"/>
    <n v="2138303"/>
    <n v="56501821"/>
    <n v="3709386"/>
    <n v="15472136"/>
    <n v="3.4824820599409034"/>
    <n v="1.1702127659574468"/>
    <n v="33.602836879432623"/>
    <n v="130.69499999999999"/>
    <n v="176.64930000000001"/>
    <n v="234.82169999999999"/>
    <n v="108.6621"/>
    <n v="11.29787"/>
    <n v="21.383030000000002"/>
    <n v="565.01820999999995"/>
    <n v="370.93860000000001"/>
    <n v="154.72136"/>
    <n v="1.3516148284173077"/>
    <n v="1.7967152530701251"/>
    <n v="0.83141742224262594"/>
    <n v="8.6444546463139371E-2"/>
    <n v="0.16361016106201465"/>
    <n v="4.3231815295152831"/>
    <n v="2.8382003902215085"/>
    <n v="1.1838353418263898"/>
  </r>
  <r>
    <x v="2"/>
    <n v="-1.380833"/>
    <n v="-193.2"/>
    <n v="139.91552799999999"/>
    <n v="1.35"/>
    <n v="215.91"/>
    <n v="159.74"/>
    <s v="19:07:00"/>
    <n v="11"/>
    <n v="2"/>
    <n v="2"/>
    <n v="2"/>
    <n v="887312871"/>
    <n v="1505597021"/>
    <n v="18036116251"/>
    <n v="1578317306"/>
    <n v="8385226704"/>
    <n v="4348092230"/>
    <n v="18426243694"/>
    <n v="2904898490"/>
    <n v="11440871986"/>
    <s v="19:09:35"/>
    <n v="4654"/>
    <n v="221"/>
    <n v="1291"/>
    <n v="26"/>
    <n v="887448493"/>
    <n v="1507430110"/>
    <n v="18061346201"/>
    <n v="1579432665"/>
    <n v="8386399085"/>
    <n v="4350311145"/>
    <n v="18483866168"/>
    <n v="2908702837"/>
    <n v="11456397066"/>
    <d v="1899-12-30T00:02:35"/>
    <n v="155"/>
    <n v="4643"/>
    <n v="219"/>
    <n v="1289"/>
    <n v="24"/>
    <n v="135622"/>
    <n v="1833089"/>
    <n v="25229950"/>
    <n v="1115359"/>
    <n v="1172381"/>
    <n v="2218915"/>
    <n v="57622474"/>
    <n v="3804347"/>
    <n v="15525080"/>
    <n v="4.7167779452939911"/>
    <n v="1.4129032258064516"/>
    <n v="29.954838709677418"/>
    <n v="135.62200000000001"/>
    <n v="183.30889999999999"/>
    <n v="252.29949999999999"/>
    <n v="111.5359"/>
    <n v="11.72381"/>
    <n v="22.189150000000001"/>
    <n v="576.22474"/>
    <n v="380.43470000000002"/>
    <n v="155.2508"/>
    <n v="1.3516162569494623"/>
    <n v="1.8603139608618069"/>
    <n v="0.82240270752532763"/>
    <n v="8.6444750851631738E-2"/>
    <n v="0.16361025497338189"/>
    <n v="4.2487556591113531"/>
    <n v="2.8051105277904762"/>
    <n v="1.144731680700771"/>
  </r>
  <r>
    <x v="2"/>
    <n v="-1.262861"/>
    <n v="-165.6"/>
    <n v="131.13086899999999"/>
    <n v="1.35"/>
    <n v="185.45"/>
    <n v="137.21"/>
    <s v="19:09:59"/>
    <n v="13"/>
    <n v="3"/>
    <n v="3"/>
    <n v="2"/>
    <n v="887478709"/>
    <n v="1507838453"/>
    <n v="18066596521"/>
    <n v="1579689769"/>
    <n v="8386660246"/>
    <n v="4350805435"/>
    <n v="18492251196"/>
    <n v="2909558231"/>
    <n v="11459307591"/>
    <s v="19:12:12"/>
    <n v="3806"/>
    <n v="174"/>
    <n v="1085"/>
    <n v="20"/>
    <n v="887605545"/>
    <n v="1509552800"/>
    <n v="18089478129"/>
    <n v="1580714902"/>
    <n v="8387756684"/>
    <n v="4352880616"/>
    <n v="18541261118"/>
    <n v="2913086467"/>
    <n v="11472287529"/>
    <d v="1899-12-30T00:02:13"/>
    <n v="133"/>
    <n v="3793"/>
    <n v="171"/>
    <n v="1082"/>
    <n v="18"/>
    <n v="126836"/>
    <n v="1714347"/>
    <n v="22881608"/>
    <n v="1025133"/>
    <n v="1096438"/>
    <n v="2075181"/>
    <n v="49009922"/>
    <n v="3528236"/>
    <n v="12979938"/>
    <n v="4.5083047719483256"/>
    <n v="1.2857142857142858"/>
    <n v="28.518796992481203"/>
    <n v="126.836"/>
    <n v="171.43469999999999"/>
    <n v="228.81608"/>
    <n v="102.5133"/>
    <n v="10.96438"/>
    <n v="20.751809999999999"/>
    <n v="490.09922"/>
    <n v="352.8236"/>
    <n v="129.79938000000001"/>
    <n v="1.3516249329843262"/>
    <n v="1.8040310321990602"/>
    <n v="0.80823504367845089"/>
    <n v="8.6445330978586518E-2"/>
    <n v="0.16361135639723737"/>
    <n v="3.8640387587120375"/>
    <n v="2.7817307389069348"/>
    <n v="1.0233638714560536"/>
  </r>
  <r>
    <x v="2"/>
    <n v="-1.450885"/>
    <n v="-193.2"/>
    <n v="133.16010800000001"/>
    <n v="1.34"/>
    <n v="198.26"/>
    <n v="146.99"/>
    <s v="19:12:37"/>
    <n v="9"/>
    <n v="3"/>
    <n v="3"/>
    <n v="2"/>
    <n v="887637518"/>
    <n v="1509984890"/>
    <n v="18095243129"/>
    <n v="1581008200"/>
    <n v="8388033032"/>
    <n v="4353403653"/>
    <n v="18551243634"/>
    <n v="2913990230"/>
    <n v="11475727229"/>
    <s v="19:14:57"/>
    <n v="5243"/>
    <n v="210"/>
    <n v="1677"/>
    <n v="43"/>
    <n v="887770677"/>
    <n v="1511784687"/>
    <n v="18119115299"/>
    <n v="1582145429"/>
    <n v="8389184122"/>
    <n v="4355582270"/>
    <n v="18609409143"/>
    <n v="2917781411"/>
    <n v="11492051625"/>
    <d v="1899-12-30T00:02:20"/>
    <n v="140"/>
    <n v="5234"/>
    <n v="207"/>
    <n v="1674"/>
    <n v="41"/>
    <n v="133159"/>
    <n v="1799797"/>
    <n v="23872170"/>
    <n v="1137229"/>
    <n v="1151090"/>
    <n v="2178617"/>
    <n v="58165509"/>
    <n v="3791181"/>
    <n v="16324396"/>
    <n v="3.9549102025219716"/>
    <n v="1.4785714285714286"/>
    <n v="37.385714285714286"/>
    <n v="133.15899999999999"/>
    <n v="179.97970000000001"/>
    <n v="238.7217"/>
    <n v="113.7229"/>
    <n v="11.510899999999999"/>
    <n v="21.786169999999998"/>
    <n v="581.65508999999997"/>
    <n v="379.11810000000003"/>
    <n v="163.24395999999999"/>
    <n v="1.3516149865949731"/>
    <n v="1.7927567794891821"/>
    <n v="0.85403840521481844"/>
    <n v="8.644477654533303E-2"/>
    <n v="0.16361019533039448"/>
    <n v="4.3681244977808484"/>
    <n v="2.8471083441599894"/>
    <n v="1.2259326068835001"/>
  </r>
  <r>
    <x v="3"/>
    <n v="-1.3157650000000001"/>
    <n v="-165.6"/>
    <n v="125.858379"/>
    <n v="1.35"/>
    <n v="182.34"/>
    <n v="134.91"/>
    <s v="19:15:25"/>
    <n v="9"/>
    <n v="4"/>
    <n v="5"/>
    <n v="2"/>
    <n v="887807922"/>
    <n v="1512288064"/>
    <n v="18125449639"/>
    <n v="1582549569"/>
    <n v="8389506064"/>
    <n v="4356191597"/>
    <n v="18628804225"/>
    <n v="2918958541"/>
    <n v="11498660124"/>
    <s v="19:17:36"/>
    <n v="3275"/>
    <n v="83"/>
    <n v="341"/>
    <n v="12"/>
    <n v="887929486"/>
    <n v="1513931153"/>
    <n v="18147850355"/>
    <n v="1583544534"/>
    <n v="8390556928"/>
    <n v="4358180521"/>
    <n v="18678402787"/>
    <n v="2922443421"/>
    <n v="11508522834"/>
    <d v="1899-12-30T00:02:11"/>
    <n v="131"/>
    <n v="3266"/>
    <n v="79"/>
    <n v="336"/>
    <n v="10"/>
    <n v="121564"/>
    <n v="1643089"/>
    <n v="22400716"/>
    <n v="994965"/>
    <n v="1050864"/>
    <n v="1988924"/>
    <n v="49598562"/>
    <n v="3484880"/>
    <n v="9862710"/>
    <n v="2.4188609920391917"/>
    <n v="0.60305343511450382"/>
    <n v="24.931297709923665"/>
    <n v="121.56399999999999"/>
    <n v="164.30889999999999"/>
    <n v="224.00716"/>
    <n v="99.496499999999997"/>
    <n v="10.50864"/>
    <n v="19.889240000000001"/>
    <n v="495.98561999999998"/>
    <n v="348.488"/>
    <n v="98.627099999999999"/>
    <n v="1.3516246586160376"/>
    <n v="1.8427096837879637"/>
    <n v="0.81847010628146488"/>
    <n v="8.6445329209305394E-2"/>
    <n v="0.16361126649336977"/>
    <n v="4.0800370175380873"/>
    <n v="2.8667039584087397"/>
    <n v="0.81131831792306941"/>
  </r>
  <r>
    <x v="3"/>
    <n v="-1.4055489999999999"/>
    <n v="-193.2"/>
    <n v="137.455217"/>
    <n v="1.35"/>
    <n v="207.75"/>
    <n v="153.71"/>
    <s v="19:18:00"/>
    <n v="16"/>
    <n v="3"/>
    <n v="4"/>
    <n v="1"/>
    <n v="887970244"/>
    <n v="1514481985"/>
    <n v="18155527243"/>
    <n v="1583890134"/>
    <n v="8390909221"/>
    <n v="4358847292"/>
    <n v="18692339119"/>
    <n v="2923640692"/>
    <n v="11512104176"/>
    <s v="19:20:30"/>
    <n v="4989"/>
    <n v="121"/>
    <n v="384"/>
    <n v="16"/>
    <n v="888103405"/>
    <n v="1516281795"/>
    <n v="18179967951"/>
    <n v="1585060172"/>
    <n v="8392060319"/>
    <n v="4361025926"/>
    <n v="18753527177"/>
    <n v="2927622968"/>
    <n v="11524831746"/>
    <d v="1899-12-30T00:02:30"/>
    <n v="150"/>
    <n v="4973"/>
    <n v="118"/>
    <n v="380"/>
    <n v="15"/>
    <n v="133161"/>
    <n v="1799810"/>
    <n v="24440708"/>
    <n v="1170038"/>
    <n v="1151098"/>
    <n v="2178634"/>
    <n v="61188058"/>
    <n v="3982276"/>
    <n v="12727570"/>
    <n v="2.3728131912326567"/>
    <n v="0.78666666666666663"/>
    <n v="33.153333333333336"/>
    <n v="133.161"/>
    <n v="179.98099999999999"/>
    <n v="244.40708000000001"/>
    <n v="117.0038"/>
    <n v="11.51098"/>
    <n v="21.786339999999999"/>
    <n v="611.88058000000001"/>
    <n v="398.2276"/>
    <n v="127.2757"/>
    <n v="1.3516044487500094"/>
    <n v="1.8354253873131021"/>
    <n v="0.87866417344417658"/>
    <n v="8.6444078972071403E-2"/>
    <n v="0.16360901465143698"/>
    <n v="4.5950434436509191"/>
    <n v="2.9905723147167715"/>
    <n v="0.9558031255397601"/>
  </r>
  <r>
    <x v="3"/>
    <n v="-1.362252"/>
    <n v="-165.6"/>
    <n v="121.56344300000001"/>
    <n v="1.35"/>
    <n v="196.79"/>
    <n v="145.6"/>
    <s v="19:20:54"/>
    <n v="11"/>
    <n v="3"/>
    <n v="2"/>
    <n v="2"/>
    <n v="888147674"/>
    <n v="1516880056"/>
    <n v="18187717068"/>
    <n v="1585435075"/>
    <n v="8392442944"/>
    <n v="4361750110"/>
    <n v="18767980305"/>
    <n v="2928916954"/>
    <n v="11528354031"/>
    <s v="19:23:16"/>
    <n v="4372"/>
    <n v="91"/>
    <n v="353"/>
    <n v="13"/>
    <n v="888269239"/>
    <n v="1518523145"/>
    <n v="18210521651"/>
    <n v="1586471495"/>
    <n v="8393493807"/>
    <n v="4363739034"/>
    <n v="18820177890"/>
    <n v="2932483768"/>
    <n v="11538864645"/>
    <d v="1899-12-30T00:02:22"/>
    <n v="142"/>
    <n v="4361"/>
    <n v="88"/>
    <n v="351"/>
    <n v="11"/>
    <n v="121565"/>
    <n v="1643089"/>
    <n v="22804583"/>
    <n v="1036420"/>
    <n v="1050863"/>
    <n v="1988924"/>
    <n v="52197585"/>
    <n v="3566814"/>
    <n v="10510614"/>
    <n v="2.0178858060077962"/>
    <n v="0.61971830985915488"/>
    <n v="30.711267605633804"/>
    <n v="121.565"/>
    <n v="164.30889999999999"/>
    <n v="228.04583"/>
    <n v="103.642"/>
    <n v="10.50863"/>
    <n v="19.889240000000001"/>
    <n v="521.97585000000004"/>
    <n v="356.6814"/>
    <n v="105.10614"/>
    <n v="1.351613540081438"/>
    <n v="1.8759168346152264"/>
    <n v="0.85256447168181626"/>
    <n v="8.6444535845021181E-2"/>
    <n v="0.16360992061859911"/>
    <n v="4.2938004359807511"/>
    <n v="2.934079710442973"/>
    <n v="0.86460856332003455"/>
  </r>
  <r>
    <x v="3"/>
    <n v="-1.1932510000000001"/>
    <n v="-165.6"/>
    <n v="138.78054399999999"/>
    <n v="1.35"/>
    <n v="219.26"/>
    <n v="162.22"/>
    <s v="19:23:40"/>
    <n v="17"/>
    <n v="3"/>
    <n v="6"/>
    <n v="1"/>
    <n v="888312455"/>
    <n v="1519107185"/>
    <n v="18217822108"/>
    <n v="1586851353"/>
    <n v="8393867338"/>
    <n v="4364446005"/>
    <n v="18835858322"/>
    <n v="2933771443"/>
    <n v="11542728377"/>
    <s v="19:26:18"/>
    <n v="3725"/>
    <n v="82"/>
    <n v="262"/>
    <n v="13"/>
    <n v="888451235"/>
    <n v="1520982960"/>
    <n v="18240790873"/>
    <n v="1587924127"/>
    <n v="8395067021"/>
    <n v="4366716591"/>
    <n v="18883172013"/>
    <n v="2937704939"/>
    <n v="11551292948"/>
    <d v="1899-12-30T00:02:38"/>
    <n v="158"/>
    <n v="3708"/>
    <n v="79"/>
    <n v="256"/>
    <n v="12"/>
    <n v="138780"/>
    <n v="1875775"/>
    <n v="22968765"/>
    <n v="1072774"/>
    <n v="1199683"/>
    <n v="2270586"/>
    <n v="47313691"/>
    <n v="3933496"/>
    <n v="8564571"/>
    <n v="2.1305285868392665"/>
    <n v="0.5"/>
    <n v="23.468354430379748"/>
    <n v="138.78"/>
    <n v="187.57749999999999"/>
    <n v="229.68764999999999"/>
    <n v="107.2774"/>
    <n v="11.996829999999999"/>
    <n v="22.705860000000001"/>
    <n v="473.13691"/>
    <n v="393.34960000000001"/>
    <n v="85.645709999999994"/>
    <n v="1.3516176682519094"/>
    <n v="1.6550486381322957"/>
    <n v="0.77300331459864535"/>
    <n v="8.644494883989047E-2"/>
    <n v="0.1636104626026805"/>
    <n v="3.4092586107508285"/>
    <n v="2.8343392419657012"/>
    <n v="0.61713294422827492"/>
  </r>
  <r>
    <x v="3"/>
    <n v="-1.135186"/>
    <n v="-138"/>
    <n v="121.566017"/>
    <n v="1.35"/>
    <n v="181.6"/>
    <n v="134.36000000000001"/>
    <s v="19:26:43"/>
    <n v="14"/>
    <n v="1"/>
    <n v="2"/>
    <n v="1"/>
    <n v="888484616"/>
    <n v="1521434096"/>
    <n v="18246599176"/>
    <n v="1588246878"/>
    <n v="8395355551"/>
    <n v="4367262684"/>
    <n v="18898835219"/>
    <n v="2938715916"/>
    <n v="11555211658"/>
    <s v="19:28:52"/>
    <n v="3184"/>
    <n v="72"/>
    <n v="209"/>
    <n v="16"/>
    <n v="888606182"/>
    <n v="1523077183"/>
    <n v="18268275977"/>
    <n v="1589184899"/>
    <n v="8396406414"/>
    <n v="4369251607"/>
    <n v="18937760867"/>
    <n v="2942137825"/>
    <n v="11562231948"/>
    <d v="1899-12-30T00:02:09"/>
    <n v="129"/>
    <n v="3170"/>
    <n v="71"/>
    <n v="207"/>
    <n v="15"/>
    <n v="121566"/>
    <n v="1643087"/>
    <n v="21676801"/>
    <n v="938021"/>
    <n v="1050863"/>
    <n v="1988923"/>
    <n v="38925648"/>
    <n v="3421909"/>
    <n v="7020290"/>
    <n v="2.2397476340694009"/>
    <n v="0.55038759689922478"/>
    <n v="24.573643410852714"/>
    <n v="121.566"/>
    <n v="164.30869999999999"/>
    <n v="216.76801"/>
    <n v="93.802099999999996"/>
    <n v="10.50863"/>
    <n v="19.889230000000001"/>
    <n v="389.25648000000001"/>
    <n v="342.1909"/>
    <n v="70.2029"/>
    <n v="1.3516007765329121"/>
    <n v="1.7831302337824722"/>
    <n v="0.77161459618643369"/>
    <n v="8.6443824753631771E-2"/>
    <n v="0.16360849250612836"/>
    <n v="3.2020176694141456"/>
    <n v="2.8148569501340837"/>
    <n v="0.57748794893308986"/>
  </r>
  <r>
    <x v="3"/>
    <n v="-1.3544229999999999"/>
    <n v="-165.6"/>
    <n v="122.26613"/>
    <n v="1.35"/>
    <n v="179.37"/>
    <n v="132.71"/>
    <s v="19:29:17"/>
    <n v="15"/>
    <n v="1"/>
    <n v="2"/>
    <n v="1"/>
    <n v="888636750"/>
    <n v="1523490282"/>
    <n v="18274886040"/>
    <n v="1589423088"/>
    <n v="8396670619"/>
    <n v="4369751655"/>
    <n v="18945280564"/>
    <n v="2942975814"/>
    <n v="11564612027"/>
    <s v="19:31:25"/>
    <n v="4059"/>
    <n v="100"/>
    <n v="371"/>
    <n v="17"/>
    <n v="888759016"/>
    <n v="1525142859"/>
    <n v="18297226585"/>
    <n v="1590439637"/>
    <n v="8397727551"/>
    <n v="4371752065"/>
    <n v="18998117286"/>
    <n v="2946568613"/>
    <n v="11574810841"/>
    <d v="1899-12-30T00:02:08"/>
    <n v="128"/>
    <n v="4044"/>
    <n v="99"/>
    <n v="369"/>
    <n v="16"/>
    <n v="122266"/>
    <n v="1652577"/>
    <n v="22340545"/>
    <n v="1016549"/>
    <n v="1056932"/>
    <n v="2000410"/>
    <n v="52836722"/>
    <n v="3592799"/>
    <n v="10198814"/>
    <n v="2.4480712166172105"/>
    <n v="0.7734375"/>
    <n v="31.59375"/>
    <n v="122.26600000000001"/>
    <n v="165.2577"/>
    <n v="223.40545"/>
    <n v="101.6549"/>
    <n v="10.569319999999999"/>
    <n v="20.004100000000001"/>
    <n v="528.36721999999997"/>
    <n v="359.2799"/>
    <n v="101.98814"/>
    <n v="1.3516243272864084"/>
    <n v="1.8272082999362047"/>
    <n v="0.83142410809219236"/>
    <n v="8.644529141380268E-2"/>
    <n v="0.16361130649567338"/>
    <n v="4.3214566600690292"/>
    <n v="2.9385102972208137"/>
    <n v="0.83414964094678812"/>
  </r>
  <r>
    <x v="3"/>
    <n v="-1.4091610000000001"/>
    <n v="-193.2"/>
    <n v="137.102869"/>
    <n v="1.35"/>
    <n v="213.38"/>
    <n v="157.88"/>
    <s v="19:31:50"/>
    <n v="15"/>
    <n v="3"/>
    <n v="9"/>
    <n v="2"/>
    <n v="888804342"/>
    <n v="1525755435"/>
    <n v="18305233722"/>
    <n v="1590923919"/>
    <n v="8398119333"/>
    <n v="4372493575"/>
    <n v="19020799643"/>
    <n v="2948038193"/>
    <n v="11580827883"/>
    <s v="19:34:23"/>
    <n v="4708"/>
    <n v="121"/>
    <n v="410"/>
    <n v="19"/>
    <n v="888937150"/>
    <n v="1527550490"/>
    <n v="18329841335"/>
    <n v="1592073056"/>
    <n v="8399267387"/>
    <n v="4374666450"/>
    <n v="19080529257"/>
    <n v="2951975383"/>
    <n v="11592687142"/>
    <d v="1899-12-30T00:02:33"/>
    <n v="153"/>
    <n v="4693"/>
    <n v="118"/>
    <n v="401"/>
    <n v="17"/>
    <n v="132808"/>
    <n v="1795055"/>
    <n v="24607613"/>
    <n v="1149137"/>
    <n v="1148054"/>
    <n v="2172875"/>
    <n v="59729614"/>
    <n v="3937190"/>
    <n v="11859259"/>
    <n v="2.5143831238014065"/>
    <n v="0.77124183006535951"/>
    <n v="30.673202614379086"/>
    <n v="132.80799999999999"/>
    <n v="179.50550000000001"/>
    <n v="246.07613000000001"/>
    <n v="114.91370000000001"/>
    <n v="11.48054"/>
    <n v="21.728750000000002"/>
    <n v="597.29614000000004"/>
    <n v="393.71899999999999"/>
    <n v="118.59259"/>
    <n v="1.3516166194807544"/>
    <n v="1.8528712878742246"/>
    <n v="0.8652618818143486"/>
    <n v="8.6444641889042828E-2"/>
    <n v="0.16361024938256732"/>
    <n v="4.4974409674116025"/>
    <n v="2.9645729172941389"/>
    <n v="0.8929626980302392"/>
  </r>
  <r>
    <x v="3"/>
    <n v="-1.4500249999999999"/>
    <n v="-193.2"/>
    <n v="133.23909699999999"/>
    <n v="1.35"/>
    <n v="206.4"/>
    <n v="152.69999999999999"/>
    <s v="19:34:48"/>
    <n v="17"/>
    <n v="2"/>
    <n v="4"/>
    <n v="1"/>
    <n v="888981067"/>
    <n v="1528143980"/>
    <n v="18337388679"/>
    <n v="1592516657"/>
    <n v="8399646961"/>
    <n v="4375384857"/>
    <n v="19100333545"/>
    <n v="2953373479"/>
    <n v="11597737974"/>
    <s v="19:37:16"/>
    <n v="5031"/>
    <n v="114"/>
    <n v="638"/>
    <n v="14"/>
    <n v="889110010"/>
    <n v="1529886821"/>
    <n v="18361289469"/>
    <n v="1593688820"/>
    <n v="8400761621"/>
    <n v="4377494528"/>
    <n v="19161420563"/>
    <n v="2957248361"/>
    <n v="11610406913"/>
    <d v="1899-12-30T00:02:28"/>
    <n v="148"/>
    <n v="5014"/>
    <n v="112"/>
    <n v="634"/>
    <n v="13"/>
    <n v="128943"/>
    <n v="1742841"/>
    <n v="23900790"/>
    <n v="1172163"/>
    <n v="1114660"/>
    <n v="2109671"/>
    <n v="61087018"/>
    <n v="3874882"/>
    <n v="12668939"/>
    <n v="2.2337455125648185"/>
    <n v="0.7567567567567568"/>
    <n v="33.878378378378379"/>
    <n v="128.94300000000001"/>
    <n v="174.2841"/>
    <n v="239.00790000000001"/>
    <n v="117.2163"/>
    <n v="11.146599999999999"/>
    <n v="21.096710000000002"/>
    <n v="610.87018"/>
    <n v="387.48820000000001"/>
    <n v="126.68939"/>
    <n v="1.3516367697354643"/>
    <n v="1.8535934482678391"/>
    <n v="0.90905516390963448"/>
    <n v="8.6445948985210505E-2"/>
    <n v="0.16361268157247777"/>
    <n v="4.7375210752037722"/>
    <n v="3.0051123364587453"/>
    <n v="0.9825224323926075"/>
  </r>
  <r>
    <x v="3"/>
    <n v="-1.405567"/>
    <n v="-193.2"/>
    <n v="137.45343399999999"/>
    <n v="1.35"/>
    <n v="202.91"/>
    <n v="150.12"/>
    <s v="19:37:41"/>
    <n v="15"/>
    <n v="4"/>
    <n v="4"/>
    <n v="2"/>
    <n v="889147254"/>
    <n v="1530390144"/>
    <n v="18368033355"/>
    <n v="1594030156"/>
    <n v="8401083528"/>
    <n v="4378103791"/>
    <n v="19174042602"/>
    <n v="2958338504"/>
    <n v="11613709749"/>
    <s v="19:40:07"/>
    <n v="4860"/>
    <n v="131"/>
    <n v="484"/>
    <n v="15"/>
    <n v="889280413"/>
    <n v="1532189940"/>
    <n v="18392499365"/>
    <n v="1595211652"/>
    <n v="8402234617"/>
    <n v="4380282409"/>
    <n v="19236172332"/>
    <n v="2962328335"/>
    <n v="11626440019"/>
    <d v="1899-12-30T00:02:26"/>
    <n v="146"/>
    <n v="4845"/>
    <n v="127"/>
    <n v="480"/>
    <n v="13"/>
    <n v="133159"/>
    <n v="1799796"/>
    <n v="24466010"/>
    <n v="1181496"/>
    <n v="1151089"/>
    <n v="2178618"/>
    <n v="62129730"/>
    <n v="3989831"/>
    <n v="12730270"/>
    <n v="2.6212590299277605"/>
    <n v="0.86986301369863017"/>
    <n v="33.184931506849317"/>
    <n v="133.15899999999999"/>
    <n v="179.9796"/>
    <n v="244.6601"/>
    <n v="118.14960000000001"/>
    <n v="11.51089"/>
    <n v="21.786180000000002"/>
    <n v="621.29729999999995"/>
    <n v="398.98309999999998"/>
    <n v="127.3027"/>
    <n v="1.3516142356130643"/>
    <n v="1.8373530891640821"/>
    <n v="0.88728212137369622"/>
    <n v="8.6444701447142142E-2"/>
    <n v="0.16361027042858539"/>
    <n v="4.6658303231475156"/>
    <n v="2.9962909003522107"/>
    <n v="0.95602024647226258"/>
  </r>
  <r>
    <x v="3"/>
    <n v="-1.2765500000000001"/>
    <n v="-165.6"/>
    <n v="129.724604"/>
    <n v="1.34"/>
    <n v="181.2"/>
    <n v="134.29"/>
    <s v="19:40:31"/>
    <n v="16"/>
    <n v="3"/>
    <n v="3"/>
    <n v="2"/>
    <n v="889309225"/>
    <n v="1532579333"/>
    <n v="18397741972"/>
    <n v="1595470630"/>
    <n v="8402483658"/>
    <n v="4380753760"/>
    <n v="19244568430"/>
    <n v="2963165180"/>
    <n v="11628910969"/>
    <s v="19:42:41"/>
    <n v="3730"/>
    <n v="114"/>
    <n v="476"/>
    <n v="26"/>
    <n v="889434654"/>
    <n v="1534274649"/>
    <n v="18420685515"/>
    <n v="1596515026"/>
    <n v="8403567924"/>
    <n v="4382805905"/>
    <n v="19298622359"/>
    <n v="2966827432"/>
    <n v="11639451664"/>
    <d v="1899-12-30T00:02:10"/>
    <n v="130"/>
    <n v="3714"/>
    <n v="111"/>
    <n v="473"/>
    <n v="24"/>
    <n v="125429"/>
    <n v="1695316"/>
    <n v="22943543"/>
    <n v="1044396"/>
    <n v="1084266"/>
    <n v="2052145"/>
    <n v="54053929"/>
    <n v="3662252"/>
    <n v="10540695"/>
    <n v="2.9886914378029079"/>
    <n v="0.85384615384615381"/>
    <n v="28.569230769230771"/>
    <n v="125.429"/>
    <n v="169.5316"/>
    <n v="229.43543"/>
    <n v="104.4396"/>
    <n v="10.84266"/>
    <n v="20.521450000000002"/>
    <n v="540.53929000000005"/>
    <n v="366.22519999999997"/>
    <n v="105.40694999999999"/>
    <n v="1.3516140605442122"/>
    <n v="1.8292056063589759"/>
    <n v="0.83265911392102299"/>
    <n v="8.6444602125505268E-2"/>
    <n v="0.16361009017053474"/>
    <n v="4.3095240335169702"/>
    <n v="2.9197809119103235"/>
    <n v="0.84037144520007334"/>
  </r>
  <r>
    <x v="4"/>
    <n v="-1.3120510000000001"/>
    <n v="-165.6"/>
    <n v="126.21459299999999"/>
    <n v="1.35"/>
    <n v="177.57"/>
    <n v="131.38"/>
    <s v="19:43:06"/>
    <n v="17"/>
    <n v="3"/>
    <n v="3"/>
    <n v="2"/>
    <n v="889464521"/>
    <n v="1534678286"/>
    <n v="18426418799"/>
    <n v="1596861089"/>
    <n v="8403826075"/>
    <n v="4383764550"/>
    <n v="19314046517"/>
    <n v="2967807375"/>
    <n v="11644048154"/>
    <s v="19:45:13"/>
    <n v="2955"/>
    <n v="52"/>
    <n v="145"/>
    <n v="6"/>
    <n v="889586441"/>
    <n v="1536326172"/>
    <n v="18448790147"/>
    <n v="1597912369"/>
    <n v="8404880007"/>
    <n v="4400080531"/>
    <n v="19349004766"/>
    <n v="2971313515"/>
    <n v="11654061485"/>
    <d v="1899-12-30T00:02:07"/>
    <n v="127"/>
    <n v="2938"/>
    <n v="49"/>
    <n v="142"/>
    <n v="4"/>
    <n v="121920"/>
    <n v="1647886"/>
    <n v="22371348"/>
    <n v="1051280"/>
    <n v="1053932"/>
    <n v="16315981"/>
    <n v="34958249"/>
    <n v="3506140"/>
    <n v="10013331"/>
    <n v="1.6678012253233492"/>
    <n v="0.38582677165354329"/>
    <n v="23.133858267716537"/>
    <n v="121.92"/>
    <n v="164.7886"/>
    <n v="223.71348"/>
    <n v="105.128"/>
    <n v="10.53932"/>
    <n v="163.15980999999999"/>
    <n v="349.58249000000001"/>
    <n v="350.61399999999998"/>
    <n v="100.13330999999999"/>
    <n v="1.351612532808399"/>
    <n v="1.8349202755905512"/>
    <n v="0.86227034120734902"/>
    <n v="8.6444553805774274E-2"/>
    <n v="1.3382530347769028"/>
    <n v="2.8673104494750654"/>
    <n v="2.8757709973753278"/>
    <n v="0.82130339566929134"/>
  </r>
  <r>
    <x v="4"/>
    <n v="-1.4974019999999999"/>
    <n v="-193.2"/>
    <n v="129.02344199999999"/>
    <n v="1.35"/>
    <n v="192.22"/>
    <n v="142.22"/>
    <s v="19:45:37"/>
    <n v="18"/>
    <n v="2"/>
    <n v="6"/>
    <n v="1"/>
    <n v="889624038"/>
    <n v="1536834278"/>
    <n v="18456219992"/>
    <n v="1598254834"/>
    <n v="8405204974"/>
    <n v="4403369970"/>
    <n v="19358146809"/>
    <n v="2972439230"/>
    <n v="11657378307"/>
    <s v="19:47:55"/>
    <n v="4696"/>
    <n v="74"/>
    <n v="181"/>
    <n v="5"/>
    <n v="889748766"/>
    <n v="1538520119"/>
    <n v="18479285905"/>
    <n v="1599442528"/>
    <n v="8406283180"/>
    <n v="4423504107"/>
    <n v="19402018981"/>
    <n v="2976253377"/>
    <n v="11670006344"/>
    <d v="1899-12-30T00:02:18"/>
    <n v="138"/>
    <n v="4678"/>
    <n v="72"/>
    <n v="175"/>
    <n v="4"/>
    <n v="124728"/>
    <n v="1685841"/>
    <n v="23065913"/>
    <n v="1187694"/>
    <n v="1078206"/>
    <n v="20134137"/>
    <n v="43872172"/>
    <n v="3814147"/>
    <n v="12628037"/>
    <n v="1.5391192817443353"/>
    <n v="0.52173913043478259"/>
    <n v="33.89855072463768"/>
    <n v="124.72799999999999"/>
    <n v="168.58410000000001"/>
    <n v="230.65913"/>
    <n v="118.7694"/>
    <n v="10.78206"/>
    <n v="201.34137000000001"/>
    <n v="438.72172"/>
    <n v="381.41469999999998"/>
    <n v="126.28037"/>
    <n v="1.3516139118722341"/>
    <n v="1.8492971105124754"/>
    <n v="0.95222724648835877"/>
    <n v="8.6444583413507789E-2"/>
    <n v="1.6142435539734463"/>
    <n v="3.5174276826374191"/>
    <n v="3.0579717465204284"/>
    <n v="1.012446042588673"/>
  </r>
  <r>
    <x v="4"/>
    <n v="-1.5148740000000001"/>
    <n v="-193.2"/>
    <n v="127.535324"/>
    <n v="1.35"/>
    <n v="185.36"/>
    <n v="137.13999999999999"/>
    <s v="19:48:20"/>
    <n v="15"/>
    <n v="2"/>
    <n v="3"/>
    <n v="1"/>
    <n v="889778637"/>
    <n v="1538923811"/>
    <n v="18485401544"/>
    <n v="1599726589"/>
    <n v="8406541365"/>
    <n v="4426456488"/>
    <n v="19409482972"/>
    <n v="2977158838"/>
    <n v="11672903588"/>
    <s v="19:50:32"/>
    <n v="4187"/>
    <n v="73"/>
    <n v="177"/>
    <n v="7"/>
    <n v="889906174"/>
    <n v="1540647620"/>
    <n v="18509161281"/>
    <n v="1600886685"/>
    <n v="8407643855"/>
    <n v="4444993797"/>
    <n v="19450092509"/>
    <n v="2981003570"/>
    <n v="11684584648"/>
    <d v="1899-12-30T00:02:12"/>
    <n v="132"/>
    <n v="4172"/>
    <n v="71"/>
    <n v="174"/>
    <n v="6"/>
    <n v="127537"/>
    <n v="1723809"/>
    <n v="23759737"/>
    <n v="1160096"/>
    <n v="1102490"/>
    <n v="18537309"/>
    <n v="40609537"/>
    <n v="3844732"/>
    <n v="11681060"/>
    <n v="1.7018216682646212"/>
    <n v="0.53787878787878785"/>
    <n v="31.606060606060606"/>
    <n v="127.53700000000001"/>
    <n v="172.3809"/>
    <n v="237.59737000000001"/>
    <n v="116.00960000000001"/>
    <n v="11.024900000000001"/>
    <n v="185.37308999999999"/>
    <n v="406.09537"/>
    <n v="384.47320000000002"/>
    <n v="116.81059999999999"/>
    <n v="1.3516148255016192"/>
    <n v="1.862968158259956"/>
    <n v="0.90961524890816003"/>
    <n v="8.6444718003402934E-2"/>
    <n v="1.4534847926484078"/>
    <n v="3.1841377012161174"/>
    <n v="3.0146012529697264"/>
    <n v="0.91589577926405663"/>
  </r>
  <r>
    <x v="4"/>
    <n v="-1.5359959999999999"/>
    <n v="-193.2"/>
    <n v="125.78158999999999"/>
    <n v="1.35"/>
    <n v="184.96"/>
    <n v="136.84"/>
    <s v="19:50:57"/>
    <n v="19"/>
    <n v="2"/>
    <n v="4"/>
    <n v="1"/>
    <n v="889937445"/>
    <n v="1541070221"/>
    <n v="18515382950"/>
    <n v="1601170104"/>
    <n v="8407914136"/>
    <n v="4447325505"/>
    <n v="19456623384"/>
    <n v="2981913645"/>
    <n v="11687281769"/>
    <s v="19:53:09"/>
    <n v="3617"/>
    <n v="58"/>
    <n v="439"/>
    <n v="8"/>
    <n v="890063227"/>
    <n v="1542770309"/>
    <n v="18538427425"/>
    <n v="1602322436"/>
    <n v="8409001454"/>
    <n v="4466568009"/>
    <n v="19497909817"/>
    <n v="2985627652"/>
    <n v="11699089459"/>
    <d v="1899-12-30T00:02:12"/>
    <n v="132"/>
    <n v="3598"/>
    <n v="56"/>
    <n v="435"/>
    <n v="7"/>
    <n v="125782"/>
    <n v="1700088"/>
    <n v="23044475"/>
    <n v="1152332"/>
    <n v="1087318"/>
    <n v="19242504"/>
    <n v="41286433"/>
    <n v="3714007"/>
    <n v="11807690"/>
    <n v="1.556420233463035"/>
    <n v="0.42424242424242425"/>
    <n v="27.257575757575758"/>
    <n v="125.782"/>
    <n v="170.00880000000001"/>
    <n v="230.44475"/>
    <n v="115.2332"/>
    <n v="10.87318"/>
    <n v="192.42504"/>
    <n v="412.86433"/>
    <n v="371.40069999999997"/>
    <n v="118.07689999999999"/>
    <n v="1.3516146984465187"/>
    <n v="1.832096404891002"/>
    <n v="0.91613426404413989"/>
    <n v="8.6444642317660719E-2"/>
    <n v="1.5298297053632475"/>
    <n v="3.2823800702803263"/>
    <n v="2.9527333004722456"/>
    <n v="0.9387424273743461"/>
  </r>
  <r>
    <x v="4"/>
    <n v="-1.4595229999999999"/>
    <n v="-193.2"/>
    <n v="132.37197900000001"/>
    <n v="1.35"/>
    <n v="188.81"/>
    <n v="139.69999999999999"/>
    <s v="19:53:34"/>
    <n v="16"/>
    <n v="2"/>
    <n v="4"/>
    <n v="1"/>
    <n v="890090721"/>
    <n v="1543141859"/>
    <n v="18544304556"/>
    <n v="1602593176"/>
    <n v="8409239084"/>
    <n v="4469208092"/>
    <n v="19504391609"/>
    <n v="2986458838"/>
    <n v="11701762259"/>
    <s v="19:55:49"/>
    <n v="4274"/>
    <n v="65"/>
    <n v="262"/>
    <n v="7"/>
    <n v="890223092"/>
    <n v="1544930992"/>
    <n v="18568271427"/>
    <n v="1603753116"/>
    <n v="8410383350"/>
    <n v="4485386188"/>
    <n v="19543401899"/>
    <n v="2990401469"/>
    <n v="11712784914"/>
    <d v="1899-12-30T00:02:15"/>
    <n v="135"/>
    <n v="4258"/>
    <n v="63"/>
    <n v="258"/>
    <n v="6"/>
    <n v="132371"/>
    <n v="1789133"/>
    <n v="23966871"/>
    <n v="1159940"/>
    <n v="1144266"/>
    <n v="16178096"/>
    <n v="39010290"/>
    <n v="3942631"/>
    <n v="11022655"/>
    <n v="1.4795678722404886"/>
    <n v="0.46666666666666667"/>
    <n v="31.540740740740741"/>
    <n v="132.37100000000001"/>
    <n v="178.91329999999999"/>
    <n v="239.66871"/>
    <n v="115.994"/>
    <n v="11.44266"/>
    <n v="161.78095999999999"/>
    <n v="390.10289999999998"/>
    <n v="394.26310000000001"/>
    <n v="110.22655"/>
    <n v="1.3516049587900671"/>
    <n v="1.8105832093132181"/>
    <n v="0.876279547635056"/>
    <n v="8.6443858549077962E-2"/>
    <n v="1.22217827167582"/>
    <n v="2.9470420258213652"/>
    <n v="2.9784703598220155"/>
    <n v="0.83270920367754264"/>
  </r>
  <r>
    <x v="4"/>
    <n v="-1.323142"/>
    <n v="-165.6"/>
    <n v="125.156626"/>
    <n v="1.35"/>
    <n v="178.43"/>
    <n v="132.02000000000001"/>
    <s v="19:56:14"/>
    <n v="18"/>
    <n v="2"/>
    <n v="4"/>
    <n v="1"/>
    <n v="890254366"/>
    <n v="1545353635"/>
    <n v="18574515121"/>
    <n v="1604085536"/>
    <n v="8410653655"/>
    <n v="4489874874"/>
    <n v="19552680686"/>
    <n v="2991357263"/>
    <n v="11716317052"/>
    <s v="19:58:21"/>
    <n v="3915"/>
    <n v="68"/>
    <n v="152"/>
    <n v="7"/>
    <n v="890375225"/>
    <n v="1546987166"/>
    <n v="18596816155"/>
    <n v="1605168244"/>
    <n v="8411698406"/>
    <n v="4505558444"/>
    <n v="19588507737"/>
    <n v="2994953207"/>
    <n v="11726501166"/>
    <d v="1899-12-30T00:02:07"/>
    <n v="127"/>
    <n v="3897"/>
    <n v="66"/>
    <n v="148"/>
    <n v="6"/>
    <n v="120859"/>
    <n v="1633531"/>
    <n v="22301034"/>
    <n v="1082708"/>
    <n v="1044751"/>
    <n v="15683570"/>
    <n v="35827051"/>
    <n v="3595944"/>
    <n v="10184114"/>
    <n v="1.6936104695919936"/>
    <n v="0.51968503937007871"/>
    <n v="30.685039370078741"/>
    <n v="120.85899999999999"/>
    <n v="163.35310000000001"/>
    <n v="223.01034000000001"/>
    <n v="108.27079999999999"/>
    <n v="10.447509999999999"/>
    <n v="156.8357"/>
    <n v="358.27051"/>
    <n v="359.59440000000001"/>
    <n v="101.84114"/>
    <n v="1.351600625522303"/>
    <n v="1.8452108655540755"/>
    <n v="0.89584391729205104"/>
    <n v="8.6443789870841226E-2"/>
    <n v="1.2976749766256548"/>
    <n v="2.9643676515609099"/>
    <n v="2.9753216558137998"/>
    <n v="0.84264423832730706"/>
  </r>
  <r>
    <x v="4"/>
    <n v="-1.5065040000000001"/>
    <n v="-193.2"/>
    <n v="128.243954"/>
    <n v="1.35"/>
    <n v="192.95"/>
    <n v="142.76"/>
    <s v="19:58:46"/>
    <n v="20"/>
    <n v="2"/>
    <n v="6"/>
    <n v="1"/>
    <n v="890410010"/>
    <n v="1547457291"/>
    <n v="18603772417"/>
    <n v="1605470465"/>
    <n v="8411999082"/>
    <n v="4507845053"/>
    <n v="19594616785"/>
    <n v="2995923628"/>
    <n v="11729066408"/>
    <s v="20:01:05"/>
    <n v="3596"/>
    <n v="58"/>
    <n v="275"/>
    <n v="8"/>
    <n v="890538254"/>
    <n v="1549190641"/>
    <n v="18627337738"/>
    <n v="1606645181"/>
    <n v="8413107674"/>
    <n v="4527742466"/>
    <n v="19636122273"/>
    <n v="2999670479"/>
    <n v="11741179747"/>
    <d v="1899-12-30T00:02:19"/>
    <n v="139"/>
    <n v="3576"/>
    <n v="56"/>
    <n v="269"/>
    <n v="7"/>
    <n v="128244"/>
    <n v="1733350"/>
    <n v="23565321"/>
    <n v="1174716"/>
    <n v="1108592"/>
    <n v="19897413"/>
    <n v="41505488"/>
    <n v="3746851"/>
    <n v="12113339"/>
    <n v="1.5659955257270695"/>
    <n v="0.40287769784172661"/>
    <n v="25.726618705035971"/>
    <n v="128.244"/>
    <n v="173.33500000000001"/>
    <n v="235.65321"/>
    <n v="117.4716"/>
    <n v="11.08592"/>
    <n v="198.97413"/>
    <n v="415.05488000000003"/>
    <n v="374.68509999999998"/>
    <n v="121.13339000000001"/>
    <n v="1.351603193911606"/>
    <n v="1.8375378965097782"/>
    <n v="0.9160007485730326"/>
    <n v="8.6443966189451354E-2"/>
    <n v="1.5515277907738374"/>
    <n v="3.236446773338324"/>
    <n v="2.9216579333146186"/>
    <n v="0.94455405321106645"/>
  </r>
  <r>
    <x v="4"/>
    <n v="-1.5317130000000001"/>
    <n v="-193.2"/>
    <n v="126.133258"/>
    <n v="1.35"/>
    <n v="187.37"/>
    <n v="138.63"/>
    <s v="20:01:29"/>
    <n v="18"/>
    <n v="2"/>
    <n v="4"/>
    <n v="1"/>
    <n v="890570933"/>
    <n v="1549632273"/>
    <n v="18633876080"/>
    <n v="1606963547"/>
    <n v="8413390127"/>
    <n v="4530760853"/>
    <n v="19644461733"/>
    <n v="3000662909"/>
    <n v="11744349782"/>
    <s v="20:03:43"/>
    <n v="4468"/>
    <n v="83"/>
    <n v="327"/>
    <n v="7"/>
    <n v="890697065"/>
    <n v="1551337091"/>
    <n v="18657207380"/>
    <n v="1608164301"/>
    <n v="8414480469"/>
    <n v="4551428114"/>
    <n v="19689035468"/>
    <n v="3004523908"/>
    <n v="11757169596"/>
    <d v="1899-12-30T00:02:14"/>
    <n v="134"/>
    <n v="4450"/>
    <n v="81"/>
    <n v="323"/>
    <n v="6"/>
    <n v="126132"/>
    <n v="1704818"/>
    <n v="23331300"/>
    <n v="1200754"/>
    <n v="1090342"/>
    <n v="20667261"/>
    <n v="44573735"/>
    <n v="3860999"/>
    <n v="12819814"/>
    <n v="1.8202247191011236"/>
    <n v="0.60447761194029848"/>
    <n v="33.208955223880594"/>
    <n v="126.13200000000001"/>
    <n v="170.48179999999999"/>
    <n v="233.31299999999999"/>
    <n v="120.0754"/>
    <n v="10.903420000000001"/>
    <n v="206.67260999999999"/>
    <n v="445.73734999999999"/>
    <n v="386.09989999999999"/>
    <n v="128.19814"/>
    <n v="1.3516141819680969"/>
    <n v="1.8497526400913327"/>
    <n v="0.95198205055021723"/>
    <n v="8.6444518440998319E-2"/>
    <n v="1.6385422414613262"/>
    <n v="3.5338958392794848"/>
    <n v="3.0610780769352739"/>
    <n v="1.0163807756953032"/>
  </r>
  <r>
    <x v="4"/>
    <n v="-1.4624779999999999"/>
    <n v="-193.2"/>
    <n v="132.104513"/>
    <n v="1.35"/>
    <n v="198.67"/>
    <n v="146.99"/>
    <s v="20:04:08"/>
    <n v="17"/>
    <n v="2"/>
    <n v="4"/>
    <n v="1"/>
    <n v="890732201"/>
    <n v="1551811934"/>
    <n v="18664178918"/>
    <n v="1608496667"/>
    <n v="8414784159"/>
    <n v="4554412954"/>
    <n v="19697520977"/>
    <n v="3005588259"/>
    <n v="11760276166"/>
    <s v="20:06:31"/>
    <n v="4389"/>
    <n v="74"/>
    <n v="213"/>
    <n v="4"/>
    <n v="890864306"/>
    <n v="1553597472"/>
    <n v="18688891695"/>
    <n v="1609697928"/>
    <n v="8415926127"/>
    <n v="4574229951"/>
    <n v="19740334155"/>
    <n v="3009534230"/>
    <n v="11772543045"/>
    <d v="1899-12-30T00:02:23"/>
    <n v="143"/>
    <n v="4372"/>
    <n v="72"/>
    <n v="209"/>
    <n v="3"/>
    <n v="132105"/>
    <n v="1785538"/>
    <n v="24712777"/>
    <n v="1201261"/>
    <n v="1141968"/>
    <n v="19816997"/>
    <n v="42813178"/>
    <n v="3945971"/>
    <n v="12266879"/>
    <n v="1.6468435498627629"/>
    <n v="0.50349650349650354"/>
    <n v="30.573426573426573"/>
    <n v="132.10499999999999"/>
    <n v="178.5538"/>
    <n v="247.12777"/>
    <n v="120.12609999999999"/>
    <n v="11.41968"/>
    <n v="198.16997000000001"/>
    <n v="428.13177999999999"/>
    <n v="394.59710000000001"/>
    <n v="122.66879"/>
    <n v="1.3516051625600849"/>
    <n v="1.8706920252829191"/>
    <n v="0.90932288709738474"/>
    <n v="8.6443965027818787E-2"/>
    <n v="1.500094394610348"/>
    <n v="3.2408446311646042"/>
    <n v="2.9869959501911363"/>
    <n v="0.92857037962227029"/>
  </r>
  <r>
    <x v="4"/>
    <n v="-1.207856"/>
    <n v="-165.6"/>
    <n v="137.10242199999999"/>
    <n v="1.35"/>
    <n v="199.27"/>
    <n v="147.43"/>
    <s v="20:06:55"/>
    <n v="16"/>
    <n v="2"/>
    <n v="4"/>
    <n v="1"/>
    <n v="890899091"/>
    <n v="1554067596"/>
    <n v="18695220797"/>
    <n v="1610029513"/>
    <n v="8416226801"/>
    <n v="4577757815"/>
    <n v="19749234101"/>
    <n v="3010580410"/>
    <n v="11775843431"/>
    <s v="20:09:18"/>
    <n v="3303"/>
    <n v="58"/>
    <n v="153"/>
    <n v="6"/>
    <n v="891031898"/>
    <n v="1555862650"/>
    <n v="18717666192"/>
    <n v="1611125323"/>
    <n v="8417374855"/>
    <n v="4591226055"/>
    <n v="19781898943"/>
    <n v="3014382128"/>
    <n v="11784868097"/>
    <d v="1899-12-30T00:02:23"/>
    <n v="143"/>
    <n v="3287"/>
    <n v="56"/>
    <n v="149"/>
    <n v="5"/>
    <n v="132807"/>
    <n v="1795054"/>
    <n v="22445395"/>
    <n v="1095810"/>
    <n v="1148054"/>
    <n v="13468240"/>
    <n v="32664842"/>
    <n v="3801718"/>
    <n v="9024666"/>
    <n v="1.7036811682385153"/>
    <n v="0.39160839160839161"/>
    <n v="22.986013986013987"/>
    <n v="132.80699999999999"/>
    <n v="179.50540000000001"/>
    <n v="224.45394999999999"/>
    <n v="109.581"/>
    <n v="11.48054"/>
    <n v="134.6824"/>
    <n v="326.64841999999999"/>
    <n v="380.17180000000002"/>
    <n v="90.246660000000006"/>
    <n v="1.3516260438079319"/>
    <n v="1.6900762008026686"/>
    <n v="0.82511464004156421"/>
    <n v="8.6445292793301556E-2"/>
    <n v="1.0141212436091471"/>
    <n v="2.4595723117004376"/>
    <n v="2.8625885683736554"/>
    <n v="0.67953240416544314"/>
  </r>
  <r>
    <x v="5"/>
    <n v="-1.6659949999999999"/>
    <n v="-220.8"/>
    <n v="132.533421"/>
    <n v="1.35"/>
    <n v="189.9"/>
    <n v="140.5"/>
    <s v="20:09:43"/>
    <n v="16"/>
    <n v="2"/>
    <n v="5"/>
    <n v="1"/>
    <n v="891064225"/>
    <n v="1556299511"/>
    <n v="18723459629"/>
    <n v="1611442665"/>
    <n v="8419618499"/>
    <n v="4594482131"/>
    <n v="19791424134"/>
    <n v="3015356974"/>
    <n v="11788221754"/>
    <s v="20:11:59"/>
    <n v="4514"/>
    <n v="43"/>
    <n v="129"/>
    <n v="8"/>
    <n v="891192463"/>
    <n v="1558032822"/>
    <n v="18747470365"/>
    <n v="1612683545"/>
    <n v="8458540602"/>
    <n v="4596580268"/>
    <n v="19837350832"/>
    <n v="3019433225"/>
    <n v="11800713587"/>
    <d v="1899-12-30T00:02:16"/>
    <n v="136"/>
    <n v="4498"/>
    <n v="41"/>
    <n v="124"/>
    <n v="7"/>
    <n v="128238"/>
    <n v="1733311"/>
    <n v="24010736"/>
    <n v="1240880"/>
    <n v="38922103"/>
    <n v="2098137"/>
    <n v="45926698"/>
    <n v="4076251"/>
    <n v="12491833"/>
    <n v="0.91151622943530453"/>
    <n v="0.3014705882352941"/>
    <n v="33.073529411764703"/>
    <n v="128.238"/>
    <n v="173.33109999999999"/>
    <n v="240.10736"/>
    <n v="124.08799999999999"/>
    <n v="389.22102999999998"/>
    <n v="20.981369999999998"/>
    <n v="459.26697999999999"/>
    <n v="407.62509999999997"/>
    <n v="124.91833"/>
    <n v="1.3516360205243374"/>
    <n v="1.8723573355791574"/>
    <n v="0.96763829754051056"/>
    <n v="3.0351458226110823"/>
    <n v="0.16361273569456791"/>
    <n v="3.5813641822236777"/>
    <n v="3.1786607713782185"/>
    <n v="0.97411321137260409"/>
  </r>
  <r>
    <x v="5"/>
    <n v="-1.657181"/>
    <n v="-220.8"/>
    <n v="133.23830100000001"/>
    <n v="1.35"/>
    <n v="203.14"/>
    <n v="150.29"/>
    <s v="20:12:23"/>
    <n v="17"/>
    <n v="2"/>
    <n v="3"/>
    <n v="1"/>
    <n v="891233925"/>
    <n v="1558593184"/>
    <n v="18755334337"/>
    <n v="1613091230"/>
    <n v="8464518248"/>
    <n v="4597258574"/>
    <n v="19849987724"/>
    <n v="3020741015"/>
    <n v="11804434620"/>
    <s v="20:14:49"/>
    <n v="4531"/>
    <n v="48"/>
    <n v="184"/>
    <n v="6"/>
    <n v="891362869"/>
    <n v="1560336009"/>
    <n v="18779894481"/>
    <n v="1614324041"/>
    <n v="8500786833"/>
    <n v="4599368228"/>
    <n v="19894275374"/>
    <n v="3024826012"/>
    <n v="11816175390"/>
    <d v="1899-12-30T00:02:26"/>
    <n v="146"/>
    <n v="4514"/>
    <n v="46"/>
    <n v="181"/>
    <n v="5"/>
    <n v="128944"/>
    <n v="1742825"/>
    <n v="24560144"/>
    <n v="1232811"/>
    <n v="36268585"/>
    <n v="2109654"/>
    <n v="44287650"/>
    <n v="4084997"/>
    <n v="11740770"/>
    <n v="1.01905183872397"/>
    <n v="0.31506849315068491"/>
    <n v="30.917808219178081"/>
    <n v="128.94399999999999"/>
    <n v="174.2825"/>
    <n v="245.60144"/>
    <n v="123.2811"/>
    <n v="362.68585000000002"/>
    <n v="21.096540000000001"/>
    <n v="442.87650000000002"/>
    <n v="408.49970000000002"/>
    <n v="117.40770000000001"/>
    <n v="1.3516138788931631"/>
    <n v="1.904713984365306"/>
    <n v="0.95608248542002738"/>
    <n v="2.8127392511477853"/>
    <n v="0.16361009430450429"/>
    <n v="3.4346421702444476"/>
    <n v="3.1680396140960423"/>
    <n v="0.91053247921578373"/>
  </r>
  <r>
    <x v="5"/>
    <n v="-1.5577719999999999"/>
    <n v="-193.2"/>
    <n v="124.023285"/>
    <n v="1.35"/>
    <n v="181.25"/>
    <n v="134.1"/>
    <s v="20:15:14"/>
    <n v="17"/>
    <n v="2"/>
    <n v="4"/>
    <n v="1"/>
    <n v="891393085"/>
    <n v="1560744378"/>
    <n v="18785737501"/>
    <n v="1614593558"/>
    <n v="8502882710"/>
    <n v="4599862549"/>
    <n v="19900651747"/>
    <n v="3025709304"/>
    <n v="11818401188"/>
    <s v="20:17:23"/>
    <n v="3959"/>
    <n v="33"/>
    <n v="184"/>
    <n v="4"/>
    <n v="891517108"/>
    <n v="1562420703"/>
    <n v="18808866994"/>
    <n v="1615715474"/>
    <n v="8528836036"/>
    <n v="4601891706"/>
    <n v="19940616455"/>
    <n v="3029611404"/>
    <n v="11828530225"/>
    <d v="1899-12-30T00:02:09"/>
    <n v="129"/>
    <n v="3942"/>
    <n v="31"/>
    <n v="180"/>
    <n v="3"/>
    <n v="124023"/>
    <n v="1676325"/>
    <n v="23129493"/>
    <n v="1121916"/>
    <n v="25953326"/>
    <n v="2029157"/>
    <n v="39964708"/>
    <n v="3902100"/>
    <n v="10129037"/>
    <n v="0.7864028411973617"/>
    <n v="0.24031007751937986"/>
    <n v="30.558139534883722"/>
    <n v="124.023"/>
    <n v="167.63249999999999"/>
    <n v="231.29492999999999"/>
    <n v="112.19159999999999"/>
    <n v="259.53325999999998"/>
    <n v="20.29157"/>
    <n v="399.64708000000002"/>
    <n v="390.21"/>
    <n v="101.29037"/>
    <n v="1.3516242954935778"/>
    <n v="1.8649357780411697"/>
    <n v="0.90460317844270821"/>
    <n v="2.0926220136587568"/>
    <n v="0.16361134628254437"/>
    <n v="3.2223626262870599"/>
    <n v="3.1462712561379744"/>
    <n v="0.81670633672786497"/>
  </r>
  <r>
    <x v="5"/>
    <n v="-1.865383"/>
    <n v="-248.4"/>
    <n v="133.163027"/>
    <n v="1.35"/>
    <n v="213.85"/>
    <n v="158.22"/>
    <s v="20:17:48"/>
    <n v="17"/>
    <n v="2"/>
    <n v="3"/>
    <n v="1"/>
    <n v="891562433"/>
    <n v="1563033279"/>
    <n v="18817719658"/>
    <n v="1616122357"/>
    <n v="8534261004"/>
    <n v="4602633216"/>
    <n v="19952259893"/>
    <n v="3030973821"/>
    <n v="11832053438"/>
    <s v="20:20:22"/>
    <n v="5281"/>
    <n v="54"/>
    <n v="229"/>
    <n v="8"/>
    <n v="891695596"/>
    <n v="1564833117"/>
    <n v="18842802603"/>
    <n v="1617499219"/>
    <n v="8579285086"/>
    <n v="4604811883"/>
    <n v="20003774091"/>
    <n v="3035311150"/>
    <n v="11845965995"/>
    <d v="1899-12-30T00:02:34"/>
    <n v="154"/>
    <n v="5264"/>
    <n v="52"/>
    <n v="226"/>
    <n v="7"/>
    <n v="133163"/>
    <n v="1799838"/>
    <n v="25082945"/>
    <n v="1376862"/>
    <n v="45024082"/>
    <n v="2178667"/>
    <n v="51514198"/>
    <n v="4337329"/>
    <n v="13912557"/>
    <n v="0.9878419452887538"/>
    <n v="0.33766233766233766"/>
    <n v="34.18181818181818"/>
    <n v="133.16300000000001"/>
    <n v="179.9838"/>
    <n v="250.82945000000001"/>
    <n v="137.68620000000001"/>
    <n v="450.24081999999999"/>
    <n v="21.786670000000001"/>
    <n v="515.14197999999999"/>
    <n v="433.73289999999997"/>
    <n v="139.12557000000001"/>
    <n v="1.3516051756118441"/>
    <n v="1.8836272087591899"/>
    <n v="1.0339673933449982"/>
    <n v="3.3811255378746345"/>
    <n v="0.16360903554290607"/>
    <n v="3.8685068675232608"/>
    <n v="3.2571577690499609"/>
    <n v="1.0447764769493026"/>
  </r>
  <r>
    <x v="5"/>
    <n v="-1.586063"/>
    <n v="-220.8"/>
    <n v="139.21259599999999"/>
    <n v="1.35"/>
    <n v="193.67"/>
    <n v="143.29"/>
    <s v="20:20:46"/>
    <n v="16"/>
    <n v="2"/>
    <n v="5"/>
    <n v="1"/>
    <n v="891723961"/>
    <n v="1565216455"/>
    <n v="18848383309"/>
    <n v="1617779069"/>
    <n v="8581506413"/>
    <n v="4605275905"/>
    <n v="20012120046"/>
    <n v="3036160888"/>
    <n v="11848541685"/>
    <s v="20:23:05"/>
    <n v="4230"/>
    <n v="43"/>
    <n v="105"/>
    <n v="5"/>
    <n v="891858978"/>
    <n v="1567041366"/>
    <n v="18873767174"/>
    <n v="1619057991"/>
    <n v="8614798583"/>
    <n v="4607484922"/>
    <n v="20057945861"/>
    <n v="3040424652"/>
    <n v="11860310641"/>
    <d v="1899-12-30T00:02:19"/>
    <n v="139"/>
    <n v="4214"/>
    <n v="41"/>
    <n v="100"/>
    <n v="4"/>
    <n v="135017"/>
    <n v="1824911"/>
    <n v="25383865"/>
    <n v="1278922"/>
    <n v="33292170"/>
    <n v="2209017"/>
    <n v="45825815"/>
    <n v="4263764"/>
    <n v="11768956"/>
    <n v="0.97294731846226856"/>
    <n v="0.29496402877697842"/>
    <n v="30.31654676258993"/>
    <n v="135.017"/>
    <n v="182.49109999999999"/>
    <n v="253.83865"/>
    <n v="127.8922"/>
    <n v="332.92169999999999"/>
    <n v="22.090170000000001"/>
    <n v="458.25815"/>
    <n v="426.37639999999999"/>
    <n v="117.68956"/>
    <n v="1.3516157224645784"/>
    <n v="1.8800495493160121"/>
    <n v="0.94723034877089551"/>
    <n v="2.465776161520401"/>
    <n v="0.16361028611211922"/>
    <n v="3.394077412473985"/>
    <n v="3.1579460364250429"/>
    <n v="0.87166475332735882"/>
  </r>
  <r>
    <x v="5"/>
    <n v="-1.6322890000000001"/>
    <n v="-220.8"/>
    <n v="135.27014299999999"/>
    <n v="1.35"/>
    <n v="215.35"/>
    <n v="159.33000000000001"/>
    <s v="20:23:30"/>
    <n v="18"/>
    <n v="2"/>
    <n v="6"/>
    <n v="1"/>
    <n v="891902897"/>
    <n v="1567634911"/>
    <n v="18881608457"/>
    <n v="1619454317"/>
    <n v="8620000190"/>
    <n v="4608203394"/>
    <n v="20069664541"/>
    <n v="3041754294"/>
    <n v="11863837135"/>
    <s v="20:26:05"/>
    <n v="4808"/>
    <n v="46"/>
    <n v="191"/>
    <n v="8"/>
    <n v="892038167"/>
    <n v="1569463256"/>
    <n v="18907172294"/>
    <n v="1620737390"/>
    <n v="8655677106"/>
    <n v="4610416567"/>
    <n v="20116515543"/>
    <n v="3046057977"/>
    <n v="11875977280"/>
    <d v="1899-12-30T00:02:35"/>
    <n v="155"/>
    <n v="4790"/>
    <n v="44"/>
    <n v="185"/>
    <n v="7"/>
    <n v="135270"/>
    <n v="1828345"/>
    <n v="25563837"/>
    <n v="1283073"/>
    <n v="35676916"/>
    <n v="2213173"/>
    <n v="46851002"/>
    <n v="4303683"/>
    <n v="12140145"/>
    <n v="0.91858037578288099"/>
    <n v="0.28387096774193549"/>
    <n v="30.903225806451612"/>
    <n v="135.27000000000001"/>
    <n v="182.83449999999999"/>
    <n v="255.63837000000001"/>
    <n v="128.3073"/>
    <n v="356.76916"/>
    <n v="22.131730000000001"/>
    <n v="468.51002"/>
    <n v="430.36829999999998"/>
    <n v="121.40145"/>
    <n v="1.3516263768758776"/>
    <n v="1.8898378797959636"/>
    <n v="0.94852738966511407"/>
    <n v="2.6374595993198784"/>
    <n v="0.16361151770533008"/>
    <n v="3.4635175574776369"/>
    <n v="3.1815502328675977"/>
    <n v="0.89747504990019955"/>
  </r>
  <r>
    <x v="5"/>
    <n v="-1.969428"/>
    <n v="-248.4"/>
    <n v="126.128002"/>
    <n v="1.35"/>
    <n v="182.02"/>
    <n v="134.66999999999999"/>
    <s v="20:26:29"/>
    <n v="17"/>
    <n v="2"/>
    <n v="6"/>
    <n v="1"/>
    <n v="892066938"/>
    <n v="1569852123"/>
    <n v="18912464632"/>
    <n v="1620987670"/>
    <n v="8657706295"/>
    <n v="4610887282"/>
    <n v="20122374361"/>
    <n v="3046886458"/>
    <n v="11878130998"/>
    <s v="20:28:39"/>
    <n v="4339"/>
    <n v="45"/>
    <n v="431"/>
    <n v="5"/>
    <n v="892193117"/>
    <n v="1571557546"/>
    <n v="18935752890"/>
    <n v="1622231353"/>
    <n v="8694908370"/>
    <n v="4612951664"/>
    <n v="20167054365"/>
    <n v="3050929701"/>
    <n v="11890285278"/>
    <d v="1899-12-30T00:02:10"/>
    <n v="130"/>
    <n v="4322"/>
    <n v="43"/>
    <n v="425"/>
    <n v="4"/>
    <n v="126179"/>
    <n v="1705423"/>
    <n v="23288258"/>
    <n v="1243683"/>
    <n v="37202075"/>
    <n v="2064382"/>
    <n v="44680004"/>
    <n v="4043243"/>
    <n v="12154280"/>
    <n v="0.99490976399814901"/>
    <n v="0.33076923076923076"/>
    <n v="33.246153846153845"/>
    <n v="126.179"/>
    <n v="170.54230000000001"/>
    <n v="232.88257999999999"/>
    <n v="124.3683"/>
    <n v="372.02075000000002"/>
    <n v="20.643820000000002"/>
    <n v="446.80004000000002"/>
    <n v="404.32429999999999"/>
    <n v="121.5428"/>
    <n v="1.3515902012220735"/>
    <n v="1.8456524461281194"/>
    <n v="0.98564975154344225"/>
    <n v="2.9483570958717378"/>
    <n v="0.16360741486301209"/>
    <n v="3.5410015929750593"/>
    <n v="3.2043707748515997"/>
    <n v="0.96325696034997899"/>
  </r>
  <r>
    <x v="5"/>
    <n v="-1.725395"/>
    <n v="-220.8"/>
    <n v="127.970721"/>
    <n v="1.35"/>
    <n v="178.53"/>
    <n v="132.09"/>
    <s v="20:29:04"/>
    <n v="17"/>
    <n v="2"/>
    <n v="5"/>
    <n v="1"/>
    <n v="892221890"/>
    <n v="1571946413"/>
    <n v="18941542632"/>
    <n v="1622535332"/>
    <n v="8699452483"/>
    <n v="4613422378"/>
    <n v="20175543783"/>
    <n v="3051840459"/>
    <n v="11893194602"/>
    <s v="20:31:12"/>
    <n v="3026"/>
    <n v="37"/>
    <n v="131"/>
    <n v="6"/>
    <n v="892345606"/>
    <n v="1573618561"/>
    <n v="18964289612"/>
    <n v="1623666073"/>
    <n v="8729243163"/>
    <n v="4615446478"/>
    <n v="20213320297"/>
    <n v="3055576411"/>
    <n v="11903025635"/>
    <d v="1899-12-30T00:02:08"/>
    <n v="128"/>
    <n v="3009"/>
    <n v="35"/>
    <n v="126"/>
    <n v="5"/>
    <n v="123716"/>
    <n v="1672148"/>
    <n v="22746980"/>
    <n v="1130741"/>
    <n v="29790680"/>
    <n v="2024100"/>
    <n v="37776514"/>
    <n v="3735952"/>
    <n v="9831033"/>
    <n v="1.163177135260884"/>
    <n v="0.2734375"/>
    <n v="23.5078125"/>
    <n v="123.71599999999999"/>
    <n v="167.2148"/>
    <n v="227.46979999999999"/>
    <n v="113.0741"/>
    <n v="297.90679999999998"/>
    <n v="20.241"/>
    <n v="377.76513999999997"/>
    <n v="373.59519999999998"/>
    <n v="98.310329999999993"/>
    <n v="1.3516020563225453"/>
    <n v="1.8386449610398008"/>
    <n v="0.91398121504090013"/>
    <n v="2.4079892657376569"/>
    <n v="0.16360858740987425"/>
    <n v="3.0534865336738983"/>
    <n v="3.0197807882569756"/>
    <n v="0.79464523586278246"/>
  </r>
  <r>
    <x v="5"/>
    <n v="-2.0714060000000001"/>
    <n v="-276"/>
    <n v="133.24281500000001"/>
    <n v="1.35"/>
    <n v="200.8"/>
    <n v="148.57"/>
    <s v="20:31:36"/>
    <n v="19"/>
    <n v="2"/>
    <n v="8"/>
    <n v="1"/>
    <n v="892385314"/>
    <n v="1574155201"/>
    <n v="18971658434"/>
    <n v="1624062962"/>
    <n v="8736861896"/>
    <n v="4616096070"/>
    <n v="20225708811"/>
    <n v="3056818626"/>
    <n v="11906949149"/>
    <s v="20:34:00"/>
    <n v="4687"/>
    <n v="43"/>
    <n v="1257"/>
    <n v="5"/>
    <n v="892514262"/>
    <n v="1575898081"/>
    <n v="18995832014"/>
    <n v="1625502316"/>
    <n v="8797837123"/>
    <n v="4618205790"/>
    <n v="20277334676"/>
    <n v="3060992155"/>
    <n v="11922430415"/>
    <d v="1899-12-30T00:02:24"/>
    <n v="144"/>
    <n v="4668"/>
    <n v="41"/>
    <n v="1249"/>
    <n v="4"/>
    <n v="128948"/>
    <n v="1742880"/>
    <n v="24173580"/>
    <n v="1439354"/>
    <n v="60975227"/>
    <n v="2109720"/>
    <n v="51625865"/>
    <n v="4173529"/>
    <n v="15481266"/>
    <n v="0.8783204798628963"/>
    <n v="0.28472222222222221"/>
    <n v="32.416666666666664"/>
    <n v="128.94800000000001"/>
    <n v="174.28800000000001"/>
    <n v="241.73580000000001"/>
    <n v="143.93539999999999"/>
    <n v="609.75226999999995"/>
    <n v="21.097200000000001"/>
    <n v="516.25864999999999"/>
    <n v="417.35289999999998"/>
    <n v="154.81265999999999"/>
    <n v="1.3516146043366317"/>
    <n v="1.8746766138288302"/>
    <n v="1.1162282470453204"/>
    <n v="4.7286679126469577"/>
    <n v="0.1636101374197351"/>
    <n v="4.0036189006421186"/>
    <n v="3.2365984738033933"/>
    <n v="1.2005820951081054"/>
  </r>
  <r>
    <x v="5"/>
    <n v="-1.675851"/>
    <n v="-220.8"/>
    <n v="131.753942"/>
    <n v="1.35"/>
    <n v="190.38"/>
    <n v="140.87"/>
    <s v="20:34:25"/>
    <n v="17"/>
    <n v="2"/>
    <n v="3"/>
    <n v="1"/>
    <n v="892543423"/>
    <n v="1576292147"/>
    <n v="19001098739"/>
    <n v="1625786454"/>
    <n v="8800536281"/>
    <n v="4618682801"/>
    <n v="20284128693"/>
    <n v="3061862204"/>
    <n v="11924828091"/>
    <s v="20:36:41"/>
    <n v="3993"/>
    <n v="42"/>
    <n v="112"/>
    <n v="4"/>
    <n v="892675177"/>
    <n v="1578072794"/>
    <n v="19025538348"/>
    <n v="1627036153"/>
    <n v="8833131509"/>
    <n v="4620838243"/>
    <n v="20328612358"/>
    <n v="3066018997"/>
    <n v="11936283598"/>
    <d v="1899-12-30T00:02:16"/>
    <n v="136"/>
    <n v="3976"/>
    <n v="40"/>
    <n v="109"/>
    <n v="3"/>
    <n v="131754"/>
    <n v="1780647"/>
    <n v="24439609"/>
    <n v="1249699"/>
    <n v="32595228"/>
    <n v="2155442"/>
    <n v="44483665"/>
    <n v="4156793"/>
    <n v="11455507"/>
    <n v="1.0060362173038229"/>
    <n v="0.29411764705882354"/>
    <n v="29.235294117647058"/>
    <n v="131.75399999999999"/>
    <n v="178.06469999999999"/>
    <n v="244.39608999999999"/>
    <n v="124.9699"/>
    <n v="325.95227999999997"/>
    <n v="21.55442"/>
    <n v="444.83665000000002"/>
    <n v="415.67930000000001"/>
    <n v="114.55507"/>
    <n v="1.3514936927911108"/>
    <n v="1.8549424685398546"/>
    <n v="0.94850934316984692"/>
    <n v="2.4739459902545655"/>
    <n v="0.16359594395616073"/>
    <n v="3.3762667547095346"/>
    <n v="3.1549653141460605"/>
    <n v="0.8694618000212518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x v="0"/>
    <n v="-2.8212009999999998"/>
    <n v="-358.8"/>
    <n v="127.17988699999999"/>
    <n v="4.6900000000000004"/>
    <n v="637.63"/>
    <n v="135.86000000000001"/>
    <n v="28"/>
    <n v="7684"/>
    <n v="0.2"/>
    <n v="56.55"/>
    <n v="0.3"/>
    <n v="3855760"/>
    <n v="40799392"/>
    <n v="530896626"/>
    <n v="24000262"/>
    <n v="357338068"/>
    <n v="165496002"/>
    <n v="519722596"/>
    <n v="96047385"/>
    <n v="223914913"/>
    <n v="3982993"/>
    <n v="48119888"/>
    <n v="557197797"/>
    <n v="26284869"/>
    <n v="371397355"/>
    <n v="174509457"/>
    <n v="552391522"/>
    <n v="123260247"/>
    <n v="245943200"/>
    <n v="127233"/>
    <n v="7320496"/>
    <n v="26301171"/>
    <n v="2284607"/>
    <n v="14059287"/>
    <n v="9013455"/>
    <n v="32668926"/>
    <n v="27212862"/>
    <n v="22028287"/>
    <n v="127.233"/>
    <n v="73.20496"/>
    <n v="263.01170999999999"/>
    <n v="22.846070000000001"/>
    <n v="140.59287"/>
    <n v="90.134550000000004"/>
    <n v="326.68925999999999"/>
    <n v="272.12862000000001"/>
    <n v="220.28287"/>
    <n v="0.57536142353005904"/>
    <n v="2.067165829619674"/>
    <n v="0.17956088436176149"/>
    <n v="1.1050031831364504"/>
    <n v="0.70842116432057722"/>
    <n v="2.5676456579660933"/>
    <n v="2.1388210605739078"/>
    <n v="1.731334402238413"/>
  </r>
  <r>
    <x v="0"/>
    <x v="0"/>
    <n v="-2.9515250000000002"/>
    <n v="-358.8"/>
    <n v="121.56426999999999"/>
    <n v="4.8"/>
    <n v="616.32000000000005"/>
    <n v="128.19"/>
    <n v="32"/>
    <n v="4369"/>
    <n v="0.24"/>
    <n v="34.08"/>
    <n v="0.7"/>
    <n v="4010050"/>
    <n v="49227060"/>
    <n v="562067388"/>
    <n v="26742757"/>
    <n v="377093005"/>
    <n v="178011500"/>
    <n v="561140545"/>
    <n v="127600781"/>
    <n v="251834663"/>
    <n v="4131615"/>
    <n v="56857558"/>
    <n v="581364640"/>
    <n v="29126359"/>
    <n v="395196193"/>
    <n v="188995879"/>
    <n v="590917484"/>
    <n v="154922747"/>
    <n v="275263932"/>
    <n v="121565"/>
    <n v="7630498"/>
    <n v="19297252"/>
    <n v="2383602"/>
    <n v="18103188"/>
    <n v="10984379"/>
    <n v="29776939"/>
    <n v="27321966"/>
    <n v="23429269"/>
    <n v="121.565"/>
    <n v="76.30498"/>
    <n v="192.97252"/>
    <n v="23.836020000000001"/>
    <n v="181.03188"/>
    <n v="109.84379"/>
    <n v="297.76938999999999"/>
    <n v="273.21965999999998"/>
    <n v="234.29268999999999"/>
    <n v="0.62768872619586236"/>
    <n v="1.5874019660264056"/>
    <n v="0.19607633776169128"/>
    <n v="1.4891776415909184"/>
    <n v="0.90358071813433138"/>
    <n v="2.4494664582733519"/>
    <n v="2.2475191050055523"/>
    <n v="1.9273038292271625"/>
  </r>
  <r>
    <x v="0"/>
    <x v="0"/>
    <n v="-2.951381"/>
    <n v="-358.8"/>
    <n v="121.57022499999999"/>
    <n v="4.37"/>
    <n v="564.45000000000005"/>
    <n v="129.03"/>
    <n v="9"/>
    <n v="4167"/>
    <n v="0.06"/>
    <n v="32.29"/>
    <n v="0.2"/>
    <n v="4159374"/>
    <n v="58073814"/>
    <n v="585954370"/>
    <n v="29609477"/>
    <n v="400023462"/>
    <n v="192410471"/>
    <n v="599268754"/>
    <n v="159501656"/>
    <n v="281279943"/>
    <n v="4280945"/>
    <n v="65798408"/>
    <n v="603777471"/>
    <n v="32078221"/>
    <n v="414655814"/>
    <n v="202137640"/>
    <n v="626479179"/>
    <n v="187383668"/>
    <n v="303904192"/>
    <n v="121571"/>
    <n v="7724594"/>
    <n v="17823101"/>
    <n v="2468744"/>
    <n v="14632352"/>
    <n v="9727169"/>
    <n v="27210425"/>
    <n v="27882012"/>
    <n v="22624249"/>
    <n v="121.571"/>
    <n v="77.245940000000004"/>
    <n v="178.23101"/>
    <n v="24.687439999999999"/>
    <n v="146.32352"/>
    <n v="97.271690000000007"/>
    <n v="272.10424999999998"/>
    <n v="278.82011999999997"/>
    <n v="226.24249"/>
    <n v="0.63539775110840579"/>
    <n v="1.4660651800182609"/>
    <n v="0.20307014008274998"/>
    <n v="1.2036054651191486"/>
    <n v="0.80012247986773166"/>
    <n v="2.2382332135130909"/>
    <n v="2.2934755821700898"/>
    <n v="1.8609906145380066"/>
  </r>
  <r>
    <x v="0"/>
    <x v="0"/>
    <n v="-2.934399"/>
    <n v="-358.8"/>
    <n v="122.273757"/>
    <n v="4.3"/>
    <n v="577.17999999999995"/>
    <n v="134.1"/>
    <n v="5"/>
    <n v="4325"/>
    <n v="0.03"/>
    <n v="32.25"/>
    <n v="0.1"/>
    <n v="4313264"/>
    <n v="67329882"/>
    <n v="609058718"/>
    <n v="32692676"/>
    <n v="420312318"/>
    <n v="205819977"/>
    <n v="635653227"/>
    <n v="193012579"/>
    <n v="310713161"/>
    <n v="4435538"/>
    <n v="74649723"/>
    <n v="629559223"/>
    <n v="35204549"/>
    <n v="434833430"/>
    <n v="215338774"/>
    <n v="662421252"/>
    <n v="220943907"/>
    <n v="333241463"/>
    <n v="122274"/>
    <n v="7319841"/>
    <n v="20500505"/>
    <n v="2511873"/>
    <n v="14521112"/>
    <n v="9518797"/>
    <n v="26768025"/>
    <n v="27931328"/>
    <n v="22528302"/>
    <n v="122.274"/>
    <n v="73.198409999999996"/>
    <n v="205.00505000000001"/>
    <n v="25.118729999999999"/>
    <n v="145.21111999999999"/>
    <n v="95.187970000000007"/>
    <n v="267.68025"/>
    <n v="279.31328000000002"/>
    <n v="225.28301999999999"/>
    <n v="0.59864247509691348"/>
    <n v="1.6766037751279914"/>
    <n v="0.20542985426174001"/>
    <n v="1.1875878764087213"/>
    <n v="0.7784808708310843"/>
    <n v="2.1891837185337848"/>
    <n v="2.2843227505438608"/>
    <n v="1.8424441827371314"/>
  </r>
  <r>
    <x v="0"/>
    <x v="0"/>
    <n v="-3.004794"/>
    <n v="-386.4"/>
    <n v="128.594505"/>
    <n v="4.49"/>
    <n v="611.79"/>
    <n v="136.08000000000001"/>
    <n v="7"/>
    <n v="4406"/>
    <n v="0.05"/>
    <n v="32.369999999999997"/>
    <n v="0.1"/>
    <n v="4463292"/>
    <n v="75963080"/>
    <n v="634320748"/>
    <n v="35713529"/>
    <n v="439863744"/>
    <n v="218636088"/>
    <n v="670594767"/>
    <n v="225580429"/>
    <n v="339268326"/>
    <n v="4591887"/>
    <n v="83708321"/>
    <n v="654078002"/>
    <n v="38420277"/>
    <n v="455824904"/>
    <n v="229153963"/>
    <n v="700329942"/>
    <n v="255104086"/>
    <n v="363823615"/>
    <n v="128595"/>
    <n v="7745241"/>
    <n v="19757254"/>
    <n v="2706748"/>
    <n v="15961160"/>
    <n v="10517875"/>
    <n v="29735175"/>
    <n v="29523657"/>
    <n v="24555289"/>
    <n v="128.595"/>
    <n v="77.45241"/>
    <n v="197.57254"/>
    <n v="27.06748"/>
    <n v="159.61160000000001"/>
    <n v="105.17874999999999"/>
    <n v="297.35174999999998"/>
    <n v="295.23656999999997"/>
    <n v="245.55288999999999"/>
    <n v="0.60229721217776744"/>
    <n v="1.5363936389439714"/>
    <n v="0.21048625529763987"/>
    <n v="1.241196002955014"/>
    <n v="0.81790699482872575"/>
    <n v="2.3123119094832614"/>
    <n v="2.2958635250204127"/>
    <n v="1.9095057350596834"/>
  </r>
  <r>
    <x v="0"/>
    <x v="0"/>
    <n v="-2.9787349999999999"/>
    <n v="-386.4"/>
    <n v="129.719515"/>
    <n v="4.6900000000000004"/>
    <n v="643.20000000000005"/>
    <n v="136.91999999999999"/>
    <n v="6"/>
    <n v="4420"/>
    <n v="0.04"/>
    <n v="32.28"/>
    <n v="0.1"/>
    <n v="4623866"/>
    <n v="85281307"/>
    <n v="658887044"/>
    <n v="39045585"/>
    <n v="461452034"/>
    <n v="233024474"/>
    <n v="709865489"/>
    <n v="260679425"/>
    <n v="370760659"/>
    <n v="4749290"/>
    <n v="92778832"/>
    <n v="678691982"/>
    <n v="41735222"/>
    <n v="476999684"/>
    <n v="243240162"/>
    <n v="741508524"/>
    <n v="289589611"/>
    <n v="394916264"/>
    <n v="125424"/>
    <n v="7497525"/>
    <n v="19804938"/>
    <n v="2689637"/>
    <n v="15547650"/>
    <n v="10215688"/>
    <n v="31643035"/>
    <n v="28910186"/>
    <n v="24155605"/>
    <n v="125.42400000000001"/>
    <n v="74.975250000000003"/>
    <n v="198.04938000000001"/>
    <n v="26.896370000000001"/>
    <n v="155.47649999999999"/>
    <n v="102.15688"/>
    <n v="316.43034999999998"/>
    <n v="289.10185999999999"/>
    <n v="241.55605"/>
    <n v="0.59777434940681207"/>
    <n v="1.5790389399158056"/>
    <n v="0.2144435674193137"/>
    <n v="1.2396072522005357"/>
    <n v="0.81449228217884928"/>
    <n v="2.5228851734915163"/>
    <n v="2.304996332440362"/>
    <n v="1.9259156939660671"/>
  </r>
  <r>
    <x v="0"/>
    <x v="0"/>
    <n v="-3.0129990000000002"/>
    <n v="-386.4"/>
    <n v="128.24432200000001"/>
    <n v="4.43"/>
    <n v="593.76"/>
    <n v="133.91"/>
    <n v="9"/>
    <n v="4316"/>
    <n v="0.06"/>
    <n v="32.229999999999997"/>
    <n v="0.2"/>
    <n v="4775296"/>
    <n v="93943907"/>
    <n v="683120413"/>
    <n v="42245772"/>
    <n v="481100068"/>
    <n v="246389200"/>
    <n v="749723920"/>
    <n v="294111183"/>
    <n v="400536268"/>
    <n v="4903541"/>
    <n v="101041485"/>
    <n v="703978383"/>
    <n v="44991148"/>
    <n v="498167526"/>
    <n v="255989114"/>
    <n v="779829408"/>
    <n v="323803257"/>
    <n v="424074017"/>
    <n v="128245"/>
    <n v="7097578"/>
    <n v="20857970"/>
    <n v="2745376"/>
    <n v="17067458"/>
    <n v="9599914"/>
    <n v="30105488"/>
    <n v="29692074"/>
    <n v="23537749"/>
    <n v="128.245"/>
    <n v="70.97578"/>
    <n v="208.5797"/>
    <n v="27.453759999999999"/>
    <n v="170.67457999999999"/>
    <n v="95.999139999999997"/>
    <n v="301.05488000000003"/>
    <n v="296.92074000000002"/>
    <n v="235.37748999999999"/>
    <n v="0.5534389644820461"/>
    <n v="1.6264158446723069"/>
    <n v="0.21407275137432258"/>
    <n v="1.3308478303247688"/>
    <n v="0.74856048968770705"/>
    <n v="2.3474979921244494"/>
    <n v="2.3152617256033374"/>
    <n v="1.83537362080393"/>
  </r>
  <r>
    <x v="0"/>
    <x v="0"/>
    <n v="-2.8747639999999999"/>
    <n v="-358.8"/>
    <n v="124.810239"/>
    <n v="4.29"/>
    <n v="538.24"/>
    <n v="125.32"/>
    <n v="7"/>
    <n v="4050"/>
    <n v="0.05"/>
    <n v="32.31"/>
    <n v="0.1"/>
    <n v="4928842"/>
    <n v="102049639"/>
    <n v="708304925"/>
    <n v="45482638"/>
    <n v="502161097"/>
    <n v="258460648"/>
    <n v="786991465"/>
    <n v="328295932"/>
    <n v="429444556"/>
    <n v="5049361"/>
    <n v="108643872"/>
    <n v="728016637"/>
    <n v="48055478"/>
    <n v="517740190"/>
    <n v="268055846"/>
    <n v="813226850"/>
    <n v="356296155"/>
    <n v="451779152"/>
    <n v="120519"/>
    <n v="6594233"/>
    <n v="19711712"/>
    <n v="2572840"/>
    <n v="15579093"/>
    <n v="9595198"/>
    <n v="26235385"/>
    <n v="28000223"/>
    <n v="22334596"/>
    <n v="120.51900000000001"/>
    <n v="65.942329999999998"/>
    <n v="197.11712"/>
    <n v="25.728400000000001"/>
    <n v="155.79093"/>
    <n v="95.951980000000006"/>
    <n v="262.35385000000002"/>
    <n v="280.00223"/>
    <n v="223.34595999999999"/>
    <n v="0.54715298002804535"/>
    <n v="1.6355688314705565"/>
    <n v="0.21348003219409387"/>
    <n v="1.2926669653747542"/>
    <n v="0.79615645665828627"/>
    <n v="2.176867132983181"/>
    <n v="2.3233036284735187"/>
    <n v="1.8532012379790737"/>
  </r>
  <r>
    <x v="0"/>
    <x v="0"/>
    <n v="-3.0294989999999999"/>
    <n v="-386.4"/>
    <n v="127.545827"/>
    <n v="4.42"/>
    <n v="588.01"/>
    <n v="132.9"/>
    <n v="6"/>
    <n v="4301"/>
    <n v="0.04"/>
    <n v="32.36"/>
    <n v="0.1"/>
    <n v="5075014"/>
    <n v="109616383"/>
    <n v="732473487"/>
    <n v="48557141"/>
    <n v="521463737"/>
    <n v="270560744"/>
    <n v="820344946"/>
    <n v="360714520"/>
    <n v="457203377"/>
    <n v="5202559"/>
    <n v="116524243"/>
    <n v="753828536"/>
    <n v="51293275"/>
    <n v="539003173"/>
    <n v="280287149"/>
    <n v="849519774"/>
    <n v="390062446"/>
    <n v="480778008"/>
    <n v="127545"/>
    <n v="6907860"/>
    <n v="21355049"/>
    <n v="2736134"/>
    <n v="17539436"/>
    <n v="9726405"/>
    <n v="29174828"/>
    <n v="29347926"/>
    <n v="23574631"/>
    <n v="127.545"/>
    <n v="69.078599999999994"/>
    <n v="213.55049"/>
    <n v="27.361339999999998"/>
    <n v="175.39436000000001"/>
    <n v="97.264049999999997"/>
    <n v="291.74828000000002"/>
    <n v="293.47926000000001"/>
    <n v="235.74630999999999"/>
    <n v="0.54160178760437483"/>
    <n v="1.674314869261829"/>
    <n v="0.2145230310870673"/>
    <n v="1.3751566897957583"/>
    <n v="0.76258614606609432"/>
    <n v="2.2874144811635109"/>
    <n v="2.3009860049394333"/>
    <n v="1.8483383119683248"/>
  </r>
  <r>
    <x v="0"/>
    <x v="0"/>
    <n v="-2.8828239999999998"/>
    <n v="-358.8"/>
    <n v="124.46129500000001"/>
    <n v="4.25"/>
    <n v="532.44000000000005"/>
    <n v="125.14"/>
    <n v="6"/>
    <n v="4027"/>
    <n v="0.04"/>
    <n v="32.17"/>
    <n v="0.1"/>
    <n v="5227862"/>
    <n v="117522215"/>
    <n v="758248876"/>
    <n v="51798367"/>
    <n v="543223317"/>
    <n v="282819787"/>
    <n v="856669729"/>
    <n v="394533990"/>
    <n v="486298135"/>
    <n v="5348029"/>
    <n v="124110623"/>
    <n v="778090011"/>
    <n v="54391331"/>
    <n v="559032646"/>
    <n v="291866214"/>
    <n v="882164274"/>
    <n v="422236784"/>
    <n v="508382153"/>
    <n v="120167"/>
    <n v="6588408"/>
    <n v="19841135"/>
    <n v="2592964"/>
    <n v="15809329"/>
    <n v="9046427"/>
    <n v="25494545"/>
    <n v="27702794"/>
    <n v="22084018"/>
    <n v="120.167"/>
    <n v="65.884079999999997"/>
    <n v="198.41135"/>
    <n v="25.929639999999999"/>
    <n v="158.09329"/>
    <n v="90.464269999999999"/>
    <n v="254.94544999999999"/>
    <n v="277.02794"/>
    <n v="220.84018"/>
    <n v="0.54827098953955744"/>
    <n v="1.6511300939525826"/>
    <n v="0.21578003944510554"/>
    <n v="1.3156131883129312"/>
    <n v="0.75282124044038712"/>
    <n v="2.12159286659399"/>
    <n v="2.3053578769545715"/>
    <n v="1.8377772599798614"/>
  </r>
  <r>
    <x v="0"/>
    <x v="1"/>
    <n v="-0.89632000000000001"/>
    <n v="-138"/>
    <n v="153.96292700000001"/>
    <n v="1.33"/>
    <n v="243.93"/>
    <n v="182.48"/>
    <n v="4"/>
    <n v="258"/>
    <n v="0.02"/>
    <n v="1.41"/>
    <n v="1.5"/>
    <n v="7518433"/>
    <n v="151484528"/>
    <n v="934024320"/>
    <n v="70043872"/>
    <n v="607329713"/>
    <n v="343261959"/>
    <n v="1029198559"/>
    <n v="477040724"/>
    <n v="588282062"/>
    <n v="7668100"/>
    <n v="153326503"/>
    <n v="942041860"/>
    <n v="70982409"/>
    <n v="609534294"/>
    <n v="346494133"/>
    <n v="1042481578"/>
    <n v="480814986"/>
    <n v="594741442"/>
    <n v="149667"/>
    <n v="1841975"/>
    <n v="8017540"/>
    <n v="938537"/>
    <n v="2204581"/>
    <n v="3232174"/>
    <n v="13283019"/>
    <n v="3774262"/>
    <n v="6459380"/>
    <n v="149.667"/>
    <n v="18.419750000000001"/>
    <n v="80.175399999999996"/>
    <n v="9.38537"/>
    <n v="22.045809999999999"/>
    <n v="32.321739999999998"/>
    <n v="132.83018999999999"/>
    <n v="37.742620000000002"/>
    <n v="64.593800000000002"/>
    <n v="0.1230715521791711"/>
    <n v="0.53569190269063982"/>
    <n v="6.2708345861145071E-2"/>
    <n v="0.14729907060340622"/>
    <n v="0.21595769274455959"/>
    <n v="0.88750486079095581"/>
    <n v="0.25217730027327334"/>
    <n v="0.43158344858920139"/>
  </r>
  <r>
    <x v="0"/>
    <x v="1"/>
    <n v="-0.835229"/>
    <n v="-110.4"/>
    <n v="132.17937699999999"/>
    <n v="1.3"/>
    <n v="195.55"/>
    <n v="149.94"/>
    <n v="3"/>
    <n v="276"/>
    <n v="0.02"/>
    <n v="1.84"/>
    <n v="1"/>
    <n v="7711320"/>
    <n v="153858361"/>
    <n v="947800478"/>
    <n v="71278506"/>
    <n v="612609857"/>
    <n v="348947187"/>
    <n v="1048566576"/>
    <n v="482033829"/>
    <n v="598398734"/>
    <n v="7839203"/>
    <n v="155432210"/>
    <n v="954115261"/>
    <n v="72052404"/>
    <n v="614154301"/>
    <n v="351883181"/>
    <n v="1058765109"/>
    <n v="485021094"/>
    <n v="602989686"/>
    <n v="127883"/>
    <n v="1573849"/>
    <n v="6314783"/>
    <n v="773898"/>
    <n v="1544444"/>
    <n v="2935994"/>
    <n v="10198533"/>
    <n v="2987265"/>
    <n v="4590952"/>
    <n v="127.883"/>
    <n v="15.738490000000001"/>
    <n v="63.147829999999999"/>
    <n v="7.7389799999999997"/>
    <n v="15.44444"/>
    <n v="29.359940000000002"/>
    <n v="101.98533"/>
    <n v="29.87265"/>
    <n v="45.909520000000001"/>
    <n v="0.12306944629075015"/>
    <n v="0.49379378025226184"/>
    <n v="6.0516096744680684E-2"/>
    <n v="0.12077007890024476"/>
    <n v="0.22958438572757914"/>
    <n v="0.79748934573008146"/>
    <n v="0.23359359727250692"/>
    <n v="0.35899627002807255"/>
  </r>
  <r>
    <x v="0"/>
    <x v="1"/>
    <n v="-0.97709299999999999"/>
    <n v="-138"/>
    <n v="141.23521400000001"/>
    <n v="2.4500000000000002"/>
    <n v="403.43"/>
    <n v="164.01"/>
    <n v="31"/>
    <n v="342"/>
    <n v="0.18"/>
    <n v="2.08"/>
    <n v="9"/>
    <n v="7880663"/>
    <n v="155942408"/>
    <n v="960727502"/>
    <n v="72300131"/>
    <n v="616169454"/>
    <n v="353495337"/>
    <n v="1068970501"/>
    <n v="486205014"/>
    <n v="607801047"/>
    <n v="8021895"/>
    <n v="157680552"/>
    <n v="967189107"/>
    <n v="73073199"/>
    <n v="617452367"/>
    <n v="356237059"/>
    <n v="1096517449"/>
    <n v="489464586"/>
    <n v="614804313"/>
    <n v="141232"/>
    <n v="1738144"/>
    <n v="6461605"/>
    <n v="773068"/>
    <n v="1282913"/>
    <n v="2741722"/>
    <n v="27546948"/>
    <n v="3259572"/>
    <n v="7003266"/>
    <n v="141.232"/>
    <n v="17.381440000000001"/>
    <n v="64.616050000000001"/>
    <n v="7.7306800000000004"/>
    <n v="12.829129999999999"/>
    <n v="27.41722"/>
    <n v="275.46947999999998"/>
    <n v="32.59572"/>
    <n v="70.032660000000007"/>
    <n v="0.12307012575053813"/>
    <n v="0.45751706412144555"/>
    <n v="5.4737453268381107E-2"/>
    <n v="9.0837274838563492E-2"/>
    <n v="0.19412895094596125"/>
    <n v="1.9504749631811487"/>
    <n v="0.23079557040897247"/>
    <n v="0.49586963294437525"/>
  </r>
  <r>
    <x v="0"/>
    <x v="1"/>
    <n v="-0.94367100000000004"/>
    <n v="-138"/>
    <n v="146.23741799999999"/>
    <n v="2.44"/>
    <n v="385.24"/>
    <n v="157.57"/>
    <n v="34"/>
    <n v="318"/>
    <n v="0.21"/>
    <n v="2.0099999999999998"/>
    <n v="10.6"/>
    <n v="8062653"/>
    <n v="158182121"/>
    <n v="973914173"/>
    <n v="73294613"/>
    <n v="617822573"/>
    <n v="357028229"/>
    <n v="1110398293"/>
    <n v="490571385"/>
    <n v="620462396"/>
    <n v="8204596"/>
    <n v="159928989"/>
    <n v="980508731"/>
    <n v="74064992"/>
    <n v="619111924"/>
    <n v="359783715"/>
    <n v="1139032299"/>
    <n v="493801725"/>
    <n v="627910031"/>
    <n v="141943"/>
    <n v="1746868"/>
    <n v="6594558"/>
    <n v="770379"/>
    <n v="1289351"/>
    <n v="2755486"/>
    <n v="28634006"/>
    <n v="3230340"/>
    <n v="7447635"/>
    <n v="141.94300000000001"/>
    <n v="17.468679999999999"/>
    <n v="65.945580000000007"/>
    <n v="7.7037899999999997"/>
    <n v="12.893509999999999"/>
    <n v="27.554860000000001"/>
    <n v="286.34005999999999"/>
    <n v="32.303400000000003"/>
    <n v="74.476349999999996"/>
    <n v="0.12306827388458746"/>
    <n v="0.46459198410629621"/>
    <n v="5.4273828226823438E-2"/>
    <n v="9.0835828466356197E-2"/>
    <n v="0.19412623376989355"/>
    <n v="2.0172890526478935"/>
    <n v="0.22758008496368262"/>
    <n v="0.52469195381244582"/>
  </r>
  <r>
    <x v="0"/>
    <x v="1"/>
    <n v="-0.95049300000000003"/>
    <n v="-138"/>
    <n v="145.18783500000001"/>
    <n v="2.48"/>
    <n v="406.88"/>
    <n v="163.57"/>
    <n v="1"/>
    <n v="1"/>
    <n v="0"/>
    <n v="0"/>
    <n v="100"/>
    <n v="8247809"/>
    <n v="160460747"/>
    <n v="987399226"/>
    <n v="74330516"/>
    <n v="619504413"/>
    <n v="360622506"/>
    <n v="1153441044"/>
    <n v="495027108"/>
    <n v="632824628"/>
    <n v="8388707"/>
    <n v="162194743"/>
    <n v="993743987"/>
    <n v="75115036"/>
    <n v="620784265"/>
    <n v="363357684"/>
    <n v="1181379394"/>
    <n v="498243538"/>
    <n v="639892552"/>
    <n v="140898"/>
    <n v="1733996"/>
    <n v="6344761"/>
    <n v="784520"/>
    <n v="1279852"/>
    <n v="2735178"/>
    <n v="27938350"/>
    <n v="3216430"/>
    <n v="7067924"/>
    <n v="140.898"/>
    <n v="17.339960000000001"/>
    <n v="63.447609999999997"/>
    <n v="7.8452000000000002"/>
    <n v="12.79852"/>
    <n v="27.351780000000002"/>
    <n v="279.38350000000003"/>
    <n v="32.164299999999997"/>
    <n v="70.679239999999993"/>
    <n v="0.12306746724580904"/>
    <n v="0.45030880495109937"/>
    <n v="5.5679995457706993E-2"/>
    <n v="9.0835356073187698E-2"/>
    <n v="0.19412468594302262"/>
    <n v="1.9828776845661402"/>
    <n v="0.22828074209711988"/>
    <n v="0.50163408990901215"/>
  </r>
  <r>
    <x v="0"/>
    <x v="1"/>
    <n v="-1.148504"/>
    <n v="-138"/>
    <n v="120.156356"/>
    <n v="2.79"/>
    <n v="358.7"/>
    <n v="128.13"/>
    <n v="32"/>
    <n v="323"/>
    <n v="0.24"/>
    <n v="2.52"/>
    <n v="9.9"/>
    <n v="8422422"/>
    <n v="162609590"/>
    <n v="999719555"/>
    <n v="75318944"/>
    <n v="621090457"/>
    <n v="364012060"/>
    <n v="1192960555"/>
    <n v="499172882"/>
    <n v="644691301"/>
    <n v="8542578"/>
    <n v="164088328"/>
    <n v="1006186057"/>
    <n v="75961407"/>
    <n v="622181904"/>
    <n v="366344596"/>
    <n v="1222327805"/>
    <n v="501964738"/>
    <n v="653530693"/>
    <n v="120156"/>
    <n v="1478738"/>
    <n v="6466502"/>
    <n v="642463"/>
    <n v="1091447"/>
    <n v="2332536"/>
    <n v="29367250"/>
    <n v="2791856"/>
    <n v="8839392"/>
    <n v="120.15600000000001"/>
    <n v="14.787380000000001"/>
    <n v="64.665019999999998"/>
    <n v="6.4246299999999996"/>
    <n v="10.91447"/>
    <n v="23.32536"/>
    <n v="293.67250000000001"/>
    <n v="27.918559999999999"/>
    <n v="88.393919999999994"/>
    <n v="0.12306817803522088"/>
    <n v="0.53817553846666"/>
    <n v="5.3469073537734273E-2"/>
    <n v="9.0835830087552846E-2"/>
    <n v="0.19412563667232596"/>
    <n v="2.4440935117680347"/>
    <n v="0.23235260827590798"/>
    <n v="0.73565964246479565"/>
  </r>
  <r>
    <x v="0"/>
    <x v="1"/>
    <n v="-0.93918900000000005"/>
    <n v="-138"/>
    <n v="146.935259"/>
    <n v="2.57"/>
    <n v="414.74"/>
    <n v="161.02000000000001"/>
    <n v="1"/>
    <n v="1"/>
    <n v="0"/>
    <n v="0"/>
    <n v="100"/>
    <n v="8586850"/>
    <n v="164633132"/>
    <n v="1014013016"/>
    <n v="76269737"/>
    <n v="622584020"/>
    <n v="367203966"/>
    <n v="1237656763"/>
    <n v="503145241"/>
    <n v="659013729"/>
    <n v="8729491"/>
    <n v="166388592"/>
    <n v="1020475995"/>
    <n v="77055138"/>
    <n v="623879713"/>
    <n v="369973001"/>
    <n v="1266975289"/>
    <n v="506435175"/>
    <n v="666355259"/>
    <n v="142641"/>
    <n v="1755460"/>
    <n v="6462979"/>
    <n v="785401"/>
    <n v="1295693"/>
    <n v="2769035"/>
    <n v="29318526"/>
    <n v="3289934"/>
    <n v="7341530"/>
    <n v="142.64099999999999"/>
    <n v="17.554600000000001"/>
    <n v="64.62979"/>
    <n v="7.8540099999999997"/>
    <n v="12.95693"/>
    <n v="27.690349999999999"/>
    <n v="293.18526000000003"/>
    <n v="32.899340000000002"/>
    <n v="73.415300000000002"/>
    <n v="0.12306840249297188"/>
    <n v="0.45309406131476926"/>
    <n v="5.5061377864709306E-2"/>
    <n v="9.0835944784458889E-2"/>
    <n v="0.19412616288444418"/>
    <n v="2.0554066502618467"/>
    <n v="0.23064434489382438"/>
    <n v="0.51468581964512317"/>
  </r>
  <r>
    <x v="0"/>
    <x v="1"/>
    <n v="-0.94138900000000003"/>
    <n v="-138"/>
    <n v="146.591917"/>
    <n v="2.48"/>
    <n v="384.02"/>
    <n v="154.6"/>
    <n v="31"/>
    <n v="268"/>
    <n v="0.2"/>
    <n v="1.73"/>
    <n v="11.5"/>
    <n v="8766735"/>
    <n v="166846898"/>
    <n v="1026729008"/>
    <n v="77292316"/>
    <n v="624217987"/>
    <n v="370695930"/>
    <n v="1280776377"/>
    <n v="507449021"/>
    <n v="671997167"/>
    <n v="8909033"/>
    <n v="168598110"/>
    <n v="1033293233"/>
    <n v="78089059"/>
    <n v="625510549"/>
    <n v="373458268"/>
    <n v="1310080827"/>
    <n v="510751779"/>
    <n v="679614101"/>
    <n v="142298"/>
    <n v="1751212"/>
    <n v="6564225"/>
    <n v="796743"/>
    <n v="1292562"/>
    <n v="2762338"/>
    <n v="29304450"/>
    <n v="3302758"/>
    <n v="7616934"/>
    <n v="142.298"/>
    <n v="17.512119999999999"/>
    <n v="65.642250000000004"/>
    <n v="7.9674300000000002"/>
    <n v="12.92562"/>
    <n v="27.623380000000001"/>
    <n v="293.04450000000003"/>
    <n v="33.02758"/>
    <n v="76.169340000000005"/>
    <n v="0.12306652236855051"/>
    <n v="0.461301283222533"/>
    <n v="5.5991159397883315E-2"/>
    <n v="9.0834867672068484E-2"/>
    <n v="0.19412345921938468"/>
    <n v="2.0593718815443647"/>
    <n v="0.23210150529171175"/>
    <n v="0.53528046775077653"/>
  </r>
  <r>
    <x v="0"/>
    <x v="1"/>
    <n v="-0.95572999999999997"/>
    <n v="-138"/>
    <n v="144.39219700000001"/>
    <n v="2.6"/>
    <n v="425.92"/>
    <n v="163.52000000000001"/>
    <n v="40"/>
    <n v="354"/>
    <n v="0.24"/>
    <n v="2.16"/>
    <n v="11.2"/>
    <n v="8954346"/>
    <n v="169155727"/>
    <n v="1040674175"/>
    <n v="78323269"/>
    <n v="625922122"/>
    <n v="374337846"/>
    <n v="1326294296"/>
    <n v="511977874"/>
    <n v="685998146"/>
    <n v="9098738"/>
    <n v="170932711"/>
    <n v="1047490783"/>
    <n v="79084233"/>
    <n v="627233703"/>
    <n v="377140834"/>
    <n v="1356667311"/>
    <n v="515261749"/>
    <n v="693776296"/>
    <n v="144392"/>
    <n v="1776984"/>
    <n v="6816608"/>
    <n v="760964"/>
    <n v="1311581"/>
    <n v="2802988"/>
    <n v="30373015"/>
    <n v="3283875"/>
    <n v="7778150"/>
    <n v="144.392"/>
    <n v="17.769839999999999"/>
    <n v="68.166079999999994"/>
    <n v="7.6096399999999997"/>
    <n v="13.11581"/>
    <n v="28.029879999999999"/>
    <n v="303.73014999999998"/>
    <n v="32.838749999999997"/>
    <n v="77.781499999999994"/>
    <n v="0.12306665189207158"/>
    <n v="0.47209042052191252"/>
    <n v="5.2701257687406501E-2"/>
    <n v="9.0834741536927249E-2"/>
    <n v="0.19412349714665633"/>
    <n v="2.1035109285833009"/>
    <n v="0.22742776608122334"/>
    <n v="0.538682891018893"/>
  </r>
  <r>
    <x v="0"/>
    <x v="1"/>
    <n v="-0.92421500000000001"/>
    <n v="-138"/>
    <n v="149.31588500000001"/>
    <n v="2.41"/>
    <n v="383.68"/>
    <n v="158.91"/>
    <n v="1"/>
    <n v="1"/>
    <n v="0"/>
    <n v="0"/>
    <n v="100"/>
    <n v="9132119"/>
    <n v="171343475"/>
    <n v="1053097220"/>
    <n v="79297684"/>
    <n v="627536885"/>
    <n v="377788769"/>
    <n v="1368147493"/>
    <n v="516230231"/>
    <n v="697736237"/>
    <n v="9281435"/>
    <n v="173181064"/>
    <n v="1060724217"/>
    <n v="80133037"/>
    <n v="628893197"/>
    <n v="380687353"/>
    <n v="1398290158"/>
    <n v="519691723"/>
    <n v="705315832"/>
    <n v="149316"/>
    <n v="1837589"/>
    <n v="7626997"/>
    <n v="835353"/>
    <n v="1356312"/>
    <n v="2898584"/>
    <n v="30142665"/>
    <n v="3461492"/>
    <n v="7579595"/>
    <n v="149.316"/>
    <n v="18.375889999999998"/>
    <n v="76.269970000000001"/>
    <n v="8.3535299999999992"/>
    <n v="13.56312"/>
    <n v="28.98584"/>
    <n v="301.42665"/>
    <n v="34.614919999999998"/>
    <n v="75.795950000000005"/>
    <n v="0.12306711939778724"/>
    <n v="0.51079569503603095"/>
    <n v="5.594531061641083E-2"/>
    <n v="9.0835007634814752E-2"/>
    <n v="0.19412413940903855"/>
    <n v="2.0187163465402231"/>
    <n v="0.23182324734120924"/>
    <n v="0.50762108548313645"/>
  </r>
  <r>
    <x v="1"/>
    <x v="0"/>
    <n v="-1.973752"/>
    <n v="-248.4"/>
    <n v="125.851654"/>
    <n v="3.93"/>
    <n v="560.1"/>
    <n v="142.46"/>
    <n v="437"/>
    <n v="1259"/>
    <n v="3.06"/>
    <n v="8.83"/>
    <n v="34.700000000000003"/>
    <n v="12137073"/>
    <n v="208678947"/>
    <n v="1299885079"/>
    <n v="96296400"/>
    <n v="654832418"/>
    <n v="436122202"/>
    <n v="1981647696"/>
    <n v="587231889"/>
    <n v="877995323"/>
    <n v="12263011"/>
    <n v="210665908"/>
    <n v="1318921139"/>
    <n v="97089742"/>
    <n v="655976420"/>
    <n v="438567050"/>
    <n v="2027429454"/>
    <n v="599341884"/>
    <n v="894273586"/>
    <n v="125938"/>
    <n v="1986961"/>
    <n v="19036060"/>
    <n v="793342"/>
    <n v="1144002"/>
    <n v="2444848"/>
    <n v="45781758"/>
    <n v="12109995"/>
    <n v="16278263"/>
    <n v="125.938"/>
    <n v="19.869610000000002"/>
    <n v="190.36060000000001"/>
    <n v="7.9334199999999999"/>
    <n v="11.440020000000001"/>
    <n v="24.44848"/>
    <n v="457.81758000000002"/>
    <n v="121.09995000000001"/>
    <n v="162.78263000000001"/>
    <n v="0.15777295176991854"/>
    <n v="1.5115421874255586"/>
    <n v="6.2994648160205807E-2"/>
    <n v="9.0838507837189733E-2"/>
    <n v="0.1941310803728819"/>
    <n v="3.6352616366783654"/>
    <n v="0.96158387460496442"/>
    <n v="1.2925616573234449"/>
  </r>
  <r>
    <x v="1"/>
    <x v="0"/>
    <n v="-1.7804120000000001"/>
    <n v="-220.8"/>
    <n v="124.01621"/>
    <n v="3.76"/>
    <n v="543.54"/>
    <n v="144.30000000000001"/>
    <n v="251"/>
    <n v="1278"/>
    <n v="1.73"/>
    <n v="8.85"/>
    <n v="19.600000000000001"/>
    <n v="12322562"/>
    <n v="211470725"/>
    <n v="1328183297"/>
    <n v="97526204"/>
    <n v="656517323"/>
    <n v="439723023"/>
    <n v="2048881062"/>
    <n v="601611331"/>
    <n v="902138806"/>
    <n v="12446578"/>
    <n v="213146956"/>
    <n v="1347318343"/>
    <n v="98377580"/>
    <n v="657643895"/>
    <n v="442130618"/>
    <n v="2092051506"/>
    <n v="604694597"/>
    <n v="916548711"/>
    <n v="124016"/>
    <n v="1676231"/>
    <n v="19135046"/>
    <n v="851376"/>
    <n v="1126572"/>
    <n v="2407595"/>
    <n v="43170444"/>
    <n v="3083266"/>
    <n v="14409905"/>
    <n v="124.01600000000001"/>
    <n v="16.762309999999999"/>
    <n v="191.35046"/>
    <n v="8.5137599999999996"/>
    <n v="11.26572"/>
    <n v="24.075949999999999"/>
    <n v="431.70443999999998"/>
    <n v="30.832660000000001"/>
    <n v="144.09905000000001"/>
    <n v="0.13516247903496323"/>
    <n v="1.5429497806734613"/>
    <n v="6.8650496710101913E-2"/>
    <n v="9.0840859243968522E-2"/>
    <n v="0.19413583731131465"/>
    <n v="3.4810382531286281"/>
    <n v="0.24861840407689328"/>
    <n v="1.1619391852664172"/>
  </r>
  <r>
    <x v="1"/>
    <x v="0"/>
    <n v="-1.8955930000000001"/>
    <n v="-248.4"/>
    <n v="131.04080300000001"/>
    <n v="3.91"/>
    <n v="620.35"/>
    <n v="158.26"/>
    <n v="569"/>
    <n v="1494"/>
    <n v="3.59"/>
    <n v="9.44"/>
    <n v="38"/>
    <n v="12499635"/>
    <n v="213863972"/>
    <n v="1355049894"/>
    <n v="98698762"/>
    <n v="658125790"/>
    <n v="443160480"/>
    <n v="2111048896"/>
    <n v="606057670"/>
    <n v="922602928"/>
    <n v="12630675"/>
    <n v="215675331"/>
    <n v="1373414870"/>
    <n v="99605586"/>
    <n v="659316140"/>
    <n v="445704379"/>
    <n v="2157742803"/>
    <n v="616742640"/>
    <n v="938509974"/>
    <n v="131040"/>
    <n v="1811359"/>
    <n v="18364976"/>
    <n v="906824"/>
    <n v="1190350"/>
    <n v="2543899"/>
    <n v="46693907"/>
    <n v="10684970"/>
    <n v="15907046"/>
    <n v="131.04"/>
    <n v="18.113589999999999"/>
    <n v="183.64975999999999"/>
    <n v="9.0682399999999994"/>
    <n v="11.903499999999999"/>
    <n v="25.43899"/>
    <n v="466.93907000000002"/>
    <n v="106.8497"/>
    <n v="159.07046"/>
    <n v="0.13822947191697191"/>
    <n v="1.4014786324786324"/>
    <n v="6.9202075702075705E-2"/>
    <n v="9.083867521367521E-2"/>
    <n v="0.19413148656898657"/>
    <n v="3.5633323412698417"/>
    <n v="0.81539758852258859"/>
    <n v="1.2139076617826619"/>
  </r>
  <r>
    <x v="1"/>
    <x v="0"/>
    <n v="-1.841189"/>
    <n v="-248.4"/>
    <n v="134.91279900000001"/>
    <n v="3.96"/>
    <n v="605.42999999999995"/>
    <n v="152.68"/>
    <n v="139"/>
    <n v="3257"/>
    <n v="0.91"/>
    <n v="21.33"/>
    <n v="4.2"/>
    <n v="75126718"/>
    <n v="567224048"/>
    <n v="3407515089"/>
    <n v="299112986"/>
    <n v="822968468"/>
    <n v="1141914620"/>
    <n v="6988536992"/>
    <n v="1772202609"/>
    <n v="2727758183"/>
    <n v="75261634"/>
    <n v="569082077"/>
    <n v="3434676632"/>
    <n v="299846791"/>
    <n v="824194059"/>
    <n v="1144533828"/>
    <n v="7038009030"/>
    <n v="1778530739"/>
    <n v="2743797140"/>
    <n v="134916"/>
    <n v="1858029"/>
    <n v="27161543"/>
    <n v="733805"/>
    <n v="1225591"/>
    <n v="2619208"/>
    <n v="49472038"/>
    <n v="6328130"/>
    <n v="16038957"/>
    <n v="134.916"/>
    <n v="18.580290000000002"/>
    <n v="271.61543"/>
    <n v="7.33805"/>
    <n v="12.25591"/>
    <n v="26.192080000000001"/>
    <n v="494.72037999999998"/>
    <n v="63.281300000000002"/>
    <n v="160.38956999999999"/>
    <n v="0.13771746864715825"/>
    <n v="2.0132188176346766"/>
    <n v="5.4389768448516118E-2"/>
    <n v="9.0841041833437108E-2"/>
    <n v="0.19413620326721814"/>
    <n v="3.6668770197752676"/>
    <n v="0.46904221886210684"/>
    <n v="1.1888105932580273"/>
  </r>
  <r>
    <x v="1"/>
    <x v="0"/>
    <n v="-1.7218690000000001"/>
    <n v="-220.8"/>
    <n v="128.23278500000001"/>
    <n v="4.03"/>
    <n v="604.22"/>
    <n v="149.81"/>
    <n v="142"/>
    <n v="4705"/>
    <n v="0.94"/>
    <n v="31.4"/>
    <n v="3"/>
    <n v="75537773"/>
    <n v="572814228"/>
    <n v="3492287367"/>
    <n v="301523901"/>
    <n v="826702388"/>
    <n v="1149894383"/>
    <n v="7131791021"/>
    <n v="1785504780"/>
    <n v="2774466110"/>
    <n v="75666006"/>
    <n v="574547429"/>
    <n v="3521648717"/>
    <n v="302258128"/>
    <n v="827867248"/>
    <n v="1152383806"/>
    <n v="7178723176"/>
    <n v="1788820907"/>
    <n v="2789743141"/>
    <n v="128233"/>
    <n v="1733201"/>
    <n v="29361350"/>
    <n v="734227"/>
    <n v="1164860"/>
    <n v="2489423"/>
    <n v="46932155"/>
    <n v="3316127"/>
    <n v="15277031"/>
    <n v="128.233"/>
    <n v="17.33201"/>
    <n v="293.61349999999999"/>
    <n v="7.3422700000000001"/>
    <n v="11.6486"/>
    <n v="24.89423"/>
    <n v="469.32155"/>
    <n v="33.161270000000002"/>
    <n v="152.77030999999999"/>
    <n v="0.13516029415205133"/>
    <n v="2.2896875219327315"/>
    <n v="5.7257258272051657E-2"/>
    <n v="9.0839331529325523E-2"/>
    <n v="0.19413278953155583"/>
    <n v="3.6599124250387964"/>
    <n v="0.258601685993465"/>
    <n v="1.1913494186363884"/>
  </r>
  <r>
    <x v="1"/>
    <x v="0"/>
    <n v="-1.657219"/>
    <n v="-220.8"/>
    <n v="133.23526200000001"/>
    <n v="4.01"/>
    <n v="559.42999999999995"/>
    <n v="139.25"/>
    <n v="103"/>
    <n v="2299"/>
    <n v="0.73"/>
    <n v="16.5"/>
    <n v="4.4000000000000004"/>
    <n v="13104633"/>
    <n v="221584915"/>
    <n v="1439328359"/>
    <n v="102763229"/>
    <n v="663621216"/>
    <n v="454904777"/>
    <n v="2318681370"/>
    <n v="639999022"/>
    <n v="992500000"/>
    <n v="13233573"/>
    <n v="223343879"/>
    <n v="1457181448"/>
    <n v="103441360"/>
    <n v="664792478"/>
    <n v="457407886"/>
    <n v="2366651345"/>
    <n v="645477434"/>
    <n v="1008551432"/>
    <n v="128940"/>
    <n v="1758964"/>
    <n v="17853089"/>
    <n v="678131"/>
    <n v="1171262"/>
    <n v="2503109"/>
    <n v="47969975"/>
    <n v="5478412"/>
    <n v="16051432"/>
    <n v="128.94"/>
    <n v="17.589639999999999"/>
    <n v="178.53089"/>
    <n v="6.7813100000000004"/>
    <n v="11.712619999999999"/>
    <n v="25.031089999999999"/>
    <n v="479.69974999999999"/>
    <n v="54.784120000000001"/>
    <n v="160.51432"/>
    <n v="0.13641724833255778"/>
    <n v="1.3846043896385916"/>
    <n v="5.2592756320769353E-2"/>
    <n v="9.0837753994105777E-2"/>
    <n v="0.19412975027144408"/>
    <n v="3.7203331006669771"/>
    <n v="0.42488071971459596"/>
    <n v="1.244876066387467"/>
  </r>
  <r>
    <x v="1"/>
    <x v="0"/>
    <n v="-1.937063"/>
    <n v="-248.4"/>
    <n v="128.235365"/>
    <n v="4.76"/>
    <n v="733.2"/>
    <n v="153.97"/>
    <n v="177"/>
    <n v="1793"/>
    <n v="1.1399999999999999"/>
    <n v="11.64"/>
    <n v="9.8000000000000007"/>
    <n v="13294713"/>
    <n v="224170131"/>
    <n v="1466537068"/>
    <n v="103961600"/>
    <n v="665347790"/>
    <n v="458594650"/>
    <n v="2393366965"/>
    <n v="647017165"/>
    <n v="1018242921"/>
    <n v="13422948"/>
    <n v="225903372"/>
    <n v="1492205909"/>
    <n v="104748062"/>
    <n v="666512678"/>
    <n v="461084134"/>
    <n v="2450457102"/>
    <n v="650255397"/>
    <n v="1040302252"/>
    <n v="128235"/>
    <n v="1733241"/>
    <n v="25668841"/>
    <n v="786462"/>
    <n v="1164888"/>
    <n v="2489484"/>
    <n v="57090137"/>
    <n v="3238232"/>
    <n v="22059331"/>
    <n v="128.23500000000001"/>
    <n v="17.332409999999999"/>
    <n v="256.68840999999998"/>
    <n v="7.8646200000000004"/>
    <n v="11.64888"/>
    <n v="24.894839999999999"/>
    <n v="570.90137000000004"/>
    <n v="32.38232"/>
    <n v="220.59331"/>
    <n v="0.1351613054158381"/>
    <n v="2.0017032011541307"/>
    <n v="6.1329746169142586E-2"/>
    <n v="9.0840098257106081E-2"/>
    <n v="0.19413451865715284"/>
    <n v="4.4519933715444298"/>
    <n v="0.25252325808086712"/>
    <n v="1.7202270051078097"/>
  </r>
  <r>
    <x v="1"/>
    <x v="0"/>
    <n v="-1.723422"/>
    <n v="-220.8"/>
    <n v="128.11720500000001"/>
    <n v="3.97"/>
    <n v="759.43"/>
    <n v="191.27"/>
    <n v="191"/>
    <n v="3604"/>
    <n v="0.99"/>
    <n v="18.84"/>
    <n v="5.2"/>
    <n v="13466871"/>
    <n v="226496942"/>
    <n v="1500334195"/>
    <n v="105076391"/>
    <n v="666911605"/>
    <n v="461936692"/>
    <n v="2469388797"/>
    <n v="651408469"/>
    <n v="1047668840"/>
    <n v="13594969"/>
    <n v="228244995"/>
    <n v="1522149323"/>
    <n v="105839679"/>
    <n v="668075238"/>
    <n v="464423495"/>
    <n v="2519184914"/>
    <n v="655938227"/>
    <n v="1064881746"/>
    <n v="128098"/>
    <n v="1748053"/>
    <n v="21815128"/>
    <n v="763288"/>
    <n v="1163633"/>
    <n v="2486803"/>
    <n v="49796117"/>
    <n v="4529758"/>
    <n v="17212906"/>
    <n v="128.09800000000001"/>
    <n v="17.480530000000002"/>
    <n v="218.15128000000001"/>
    <n v="7.6328800000000001"/>
    <n v="11.636329999999999"/>
    <n v="24.868030000000001"/>
    <n v="497.96116999999998"/>
    <n v="45.297580000000004"/>
    <n v="172.12906000000001"/>
    <n v="0.13646216178238535"/>
    <n v="1.7030030133179284"/>
    <n v="5.958625427407141E-2"/>
    <n v="9.0839279301784551E-2"/>
    <n v="0.19413285141063871"/>
    <n v="3.8873453918093954"/>
    <n v="0.3536166060360037"/>
    <n v="1.343729488360474"/>
  </r>
  <r>
    <x v="1"/>
    <x v="0"/>
    <n v="-1.925141"/>
    <n v="-248.4"/>
    <n v="129.02952999999999"/>
    <n v="4.37"/>
    <n v="694.81"/>
    <n v="158.83000000000001"/>
    <n v="133"/>
    <n v="7583"/>
    <n v="0.83"/>
    <n v="-47.74"/>
    <n v="1.7"/>
    <n v="13714878"/>
    <n v="229926187"/>
    <n v="1540834478"/>
    <n v="106885312"/>
    <n v="669164377"/>
    <n v="466751108"/>
    <n v="2563740773"/>
    <n v="664651479"/>
    <n v="1080104770"/>
    <n v="13840490"/>
    <n v="232219581"/>
    <n v="1560314113"/>
    <n v="107940758"/>
    <n v="670305352"/>
    <n v="469189502"/>
    <n v="2615868845"/>
    <n v="674161489"/>
    <n v="1096674918"/>
    <n v="125612"/>
    <n v="2293394"/>
    <n v="19479635"/>
    <n v="1055446"/>
    <n v="1140975"/>
    <n v="2438394"/>
    <n v="52128072"/>
    <n v="9510010"/>
    <n v="16570148"/>
    <n v="125.61199999999999"/>
    <n v="22.93394"/>
    <n v="194.79634999999999"/>
    <n v="10.554460000000001"/>
    <n v="11.409750000000001"/>
    <n v="24.383939999999999"/>
    <n v="521.28071999999997"/>
    <n v="95.100099999999998"/>
    <n v="165.70148"/>
    <n v="0.1825776199726141"/>
    <n v="1.5507781899818489"/>
    <n v="8.4024297041683918E-2"/>
    <n v="9.0833280259847798E-2"/>
    <n v="0.19412110307932362"/>
    <n v="4.1499277139126836"/>
    <n v="0.75709406744578545"/>
    <n v="1.3191532656115659"/>
  </r>
  <r>
    <x v="1"/>
    <x v="0"/>
    <n v="-2.3597060000000001"/>
    <n v="-303.60000000000002"/>
    <n v="128.66009"/>
    <n v="5.28"/>
    <n v="768.67"/>
    <n v="145.56"/>
    <n v="896"/>
    <n v="1527"/>
    <n v="6.15"/>
    <n v="10.49"/>
    <n v="58.6"/>
    <n v="13899747"/>
    <n v="233264133"/>
    <n v="1569474472"/>
    <n v="108637611"/>
    <n v="670843515"/>
    <n v="470339627"/>
    <n v="2645955228"/>
    <n v="681647403"/>
    <n v="1107429267"/>
    <n v="14024113"/>
    <n v="236640562"/>
    <n v="1589462286"/>
    <n v="109979800"/>
    <n v="671973175"/>
    <n v="472753833"/>
    <n v="2708665437"/>
    <n v="696228018"/>
    <n v="1127520159"/>
    <n v="124366"/>
    <n v="3376429"/>
    <n v="19987814"/>
    <n v="1342189"/>
    <n v="1129660"/>
    <n v="2414206"/>
    <n v="62710209"/>
    <n v="14580615"/>
    <n v="20090892"/>
    <n v="124.366"/>
    <n v="33.764290000000003"/>
    <n v="199.87814"/>
    <n v="13.421889999999999"/>
    <n v="11.2966"/>
    <n v="24.142060000000001"/>
    <n v="627.10208999999998"/>
    <n v="145.80615"/>
    <n v="200.90891999999999"/>
    <n v="0.27149132399530418"/>
    <n v="1.607176720325491"/>
    <n v="0.10792250293488574"/>
    <n v="9.0833507550295095E-2"/>
    <n v="0.19412106202659893"/>
    <n v="5.0423917308589159"/>
    <n v="1.1723955904346848"/>
    <n v="1.6154649984722511"/>
  </r>
  <r>
    <x v="1"/>
    <x v="1"/>
    <n v="-1.243665"/>
    <n v="-165.6"/>
    <n v="133.15485000000001"/>
    <n v="3.2"/>
    <n v="469.11"/>
    <n v="146.31"/>
    <n v="79"/>
    <n v="820"/>
    <n v="0.53"/>
    <n v="5.6"/>
    <n v="9.6"/>
    <n v="9632438"/>
    <n v="177500850"/>
    <n v="1080316873"/>
    <n v="82403374"/>
    <n v="632081603"/>
    <n v="387501309"/>
    <n v="1466312623"/>
    <n v="527886547"/>
    <n v="727241596"/>
    <n v="9765597"/>
    <n v="179139622"/>
    <n v="1089442628"/>
    <n v="83150407"/>
    <n v="633291170"/>
    <n v="390086281"/>
    <n v="1503498023"/>
    <n v="531137222"/>
    <n v="738030339"/>
    <n v="133159"/>
    <n v="1638772"/>
    <n v="9125755"/>
    <n v="747033"/>
    <n v="1209567"/>
    <n v="2584972"/>
    <n v="37185400"/>
    <n v="3250675"/>
    <n v="10788743"/>
    <n v="133.15899999999999"/>
    <n v="16.387720000000002"/>
    <n v="91.257549999999995"/>
    <n v="7.4703299999999997"/>
    <n v="12.09567"/>
    <n v="25.849720000000001"/>
    <n v="371.85399999999998"/>
    <n v="32.506749999999997"/>
    <n v="107.88742999999999"/>
    <n v="0.12306881247230757"/>
    <n v="0.68532769095592483"/>
    <n v="5.610082683108164E-2"/>
    <n v="9.0836293453690709E-2"/>
    <n v="0.19412672068729867"/>
    <n v="2.7925562673195201"/>
    <n v="0.24411981165373725"/>
    <n v="0.81021508121869346"/>
  </r>
  <r>
    <x v="1"/>
    <x v="1"/>
    <n v="-0.92213000000000001"/>
    <n v="-138"/>
    <n v="149.65357399999999"/>
    <n v="2.4"/>
    <n v="376.2"/>
    <n v="156.62"/>
    <n v="32"/>
    <n v="314"/>
    <n v="0.2"/>
    <n v="2"/>
    <n v="10.1"/>
    <n v="9800038"/>
    <n v="179563441"/>
    <n v="1095366350"/>
    <n v="83358247"/>
    <n v="633603988"/>
    <n v="390754812"/>
    <n v="1515312289"/>
    <n v="532095153"/>
    <n v="743005947"/>
    <n v="9949692"/>
    <n v="181405125"/>
    <n v="1102809564"/>
    <n v="84216858"/>
    <n v="634963325"/>
    <n v="393659858"/>
    <n v="1546116896"/>
    <n v="535563226"/>
    <n v="751033522"/>
    <n v="149654"/>
    <n v="1841684"/>
    <n v="7443214"/>
    <n v="858611"/>
    <n v="1359337"/>
    <n v="2905046"/>
    <n v="30804607"/>
    <n v="3468073"/>
    <n v="8027575"/>
    <n v="149.654"/>
    <n v="18.416840000000001"/>
    <n v="74.432140000000004"/>
    <n v="8.5861099999999997"/>
    <n v="13.59337"/>
    <n v="29.050460000000001"/>
    <n v="308.04606999999999"/>
    <n v="34.680729999999997"/>
    <n v="80.275750000000002"/>
    <n v="0.12306279818781991"/>
    <n v="0.49736151389204436"/>
    <n v="5.7373073890440614E-2"/>
    <n v="9.0831985780533767E-2"/>
    <n v="0.19411749769468242"/>
    <n v="2.0583884827669157"/>
    <n v="0.23173941224424338"/>
    <n v="0.53640898338834919"/>
  </r>
  <r>
    <x v="1"/>
    <x v="1"/>
    <n v="-1.0071600000000001"/>
    <n v="-138"/>
    <n v="137.018914"/>
    <n v="2.59"/>
    <n v="393.63"/>
    <n v="151.88"/>
    <n v="50"/>
    <n v="504"/>
    <n v="0.32"/>
    <n v="3.31"/>
    <n v="9.9"/>
    <n v="9992278"/>
    <n v="181929193"/>
    <n v="1109737534"/>
    <n v="84464314"/>
    <n v="635350133"/>
    <n v="394486516"/>
    <n v="1560406264"/>
    <n v="536713975"/>
    <n v="756603200"/>
    <n v="10125003"/>
    <n v="183562598"/>
    <n v="1117084240"/>
    <n v="85169375"/>
    <n v="636555740"/>
    <n v="397063024"/>
    <n v="1588891044"/>
    <n v="539756501"/>
    <n v="764525495"/>
    <n v="132725"/>
    <n v="1633405"/>
    <n v="7346706"/>
    <n v="705061"/>
    <n v="1205607"/>
    <n v="2576508"/>
    <n v="28484780"/>
    <n v="3042526"/>
    <n v="7922295"/>
    <n v="132.72499999999999"/>
    <n v="16.334050000000001"/>
    <n v="73.467060000000004"/>
    <n v="7.0506099999999998"/>
    <n v="12.05607"/>
    <n v="25.765080000000001"/>
    <n v="284.84780000000001"/>
    <n v="30.425260000000002"/>
    <n v="79.222949999999997"/>
    <n v="0.12306686758334905"/>
    <n v="0.55352842343190811"/>
    <n v="5.3121943868901865E-2"/>
    <n v="9.0834959502731211E-2"/>
    <n v="0.1941237897909211"/>
    <n v="2.1461503107929931"/>
    <n v="0.22923533622151065"/>
    <n v="0.5968954605387079"/>
  </r>
  <r>
    <x v="1"/>
    <x v="1"/>
    <n v="-0.93526600000000004"/>
    <n v="-138"/>
    <n v="147.551659"/>
    <n v="2.4500000000000002"/>
    <n v="385.03"/>
    <n v="156.68"/>
    <n v="39"/>
    <n v="326"/>
    <n v="0.24"/>
    <n v="2.08"/>
    <n v="11.9"/>
    <n v="10159446"/>
    <n v="183986444"/>
    <n v="1122788082"/>
    <n v="85367840"/>
    <n v="636868579"/>
    <n v="397731595"/>
    <n v="1601221373"/>
    <n v="540694660"/>
    <n v="769706251"/>
    <n v="10306997"/>
    <n v="185802322"/>
    <n v="1129672373"/>
    <n v="86179506"/>
    <n v="638208867"/>
    <n v="400595934"/>
    <n v="1632338249"/>
    <n v="544087490"/>
    <n v="777810785"/>
    <n v="147551"/>
    <n v="1815878"/>
    <n v="6884291"/>
    <n v="811666"/>
    <n v="1340288"/>
    <n v="2864339"/>
    <n v="31116876"/>
    <n v="3392830"/>
    <n v="8104534"/>
    <n v="147.55099999999999"/>
    <n v="18.15878"/>
    <n v="68.842910000000003"/>
    <n v="8.1166599999999995"/>
    <n v="13.40288"/>
    <n v="28.64339"/>
    <n v="311.16876000000002"/>
    <n v="33.9283"/>
    <n v="81.045339999999996"/>
    <n v="0.12306782061795583"/>
    <n v="0.46657027061829476"/>
    <n v="5.5009183265447202E-2"/>
    <n v="9.0835575495930229E-2"/>
    <n v="0.19412535326768374"/>
    <n v="2.1088895364992446"/>
    <n v="0.22994286721201485"/>
    <n v="0.54927001511341844"/>
  </r>
  <r>
    <x v="1"/>
    <x v="1"/>
    <n v="-0.98892199999999997"/>
    <n v="-138"/>
    <n v="139.54584600000001"/>
    <n v="2.84"/>
    <n v="426.57"/>
    <n v="150.11000000000001"/>
    <n v="1"/>
    <n v="1"/>
    <n v="0"/>
    <n v="0"/>
    <n v="100"/>
    <n v="10343894"/>
    <n v="186256334"/>
    <n v="1135581748"/>
    <n v="86409335"/>
    <n v="638543971"/>
    <n v="401312088"/>
    <n v="1644844261"/>
    <n v="545178637"/>
    <n v="782095554"/>
    <n v="10479144"/>
    <n v="187920815"/>
    <n v="1141484636"/>
    <n v="87088488"/>
    <n v="639772517"/>
    <n v="403937617"/>
    <n v="1677458387"/>
    <n v="548332565"/>
    <n v="791040459"/>
    <n v="135250"/>
    <n v="1664481"/>
    <n v="5902888"/>
    <n v="679153"/>
    <n v="1228546"/>
    <n v="2625529"/>
    <n v="32614126"/>
    <n v="3153928"/>
    <n v="8944905"/>
    <n v="135.25"/>
    <n v="16.64481"/>
    <n v="59.028880000000001"/>
    <n v="6.7915299999999998"/>
    <n v="12.28546"/>
    <n v="26.255289999999999"/>
    <n v="326.14125999999999"/>
    <n v="31.539280000000002"/>
    <n v="89.44905"/>
    <n v="0.12306698706099815"/>
    <n v="0.43644273567467651"/>
    <n v="5.0214639556377082E-2"/>
    <n v="9.0835194085027729E-2"/>
    <n v="0.19412414048059148"/>
    <n v="2.411395637707948"/>
    <n v="0.23319245841035122"/>
    <n v="0.66136081330868757"/>
  </r>
  <r>
    <x v="1"/>
    <x v="1"/>
    <n v="-0.95286499999999996"/>
    <n v="-138"/>
    <n v="144.826449"/>
    <n v="2.61"/>
    <n v="402.35"/>
    <n v="153.78"/>
    <n v="29"/>
    <n v="320"/>
    <n v="0.18"/>
    <n v="2.08"/>
    <n v="9"/>
    <n v="10518848"/>
    <n v="188409398"/>
    <n v="1147766912"/>
    <n v="87337426"/>
    <n v="640133136"/>
    <n v="404708302"/>
    <n v="1692401944"/>
    <n v="549425248"/>
    <n v="797234506"/>
    <n v="10659379"/>
    <n v="190138903"/>
    <n v="1154162858"/>
    <n v="88123983"/>
    <n v="641409677"/>
    <n v="407436395"/>
    <n v="1723437291"/>
    <n v="552681654"/>
    <n v="805266786"/>
    <n v="140531"/>
    <n v="1729505"/>
    <n v="6395946"/>
    <n v="786557"/>
    <n v="1276541"/>
    <n v="2728093"/>
    <n v="31035347"/>
    <n v="3256406"/>
    <n v="8032280"/>
    <n v="140.53100000000001"/>
    <n v="17.29505"/>
    <n v="63.95946"/>
    <n v="7.86557"/>
    <n v="12.765409999999999"/>
    <n v="27.280930000000001"/>
    <n v="310.35347000000002"/>
    <n v="32.564059999999998"/>
    <n v="80.322800000000001"/>
    <n v="0.12306928720353516"/>
    <n v="0.45512705381730717"/>
    <n v="5.5970355295272924E-2"/>
    <n v="9.0836968355736444E-2"/>
    <n v="0.19412748788523529"/>
    <n v="2.2084342244771618"/>
    <n v="0.23172154186620744"/>
    <n v="0.57156641595092894"/>
  </r>
  <r>
    <x v="1"/>
    <x v="1"/>
    <n v="-0.96987699999999999"/>
    <n v="-138"/>
    <n v="142.28611599999999"/>
    <n v="2.52"/>
    <n v="391.84"/>
    <n v="154.93"/>
    <n v="33"/>
    <n v="299"/>
    <n v="0.21"/>
    <n v="1.92"/>
    <n v="11"/>
    <n v="10699082"/>
    <n v="190627499"/>
    <n v="1160394117"/>
    <n v="88338241"/>
    <n v="641770307"/>
    <n v="408207100"/>
    <n v="1736895519"/>
    <n v="553768315"/>
    <n v="810844729"/>
    <n v="10841368"/>
    <n v="192378574"/>
    <n v="1166505658"/>
    <n v="89096057"/>
    <n v="643062765"/>
    <n v="410969224"/>
    <n v="1767442368"/>
    <n v="557100002"/>
    <n v="818819606"/>
    <n v="142286"/>
    <n v="1751075"/>
    <n v="6111541"/>
    <n v="757816"/>
    <n v="1292458"/>
    <n v="2762124"/>
    <n v="30546849"/>
    <n v="3331687"/>
    <n v="7974877"/>
    <n v="142.286"/>
    <n v="17.510750000000002"/>
    <n v="61.115409999999997"/>
    <n v="7.5781599999999996"/>
    <n v="12.924580000000001"/>
    <n v="27.62124"/>
    <n v="305.46848999999997"/>
    <n v="33.316870000000002"/>
    <n v="79.748769999999993"/>
    <n v="0.12306727295728323"/>
    <n v="0.42952511139535859"/>
    <n v="5.3260053694671294E-2"/>
    <n v="9.0835219206387138E-2"/>
    <n v="0.19412479091407447"/>
    <n v="2.146862586621312"/>
    <n v="0.23415423864610715"/>
    <n v="0.56048219782691189"/>
  </r>
  <r>
    <x v="1"/>
    <x v="1"/>
    <n v="-0.87234999999999996"/>
    <n v="-110.4"/>
    <n v="126.554728"/>
    <n v="2.48"/>
    <n v="346.06"/>
    <n v="139.53"/>
    <n v="1"/>
    <n v="1"/>
    <n v="0"/>
    <n v="0"/>
    <n v="100"/>
    <n v="10881774"/>
    <n v="192875744"/>
    <n v="1173064571"/>
    <n v="89344840"/>
    <n v="643429725"/>
    <n v="411753458"/>
    <n v="1780067805"/>
    <n v="558159975"/>
    <n v="823291619"/>
    <n v="11004033"/>
    <n v="194380363"/>
    <n v="1179063039"/>
    <n v="90018372"/>
    <n v="644540274"/>
    <n v="414126821"/>
    <n v="1803480137"/>
    <n v="560997366"/>
    <n v="829888721"/>
    <n v="122259"/>
    <n v="1504619"/>
    <n v="5998468"/>
    <n v="673532"/>
    <n v="1110549"/>
    <n v="2373363"/>
    <n v="23412332"/>
    <n v="2837391"/>
    <n v="6597102"/>
    <n v="122.259"/>
    <n v="15.046189999999999"/>
    <n v="59.984679999999997"/>
    <n v="6.7353199999999998"/>
    <n v="11.10549"/>
    <n v="23.733630000000002"/>
    <n v="234.12332000000001"/>
    <n v="28.373909999999999"/>
    <n v="65.971019999999996"/>
    <n v="0.12306815858137232"/>
    <n v="0.49063610858914269"/>
    <n v="5.5090586378098952E-2"/>
    <n v="9.0835766692022674E-2"/>
    <n v="0.19412583122714894"/>
    <n v="1.9149782020137578"/>
    <n v="0.23208033764385444"/>
    <n v="0.53960052020710125"/>
  </r>
  <r>
    <x v="1"/>
    <x v="1"/>
    <n v="-0.81999200000000005"/>
    <n v="-110.4"/>
    <n v="134.63547500000001"/>
    <n v="2.3199999999999998"/>
    <n v="354"/>
    <n v="152.16999999999999"/>
    <n v="17"/>
    <n v="259"/>
    <n v="0.11"/>
    <n v="1.7"/>
    <n v="6.5"/>
    <n v="11053924"/>
    <n v="194994300"/>
    <n v="1185693034"/>
    <n v="90296647"/>
    <n v="644993416"/>
    <n v="415095239"/>
    <n v="1820048683"/>
    <n v="562340208"/>
    <n v="835800498"/>
    <n v="11184265"/>
    <n v="196598390"/>
    <n v="1191555349"/>
    <n v="91071436"/>
    <n v="646177386"/>
    <n v="417625503"/>
    <n v="1843887187"/>
    <n v="565363915"/>
    <n v="840345966"/>
    <n v="130341"/>
    <n v="1604090"/>
    <n v="5862315"/>
    <n v="774789"/>
    <n v="1183970"/>
    <n v="2530264"/>
    <n v="23838504"/>
    <n v="3023707"/>
    <n v="4545468"/>
    <n v="130.34100000000001"/>
    <n v="16.040900000000001"/>
    <n v="58.623150000000003"/>
    <n v="7.7478899999999999"/>
    <n v="11.839700000000001"/>
    <n v="25.30264"/>
    <n v="238.38504"/>
    <n v="30.237069999999999"/>
    <n v="45.454680000000003"/>
    <n v="0.12306871974282843"/>
    <n v="0.44976753285612353"/>
    <n v="5.9443229682141455E-2"/>
    <n v="9.0836344665147575E-2"/>
    <n v="0.19412648360838108"/>
    <n v="1.8289336432895251"/>
    <n v="0.23198433340238295"/>
    <n v="0.34873662163095265"/>
  </r>
  <r>
    <x v="1"/>
    <x v="1"/>
    <n v="-0.91883199999999998"/>
    <n v="-110.4"/>
    <n v="120.15252"/>
    <n v="2.4300000000000002"/>
    <n v="315.70999999999998"/>
    <n v="129.38999999999999"/>
    <n v="1"/>
    <n v="1"/>
    <n v="0"/>
    <n v="0"/>
    <n v="100"/>
    <n v="11214834"/>
    <n v="196974559"/>
    <n v="1196428174"/>
    <n v="91288622"/>
    <n v="646455033"/>
    <n v="418218865"/>
    <n v="1853612446"/>
    <n v="566300799"/>
    <n v="842666722"/>
    <n v="11334985"/>
    <n v="198453260"/>
    <n v="1202227802"/>
    <n v="91967806"/>
    <n v="647546454"/>
    <n v="420551345"/>
    <n v="1877959288"/>
    <n v="568993860"/>
    <n v="847892246"/>
    <n v="120151"/>
    <n v="1478701"/>
    <n v="5799628"/>
    <n v="679184"/>
    <n v="1091421"/>
    <n v="2332480"/>
    <n v="24346842"/>
    <n v="2693061"/>
    <n v="5225524"/>
    <n v="120.151"/>
    <n v="14.78701"/>
    <n v="57.996279999999999"/>
    <n v="6.7918399999999997"/>
    <n v="10.914210000000001"/>
    <n v="23.3248"/>
    <n v="243.46842000000001"/>
    <n v="26.930610000000001"/>
    <n v="52.255240000000001"/>
    <n v="0.1230702199732004"/>
    <n v="0.48269494219773451"/>
    <n v="5.6527536183635589E-2"/>
    <n v="9.0837446213514667E-2"/>
    <n v="0.19412905427337268"/>
    <n v="2.0263536716298658"/>
    <n v="0.22413970753468554"/>
    <n v="0.43491306772311511"/>
  </r>
  <r>
    <x v="2"/>
    <x v="0"/>
    <n v="-2.5822660000000002"/>
    <n v="-331.2"/>
    <n v="128.259456"/>
    <n v="5.15"/>
    <n v="866.2"/>
    <n v="168.1"/>
    <n v="922"/>
    <n v="1826"/>
    <n v="5.48"/>
    <n v="10.86"/>
    <n v="50.4"/>
    <n v="15937963"/>
    <n v="259513557"/>
    <n v="1717979195"/>
    <n v="122289446"/>
    <n v="689357174"/>
    <n v="509905349"/>
    <n v="3149194350"/>
    <n v="748495777"/>
    <n v="1236935516"/>
    <n v="16061907"/>
    <n v="262982029"/>
    <n v="1735493195"/>
    <n v="123454654"/>
    <n v="690483072"/>
    <n v="512311508"/>
    <n v="3210755812"/>
    <n v="762572248"/>
    <n v="1256980551"/>
    <n v="123944"/>
    <n v="3468472"/>
    <n v="17514000"/>
    <n v="1165208"/>
    <n v="1125898"/>
    <n v="2406159"/>
    <n v="61561462"/>
    <n v="14076471"/>
    <n v="20045035"/>
    <n v="123.944"/>
    <n v="34.684719999999999"/>
    <n v="175.14"/>
    <n v="11.65208"/>
    <n v="11.258979999999999"/>
    <n v="24.061589999999999"/>
    <n v="615.61461999999995"/>
    <n v="140.76471000000001"/>
    <n v="200.45034999999999"/>
    <n v="0.27984186406764344"/>
    <n v="1.4130575098431548"/>
    <n v="9.4010843606790157E-2"/>
    <n v="9.0839249983863668E-2"/>
    <n v="0.19413275350158135"/>
    <n v="4.9668771380623502"/>
    <n v="1.1357121764667915"/>
    <n v="1.6172654585942037"/>
  </r>
  <r>
    <x v="2"/>
    <x v="0"/>
    <n v="-1.1485369999999999"/>
    <n v="-138"/>
    <n v="120.152894"/>
    <n v="2.36"/>
    <n v="295.64"/>
    <n v="124.88"/>
    <n v="11"/>
    <n v="140"/>
    <n v="0.08"/>
    <n v="1.1200000000000001"/>
    <n v="7.8"/>
    <n v="16137762"/>
    <n v="264954438"/>
    <n v="1747119485"/>
    <n v="124251482"/>
    <n v="691172034"/>
    <n v="513783906"/>
    <n v="3249649560"/>
    <n v="771067969"/>
    <n v="1270039061"/>
    <n v="16257915"/>
    <n v="266578283"/>
    <n v="1762073537"/>
    <n v="125066043"/>
    <n v="692263392"/>
    <n v="516116260"/>
    <n v="3272573265"/>
    <n v="773920046"/>
    <n v="1273507180"/>
    <n v="120153"/>
    <n v="1623845"/>
    <n v="14954052"/>
    <n v="814561"/>
    <n v="1091358"/>
    <n v="2332354"/>
    <n v="22923705"/>
    <n v="2852077"/>
    <n v="3468119"/>
    <n v="120.15300000000001"/>
    <n v="16.23845"/>
    <n v="149.54051999999999"/>
    <n v="8.1456099999999996"/>
    <n v="10.91358"/>
    <n v="23.323540000000001"/>
    <n v="229.23705000000001"/>
    <n v="28.520769999999999"/>
    <n v="34.681190000000001"/>
    <n v="0.13514810283555134"/>
    <n v="1.2445841552021171"/>
    <n v="6.7793646434129815E-2"/>
    <n v="9.0830690869141834E-2"/>
    <n v="0.19411533627957686"/>
    <n v="1.9078762078350104"/>
    <n v="0.23737043602739838"/>
    <n v="0.28864189824640252"/>
  </r>
  <r>
    <x v="2"/>
    <x v="0"/>
    <n v="-2.4801169999999999"/>
    <n v="-331.2"/>
    <n v="133.54210599999999"/>
    <n v="5.24"/>
    <n v="797.82"/>
    <n v="152.08000000000001"/>
    <n v="722"/>
    <n v="989"/>
    <n v="4.74"/>
    <n v="6.5"/>
    <n v="73"/>
    <n v="16307870"/>
    <n v="267658692"/>
    <n v="1768452272"/>
    <n v="125529504"/>
    <n v="692717142"/>
    <n v="517085979"/>
    <n v="3295658862"/>
    <n v="777942842"/>
    <n v="1280769829"/>
    <n v="16437117"/>
    <n v="271682981"/>
    <n v="1785162093"/>
    <n v="127019955"/>
    <n v="693891130"/>
    <n v="519594925"/>
    <n v="3358452349"/>
    <n v="796838145"/>
    <n v="1302454511"/>
    <n v="129247"/>
    <n v="4024289"/>
    <n v="16709821"/>
    <n v="1490451"/>
    <n v="1173988"/>
    <n v="2508946"/>
    <n v="62793487"/>
    <n v="18895303"/>
    <n v="21684682"/>
    <n v="129.24700000000001"/>
    <n v="40.242890000000003"/>
    <n v="167.09820999999999"/>
    <n v="14.90451"/>
    <n v="11.739879999999999"/>
    <n v="25.089459999999999"/>
    <n v="627.93487000000005"/>
    <n v="188.95303000000001"/>
    <n v="216.84682000000001"/>
    <n v="0.31136420961414962"/>
    <n v="1.2928594861002574"/>
    <n v="0.11531803446114802"/>
    <n v="9.083290134393833E-2"/>
    <n v="0.19412025037331618"/>
    <n v="4.858409634266172"/>
    <n v="1.4619529273406733"/>
    <n v="1.6777706252369493"/>
  </r>
  <r>
    <x v="2"/>
    <x v="0"/>
    <n v="-2.4849800000000002"/>
    <n v="-331.2"/>
    <n v="133.28072499999999"/>
    <n v="5.17"/>
    <n v="797.21"/>
    <n v="153.93"/>
    <n v="948"/>
    <n v="1541"/>
    <n v="6.15"/>
    <n v="10.01"/>
    <n v="61.5"/>
    <n v="16490515"/>
    <n v="273060964"/>
    <n v="1792327129"/>
    <n v="127619099"/>
    <n v="694376098"/>
    <n v="520631363"/>
    <n v="3385335865"/>
    <n v="802655800"/>
    <n v="1312410771"/>
    <n v="16619500"/>
    <n v="276663009"/>
    <n v="1812779879"/>
    <n v="129017119"/>
    <n v="695547719"/>
    <n v="523135242"/>
    <n v="3449052612"/>
    <n v="818521755"/>
    <n v="1332871902"/>
    <n v="128985"/>
    <n v="3602045"/>
    <n v="20452750"/>
    <n v="1398020"/>
    <n v="1171621"/>
    <n v="2503879"/>
    <n v="63716747"/>
    <n v="15865955"/>
    <n v="20461131"/>
    <n v="128.98500000000001"/>
    <n v="36.020449999999997"/>
    <n v="204.5275"/>
    <n v="13.9802"/>
    <n v="11.71621"/>
    <n v="25.038789999999999"/>
    <n v="637.16746999999998"/>
    <n v="158.65955"/>
    <n v="204.61131"/>
    <n v="0.27926076675582429"/>
    <n v="1.5856688762259177"/>
    <n v="0.10838624646276698"/>
    <n v="9.083389541419544E-2"/>
    <n v="0.19412171957979607"/>
    <n v="4.9398571151684294"/>
    <n v="1.2300620227158194"/>
    <n v="1.5863186417025235"/>
  </r>
  <r>
    <x v="2"/>
    <x v="0"/>
    <n v="-2.474478"/>
    <n v="-331.2"/>
    <n v="133.84640099999999"/>
    <n v="5.24"/>
    <n v="757.81"/>
    <n v="144.44"/>
    <n v="715"/>
    <n v="1435"/>
    <n v="4.95"/>
    <n v="9.93"/>
    <n v="49.8"/>
    <n v="16679989"/>
    <n v="278279601"/>
    <n v="1821602948"/>
    <n v="129702904"/>
    <n v="696097086"/>
    <n v="524309306"/>
    <n v="3479210471"/>
    <n v="825261173"/>
    <n v="1343913773"/>
    <n v="16809543"/>
    <n v="281477635"/>
    <n v="1842200718"/>
    <n v="131049795"/>
    <n v="697273838"/>
    <n v="526824154"/>
    <n v="3543982694"/>
    <n v="839031044"/>
    <n v="1363322651"/>
    <n v="129554"/>
    <n v="3198034"/>
    <n v="20597770"/>
    <n v="1346891"/>
    <n v="1176752"/>
    <n v="2514848"/>
    <n v="64772223"/>
    <n v="13769871"/>
    <n v="19408878"/>
    <n v="129.554"/>
    <n v="31.980340000000002"/>
    <n v="205.9777"/>
    <n v="13.468909999999999"/>
    <n v="11.767519999999999"/>
    <n v="25.148479999999999"/>
    <n v="647.72222999999997"/>
    <n v="137.69871000000001"/>
    <n v="194.08878000000001"/>
    <n v="0.24684949905058895"/>
    <n v="1.5898984207357549"/>
    <n v="0.1039636753786066"/>
    <n v="9.0831004831961951E-2"/>
    <n v="0.19411581271130185"/>
    <n v="4.9996312734458215"/>
    <n v="1.0628672985781991"/>
    <n v="1.4981303549099219"/>
  </r>
  <r>
    <x v="2"/>
    <x v="0"/>
    <n v="-2.6190709999999999"/>
    <n v="-331.2"/>
    <n v="126.457076"/>
    <n v="5.3"/>
    <n v="792.75"/>
    <n v="149.34"/>
    <n v="724"/>
    <n v="1394"/>
    <n v="4.84"/>
    <n v="9.33"/>
    <n v="51.9"/>
    <n v="16846610"/>
    <n v="282012015"/>
    <n v="1847623742"/>
    <n v="131376521"/>
    <n v="697610463"/>
    <n v="527543566"/>
    <n v="3560072519"/>
    <n v="840443071"/>
    <n v="1368957023"/>
    <n v="16972922"/>
    <n v="285218732"/>
    <n v="1867559536"/>
    <n v="132753178"/>
    <n v="698757793"/>
    <n v="529995530"/>
    <n v="3622808740"/>
    <n v="856173522"/>
    <n v="1388626066"/>
    <n v="126312"/>
    <n v="3206717"/>
    <n v="19935794"/>
    <n v="1376657"/>
    <n v="1147330"/>
    <n v="2451964"/>
    <n v="62736221"/>
    <n v="15730451"/>
    <n v="19669043"/>
    <n v="126.312"/>
    <n v="32.067169999999997"/>
    <n v="199.35794000000001"/>
    <n v="13.76657"/>
    <n v="11.4733"/>
    <n v="24.519639999999999"/>
    <n v="627.36221"/>
    <n v="157.30450999999999"/>
    <n v="196.69042999999999"/>
    <n v="0.25387271201469375"/>
    <n v="1.5782977072645514"/>
    <n v="0.10898861549179809"/>
    <n v="9.0833016657166379E-2"/>
    <n v="0.19411964025587433"/>
    <n v="4.9667664988282985"/>
    <n v="1.2453647317752865"/>
    <n v="1.5571792862119196"/>
  </r>
  <r>
    <x v="2"/>
    <x v="0"/>
    <n v="-2.4822730000000002"/>
    <n v="-331.2"/>
    <n v="133.42612099999999"/>
    <n v="5.14"/>
    <n v="798.49"/>
    <n v="155.30000000000001"/>
    <n v="901"/>
    <n v="1433"/>
    <n v="5.8"/>
    <n v="9.2200000000000006"/>
    <n v="62.8"/>
    <n v="17033870"/>
    <n v="287034566"/>
    <n v="1876620451"/>
    <n v="133476059"/>
    <n v="699311357"/>
    <n v="531178563"/>
    <n v="3654035472"/>
    <n v="863047920"/>
    <n v="1399748335"/>
    <n v="17163002"/>
    <n v="290930587"/>
    <n v="1897028809"/>
    <n v="134944597"/>
    <n v="700484301"/>
    <n v="533685276"/>
    <n v="3717337498"/>
    <n v="879504449"/>
    <n v="1420181277"/>
    <n v="129132"/>
    <n v="3896021"/>
    <n v="20408358"/>
    <n v="1468538"/>
    <n v="1172944"/>
    <n v="2506713"/>
    <n v="63302026"/>
    <n v="16456529"/>
    <n v="20432942"/>
    <n v="129.13200000000001"/>
    <n v="38.960209999999996"/>
    <n v="204.08358000000001"/>
    <n v="14.68538"/>
    <n v="11.72944"/>
    <n v="25.067129999999999"/>
    <n v="633.02026000000001"/>
    <n v="164.56529"/>
    <n v="204.32942"/>
    <n v="0.30170840690146511"/>
    <n v="1.5804260756435276"/>
    <n v="0.11372378651302543"/>
    <n v="9.0832946132639467E-2"/>
    <n v="0.19412020258340301"/>
    <n v="4.9021176780348785"/>
    <n v="1.2743958894774339"/>
    <n v="1.5823298640151162"/>
  </r>
  <r>
    <x v="2"/>
    <x v="0"/>
    <n v="-1.8550880000000001"/>
    <n v="-248.4"/>
    <n v="133.90197699999999"/>
    <n v="4.2699999999999996"/>
    <n v="620.29999999999995"/>
    <n v="144.96"/>
    <n v="275"/>
    <n v="3859"/>
    <n v="1.89"/>
    <n v="26.62"/>
    <n v="7.1"/>
    <n v="17224920"/>
    <n v="292799663"/>
    <n v="1906523942"/>
    <n v="135687515"/>
    <n v="701046669"/>
    <n v="534887122"/>
    <n v="3747603399"/>
    <n v="886585281"/>
    <n v="1431107427"/>
    <n v="17354475"/>
    <n v="294694473"/>
    <n v="1927378797"/>
    <n v="136858954"/>
    <n v="702223436"/>
    <n v="537402007"/>
    <n v="3798411149"/>
    <n v="892909405"/>
    <n v="1443618072"/>
    <n v="129555"/>
    <n v="1894810"/>
    <n v="20854855"/>
    <n v="1171439"/>
    <n v="1176767"/>
    <n v="2514885"/>
    <n v="50807750"/>
    <n v="6324124"/>
    <n v="12510645"/>
    <n v="129.55500000000001"/>
    <n v="18.9481"/>
    <n v="208.54855000000001"/>
    <n v="11.71439"/>
    <n v="11.767670000000001"/>
    <n v="25.148849999999999"/>
    <n v="508.07749999999999"/>
    <n v="63.241239999999998"/>
    <n v="125.10645"/>
    <n v="0.1462552583844699"/>
    <n v="1.6097298444676007"/>
    <n v="9.0420207633823468E-2"/>
    <n v="9.0831461541430278E-2"/>
    <n v="0.19411717031376635"/>
    <n v="3.9217127860754117"/>
    <n v="0.48814202462274703"/>
    <n v="0.9656628458955655"/>
  </r>
  <r>
    <x v="2"/>
    <x v="0"/>
    <n v="-2.6652819999999999"/>
    <n v="-331.2"/>
    <n v="124.264529"/>
    <n v="5.05"/>
    <n v="728.63"/>
    <n v="144.1"/>
    <n v="764"/>
    <n v="1377"/>
    <n v="5.3"/>
    <n v="9.5500000000000007"/>
    <n v="55.4"/>
    <n v="17388668"/>
    <n v="295200082"/>
    <n v="1932553154"/>
    <n v="137147561"/>
    <n v="702533972"/>
    <n v="538065664"/>
    <n v="3812525209"/>
    <n v="894231785"/>
    <n v="1448575001"/>
    <n v="17512931"/>
    <n v="297945164"/>
    <n v="1953261250"/>
    <n v="138642534"/>
    <n v="703662695"/>
    <n v="540477871"/>
    <n v="3872512995"/>
    <n v="912222128"/>
    <n v="1468238890"/>
    <n v="124263"/>
    <n v="2745082"/>
    <n v="20708096"/>
    <n v="1494973"/>
    <n v="1128723"/>
    <n v="2412207"/>
    <n v="59987786"/>
    <n v="17990343"/>
    <n v="19663889"/>
    <n v="124.26300000000001"/>
    <n v="27.45082"/>
    <n v="207.08096"/>
    <n v="14.949730000000001"/>
    <n v="11.287229999999999"/>
    <n v="24.122070000000001"/>
    <n v="599.87786000000006"/>
    <n v="179.90342999999999"/>
    <n v="196.63889"/>
    <n v="0.22090903969805975"/>
    <n v="1.6664732060227099"/>
    <n v="0.12030717108069176"/>
    <n v="9.0833393689191466E-2"/>
    <n v="0.19412109799377128"/>
    <n v="4.8274857358988603"/>
    <n v="1.447763453320779"/>
    <n v="1.5824411932755527"/>
  </r>
  <r>
    <x v="2"/>
    <x v="0"/>
    <n v="-3.0893039999999998"/>
    <n v="-386.4"/>
    <n v="125.07672700000001"/>
    <n v="6.31"/>
    <n v="864.32"/>
    <n v="136.96"/>
    <n v="773"/>
    <n v="4863"/>
    <n v="5.64"/>
    <n v="35.5"/>
    <n v="15.8"/>
    <n v="17562843"/>
    <n v="298942967"/>
    <n v="1961067269"/>
    <n v="139340207"/>
    <n v="704115977"/>
    <n v="541446594"/>
    <n v="3896070145"/>
    <n v="919777459"/>
    <n v="1477635174"/>
    <n v="17687920"/>
    <n v="304525562"/>
    <n v="1982130406"/>
    <n v="141597456"/>
    <n v="705252106"/>
    <n v="543874622"/>
    <n v="3973584319"/>
    <n v="943927898"/>
    <n v="1503124499"/>
    <n v="125077"/>
    <n v="5582595"/>
    <n v="21063137"/>
    <n v="2257249"/>
    <n v="1136129"/>
    <n v="2428028"/>
    <n v="77514174"/>
    <n v="24150439"/>
    <n v="25489325"/>
    <n v="125.077"/>
    <n v="55.825949999999999"/>
    <n v="210.63137"/>
    <n v="22.572489999999998"/>
    <n v="11.36129"/>
    <n v="24.280280000000001"/>
    <n v="775.14174000000003"/>
    <n v="241.50439"/>
    <n v="254.89324999999999"/>
    <n v="0.44633265908200548"/>
    <n v="1.6840136076177075"/>
    <n v="0.18046875124923045"/>
    <n v="9.0834366030525207E-2"/>
    <n v="0.19412266044116824"/>
    <n v="6.1973163731141616"/>
    <n v="1.9308457190370731"/>
    <n v="2.0378906593538382"/>
  </r>
  <r>
    <x v="2"/>
    <x v="1"/>
    <n v="-0.96696199999999999"/>
    <n v="-138"/>
    <n v="142.71503000000001"/>
    <n v="2.68"/>
    <n v="392.27"/>
    <n v="145.87"/>
    <n v="28"/>
    <n v="288"/>
    <n v="0.19"/>
    <n v="1.97"/>
    <n v="9.6999999999999993"/>
    <n v="14197002"/>
    <n v="239387023"/>
    <n v="1608235451"/>
    <n v="111531615"/>
    <n v="673543499"/>
    <n v="476109793"/>
    <n v="2758097557"/>
    <n v="705625813"/>
    <n v="1141389438"/>
    <n v="14335419"/>
    <n v="240983939"/>
    <n v="1614311053"/>
    <n v="112485830"/>
    <n v="674800752"/>
    <n v="478796682"/>
    <n v="2789649640"/>
    <n v="709070020"/>
    <n v="1147900059"/>
    <n v="138417"/>
    <n v="1596916"/>
    <n v="6075602"/>
    <n v="954215"/>
    <n v="1257253"/>
    <n v="2686889"/>
    <n v="31552083"/>
    <n v="3444207"/>
    <n v="6510621"/>
    <n v="138.417"/>
    <n v="15.96916"/>
    <n v="60.756019999999999"/>
    <n v="9.5421499999999995"/>
    <n v="12.57253"/>
    <n v="26.86889"/>
    <n v="315.52082999999999"/>
    <n v="34.442070000000001"/>
    <n v="65.106210000000004"/>
    <n v="0.11536993288396656"/>
    <n v="0.43893466842945589"/>
    <n v="6.8937702738825435E-2"/>
    <n v="9.0830822803557365E-2"/>
    <n v="0.19411553494151729"/>
    <n v="2.279494787489976"/>
    <n v="0.24882832311060057"/>
    <n v="0.47036281670604047"/>
  </r>
  <r>
    <x v="2"/>
    <x v="1"/>
    <n v="-0.59334399999999998"/>
    <n v="-82.8"/>
    <n v="139.548069"/>
    <n v="1.66"/>
    <n v="236.58"/>
    <n v="141.99"/>
    <n v="9"/>
    <n v="165"/>
    <n v="0.06"/>
    <n v="1.1599999999999999"/>
    <n v="5.4"/>
    <n v="14364940"/>
    <n v="241324488"/>
    <n v="1618758134"/>
    <n v="112690920"/>
    <n v="675068865"/>
    <n v="479369675"/>
    <n v="2800005393"/>
    <n v="709929725"/>
    <n v="1151622794"/>
    <n v="14500193"/>
    <n v="242884862"/>
    <n v="1624369620"/>
    <n v="113516125"/>
    <n v="676297343"/>
    <n v="481995076"/>
    <n v="2817407443"/>
    <n v="712836200"/>
    <n v="1155365040"/>
    <n v="135253"/>
    <n v="1560374"/>
    <n v="5611486"/>
    <n v="825205"/>
    <n v="1228478"/>
    <n v="2625401"/>
    <n v="17402050"/>
    <n v="2906475"/>
    <n v="3742246"/>
    <n v="135.25299999999999"/>
    <n v="15.60374"/>
    <n v="56.11486"/>
    <n v="8.2520500000000006"/>
    <n v="12.28478"/>
    <n v="26.254010000000001"/>
    <n v="174.0205"/>
    <n v="29.06475"/>
    <n v="37.422460000000001"/>
    <n v="0.11536705285649858"/>
    <n v="0.41488809860040077"/>
    <n v="6.1011955372524095E-2"/>
    <n v="9.0828151686099395E-2"/>
    <n v="0.19411037093447098"/>
    <n v="1.2866295017485749"/>
    <n v="0.21489172144055957"/>
    <n v="0.27668487944814535"/>
  </r>
  <r>
    <x v="2"/>
    <x v="1"/>
    <n v="-0.79757699999999998"/>
    <n v="-110.4"/>
    <n v="138.41926000000001"/>
    <n v="2.31"/>
    <n v="362.52"/>
    <n v="156.57"/>
    <n v="31"/>
    <n v="230"/>
    <n v="0.19"/>
    <n v="1.46"/>
    <n v="13.4"/>
    <n v="14542005"/>
    <n v="243367228"/>
    <n v="1630273637"/>
    <n v="113782742"/>
    <n v="676677109"/>
    <n v="482806686"/>
    <n v="2833211376"/>
    <n v="713977850"/>
    <n v="1160285082"/>
    <n v="14680422"/>
    <n v="244964210"/>
    <n v="1635488882"/>
    <n v="114634603"/>
    <n v="677934411"/>
    <n v="485493675"/>
    <n v="2856383910"/>
    <n v="717128468"/>
    <n v="1165567872"/>
    <n v="138417"/>
    <n v="1596982"/>
    <n v="5215245"/>
    <n v="851861"/>
    <n v="1257302"/>
    <n v="2686989"/>
    <n v="23172534"/>
    <n v="3150618"/>
    <n v="5282790"/>
    <n v="138.417"/>
    <n v="15.96982"/>
    <n v="52.152450000000002"/>
    <n v="8.5186100000000007"/>
    <n v="12.57302"/>
    <n v="26.869890000000002"/>
    <n v="231.72533999999999"/>
    <n v="31.506180000000001"/>
    <n v="52.8279"/>
    <n v="0.11537470108440437"/>
    <n v="0.37677778018595981"/>
    <n v="6.1543090805320159E-2"/>
    <n v="9.0834362831155133E-2"/>
    <n v="0.19412275948763519"/>
    <n v="1.6741104055137734"/>
    <n v="0.22761785040854809"/>
    <n v="0.38165759986128872"/>
  </r>
  <r>
    <x v="2"/>
    <x v="1"/>
    <n v="-0.87290800000000002"/>
    <n v="-110.4"/>
    <n v="126.473786"/>
    <n v="2.34"/>
    <n v="345.65"/>
    <n v="147.47"/>
    <n v="17"/>
    <n v="245"/>
    <n v="0.11"/>
    <n v="1.66"/>
    <n v="6.9"/>
    <n v="14725043"/>
    <n v="245478981"/>
    <n v="1641058508"/>
    <n v="114919348"/>
    <n v="678339692"/>
    <n v="486359801"/>
    <n v="2871369849"/>
    <n v="718377714"/>
    <n v="1170284645"/>
    <n v="14851517"/>
    <n v="246938195"/>
    <n v="1646155138"/>
    <n v="115709763"/>
    <n v="679488534"/>
    <n v="488814995"/>
    <n v="2894779764"/>
    <n v="721351616"/>
    <n v="1174709452"/>
    <n v="126474"/>
    <n v="1459214"/>
    <n v="5096630"/>
    <n v="790415"/>
    <n v="1148842"/>
    <n v="2455194"/>
    <n v="23409915"/>
    <n v="2973902"/>
    <n v="4424807"/>
    <n v="126.474"/>
    <n v="14.592140000000001"/>
    <n v="50.966299999999997"/>
    <n v="7.9041499999999996"/>
    <n v="11.48842"/>
    <n v="24.551939999999998"/>
    <n v="234.09915000000001"/>
    <n v="29.73902"/>
    <n v="44.248069999999998"/>
    <n v="0.11537659914290685"/>
    <n v="0.40297847778990142"/>
    <n v="6.2496244287363403E-2"/>
    <n v="9.0836219301990914E-2"/>
    <n v="0.19412638170691207"/>
    <n v="1.8509666018312065"/>
    <n v="0.2351393962395433"/>
    <n v="0.34985902240776756"/>
  </r>
  <r>
    <x v="2"/>
    <x v="1"/>
    <n v="-0.91883199999999998"/>
    <n v="-110.4"/>
    <n v="120.15255399999999"/>
    <n v="2.36"/>
    <n v="349.58"/>
    <n v="147.86000000000001"/>
    <n v="18"/>
    <n v="260"/>
    <n v="0.12"/>
    <n v="1.75"/>
    <n v="6.9"/>
    <n v="14902110"/>
    <n v="247521886"/>
    <n v="1651478904"/>
    <n v="116020484"/>
    <n v="679948071"/>
    <n v="489797081"/>
    <n v="2909824257"/>
    <n v="722719456"/>
    <n v="1179177511"/>
    <n v="15022262"/>
    <n v="248908142"/>
    <n v="1656796179"/>
    <n v="116755110"/>
    <n v="681039470"/>
    <n v="492129519"/>
    <n v="2932831967"/>
    <n v="725523356"/>
    <n v="1183816945"/>
    <n v="120152"/>
    <n v="1386256"/>
    <n v="5317275"/>
    <n v="734626"/>
    <n v="1091399"/>
    <n v="2332438"/>
    <n v="23007710"/>
    <n v="2803900"/>
    <n v="4639434"/>
    <n v="120.152"/>
    <n v="13.86256"/>
    <n v="53.172750000000001"/>
    <n v="7.34626"/>
    <n v="10.91399"/>
    <n v="23.324380000000001"/>
    <n v="230.0771"/>
    <n v="28.039000000000001"/>
    <n v="46.39434"/>
    <n v="0.11537519142419601"/>
    <n v="0.44254569212331046"/>
    <n v="6.1141387575737401E-2"/>
    <n v="9.0834859178374056E-2"/>
    <n v="0.19412394300552635"/>
    <n v="1.9148836473799853"/>
    <n v="0.23336274052866371"/>
    <n v="0.38613040149144418"/>
  </r>
  <r>
    <x v="2"/>
    <x v="1"/>
    <n v="-1.0175989999999999"/>
    <n v="-138"/>
    <n v="135.61339699999999"/>
    <n v="2.68"/>
    <n v="438.76"/>
    <n v="163.55000000000001"/>
    <n v="20"/>
    <n v="263"/>
    <n v="0.12"/>
    <n v="1.6"/>
    <n v="7.6"/>
    <n v="15072153"/>
    <n v="249483718"/>
    <n v="1662108073"/>
    <n v="117076315"/>
    <n v="681492621"/>
    <n v="493097955"/>
    <n v="2948036659"/>
    <n v="726892620"/>
    <n v="1188405466"/>
    <n v="15207766"/>
    <n v="251048381"/>
    <n v="1668649604"/>
    <n v="117897285"/>
    <n v="682724480"/>
    <n v="495730569"/>
    <n v="2979051162"/>
    <n v="730176649"/>
    <n v="1195327532"/>
    <n v="135613"/>
    <n v="1564663"/>
    <n v="6541531"/>
    <n v="820970"/>
    <n v="1231859"/>
    <n v="2632614"/>
    <n v="31014503"/>
    <n v="3284029"/>
    <n v="6922066"/>
    <n v="135.613"/>
    <n v="15.64663"/>
    <n v="65.415310000000005"/>
    <n v="8.2096999999999998"/>
    <n v="12.31859"/>
    <n v="26.326139999999999"/>
    <n v="310.14503000000002"/>
    <n v="32.840290000000003"/>
    <n v="69.220659999999995"/>
    <n v="0.1153770656205526"/>
    <n v="0.48236754588424419"/>
    <n v="6.053770656205526E-2"/>
    <n v="9.0836350497371196E-2"/>
    <n v="0.19412696422909306"/>
    <n v="2.2869859821698513"/>
    <n v="0.24216181339547097"/>
    <n v="0.51042790882879951"/>
  </r>
  <r>
    <x v="2"/>
    <x v="1"/>
    <n v="-0.95106999999999997"/>
    <n v="-138"/>
    <n v="145.09979100000001"/>
    <n v="2.46"/>
    <n v="370.67"/>
    <n v="150.35"/>
    <n v="18"/>
    <n v="226"/>
    <n v="0.11"/>
    <n v="1.5"/>
    <n v="7.9"/>
    <n v="15237280"/>
    <n v="251388885"/>
    <n v="1673092377"/>
    <n v="118080793"/>
    <n v="682992559"/>
    <n v="496303488"/>
    <n v="2989043145"/>
    <n v="731037445"/>
    <n v="1198910757"/>
    <n v="15382380"/>
    <n v="253062989"/>
    <n v="1679781103"/>
    <n v="118966632"/>
    <n v="684310582"/>
    <n v="499120246"/>
    <n v="3020013358"/>
    <n v="734492641"/>
    <n v="1204823926"/>
    <n v="145100"/>
    <n v="1674104"/>
    <n v="6688726"/>
    <n v="885839"/>
    <n v="1318023"/>
    <n v="2816758"/>
    <n v="30970213"/>
    <n v="3455196"/>
    <n v="5913169"/>
    <n v="145.1"/>
    <n v="16.741040000000002"/>
    <n v="66.887259999999998"/>
    <n v="8.85839"/>
    <n v="13.18023"/>
    <n v="28.167580000000001"/>
    <n v="309.70213000000001"/>
    <n v="34.551960000000001"/>
    <n v="59.131689999999999"/>
    <n v="0.11537587870434185"/>
    <n v="0.4609735354927636"/>
    <n v="6.1050241212956581E-2"/>
    <n v="9.0835492763611303E-2"/>
    <n v="0.19412529290144728"/>
    <n v="2.1344047553411443"/>
    <n v="0.2381251550654721"/>
    <n v="0.40752370778773261"/>
  </r>
  <r>
    <x v="2"/>
    <x v="1"/>
    <n v="-0.85564399999999996"/>
    <n v="-110.4"/>
    <n v="129.025565"/>
    <n v="2.35"/>
    <n v="362.38"/>
    <n v="153.58000000000001"/>
    <n v="17"/>
    <n v="260"/>
    <n v="0.11"/>
    <n v="1.69"/>
    <n v="6.5"/>
    <n v="15434380"/>
    <n v="253662912"/>
    <n v="1685174148"/>
    <n v="119290197"/>
    <n v="684782901"/>
    <n v="500129648"/>
    <n v="3035824160"/>
    <n v="735904827"/>
    <n v="1209534034"/>
    <n v="15559110"/>
    <n v="255102027"/>
    <n v="1691293795"/>
    <n v="120036687"/>
    <n v="685915918"/>
    <n v="502551020"/>
    <n v="3059508352"/>
    <n v="738835551"/>
    <n v="1214063682"/>
    <n v="124730"/>
    <n v="1439115"/>
    <n v="6119647"/>
    <n v="746490"/>
    <n v="1133017"/>
    <n v="2421372"/>
    <n v="23684192"/>
    <n v="2930724"/>
    <n v="4529648"/>
    <n v="124.73"/>
    <n v="14.39115"/>
    <n v="61.196469999999998"/>
    <n v="7.4649000000000001"/>
    <n v="11.330170000000001"/>
    <n v="24.213719999999999"/>
    <n v="236.84191999999999"/>
    <n v="29.30724"/>
    <n v="45.296480000000003"/>
    <n v="0.11537841738154413"/>
    <n v="0.49063152409203875"/>
    <n v="5.984847270103423E-2"/>
    <n v="9.0837569149362626E-2"/>
    <n v="0.19412907881023009"/>
    <n v="1.898836847590796"/>
    <n v="0.23496544536198188"/>
    <n v="0.36315625751623509"/>
  </r>
  <r>
    <x v="2"/>
    <x v="1"/>
    <n v="-0.93251300000000004"/>
    <n v="-138"/>
    <n v="147.98722900000001"/>
    <n v="2.44"/>
    <n v="358.79"/>
    <n v="146.81"/>
    <n v="14"/>
    <n v="269"/>
    <n v="0.09"/>
    <n v="1.83"/>
    <n v="5.2"/>
    <n v="15585341"/>
    <n v="255404665"/>
    <n v="1695265585"/>
    <n v="120195030"/>
    <n v="686154185"/>
    <n v="503060223"/>
    <n v="3068051866"/>
    <n v="739591010"/>
    <n v="1217194929"/>
    <n v="15729149"/>
    <n v="257063860"/>
    <n v="1702078974"/>
    <n v="121052039"/>
    <n v="687460474"/>
    <n v="505851896"/>
    <n v="3098788693"/>
    <n v="742985798"/>
    <n v="1223539715"/>
    <n v="143808"/>
    <n v="1659195"/>
    <n v="6813389"/>
    <n v="857009"/>
    <n v="1306289"/>
    <n v="2791673"/>
    <n v="30736827"/>
    <n v="3394788"/>
    <n v="6344786"/>
    <n v="143.80799999999999"/>
    <n v="16.591950000000001"/>
    <n v="68.133889999999994"/>
    <n v="8.5700900000000004"/>
    <n v="13.062889999999999"/>
    <n v="27.916730000000001"/>
    <n v="307.36827"/>
    <n v="33.947879999999998"/>
    <n v="63.447859999999999"/>
    <n v="0.11537570927903873"/>
    <n v="0.47378372552291942"/>
    <n v="5.9593972518914115E-2"/>
    <n v="9.0835628059635076E-2"/>
    <n v="0.19412501390743214"/>
    <n v="2.1373516772363153"/>
    <n v="0.23606391855807743"/>
    <n v="0.44119840342679129"/>
  </r>
  <r>
    <x v="2"/>
    <x v="1"/>
    <n v="-0.83082599999999995"/>
    <n v="-110.4"/>
    <n v="132.879886"/>
    <n v="2.2599999999999998"/>
    <n v="341.43"/>
    <n v="150.74"/>
    <n v="20"/>
    <n v="263"/>
    <n v="0.13"/>
    <n v="1.74"/>
    <n v="7.6"/>
    <n v="15773770"/>
    <n v="257578642"/>
    <n v="1707267709"/>
    <n v="121321312"/>
    <n v="687865761"/>
    <n v="506718042"/>
    <n v="3112730969"/>
    <n v="744200039"/>
    <n v="1227841488"/>
    <n v="15902354"/>
    <n v="259062193"/>
    <n v="1712959108"/>
    <n v="122080498"/>
    <n v="689033761"/>
    <n v="509214180"/>
    <n v="3135932037"/>
    <n v="747162652"/>
    <n v="1232225067"/>
    <n v="128584"/>
    <n v="1483551"/>
    <n v="5691399"/>
    <n v="759186"/>
    <n v="1168000"/>
    <n v="2496138"/>
    <n v="23201068"/>
    <n v="2962613"/>
    <n v="4383579"/>
    <n v="128.584"/>
    <n v="14.835509999999999"/>
    <n v="56.913989999999998"/>
    <n v="7.5918599999999996"/>
    <n v="11.68"/>
    <n v="24.961379999999998"/>
    <n v="232.01068000000001"/>
    <n v="29.62613"/>
    <n v="43.835790000000003"/>
    <n v="0.11537601878927393"/>
    <n v="0.44262108816026874"/>
    <n v="5.9042027001804262E-2"/>
    <n v="9.0835562744976048E-2"/>
    <n v="0.19412508554719093"/>
    <n v="1.8043510856716232"/>
    <n v="0.23040292726933365"/>
    <n v="0.34091169974491387"/>
  </r>
  <r>
    <x v="3"/>
    <x v="0"/>
    <n v="-1.166064"/>
    <n v="-165.6"/>
    <n v="142.01626400000001"/>
    <n v="3.03"/>
    <n v="439.01"/>
    <n v="144.72"/>
    <n v="93"/>
    <n v="2020"/>
    <n v="0.64"/>
    <n v="13.95"/>
    <n v="4.5999999999999996"/>
    <n v="19868999"/>
    <n v="330289948"/>
    <n v="2161041064"/>
    <n v="155796640"/>
    <n v="725063411"/>
    <n v="586213543"/>
    <n v="4497258511"/>
    <n v="1001739708"/>
    <n v="1603415251"/>
    <n v="20006720"/>
    <n v="331878985"/>
    <n v="2181039965"/>
    <n v="156648202"/>
    <n v="726314463"/>
    <n v="588887165"/>
    <n v="4532894750"/>
    <n v="1005197359"/>
    <n v="1608452265"/>
    <n v="137721"/>
    <n v="1589037"/>
    <n v="19998901"/>
    <n v="851562"/>
    <n v="1251052"/>
    <n v="2673622"/>
    <n v="35636239"/>
    <n v="3457651"/>
    <n v="5037014"/>
    <n v="137.721"/>
    <n v="15.890370000000001"/>
    <n v="199.98901000000001"/>
    <n v="8.5156200000000002"/>
    <n v="12.51052"/>
    <n v="26.736219999999999"/>
    <n v="356.36239"/>
    <n v="34.576509999999999"/>
    <n v="50.370139999999999"/>
    <n v="0.11538087873309082"/>
    <n v="1.452131555826635"/>
    <n v="6.183240028753785E-2"/>
    <n v="9.0839595994801084E-2"/>
    <n v="0.19413321134757952"/>
    <n v="2.587567545980642"/>
    <n v="0.25106200216379493"/>
    <n v="0.36574044626454932"/>
  </r>
  <r>
    <x v="3"/>
    <x v="0"/>
    <n v="-1.450078"/>
    <n v="-193.2"/>
    <n v="133.23419999999999"/>
    <n v="3.83"/>
    <n v="534.94000000000005"/>
    <n v="139.32"/>
    <n v="16"/>
    <n v="4467"/>
    <n v="0.11"/>
    <n v="32.06"/>
    <n v="0.3"/>
    <n v="20037640"/>
    <n v="332235693"/>
    <n v="2185793933"/>
    <n v="156842021"/>
    <n v="726595297"/>
    <n v="589487342"/>
    <n v="4544215946"/>
    <n v="1006104426"/>
    <n v="1611520733"/>
    <n v="20166579"/>
    <n v="333723375"/>
    <n v="2207518145"/>
    <n v="157769968"/>
    <n v="727766552"/>
    <n v="591990433"/>
    <n v="4589760249"/>
    <n v="1009800363"/>
    <n v="1618464011"/>
    <n v="128939"/>
    <n v="1487682"/>
    <n v="21724212"/>
    <n v="927947"/>
    <n v="1171255"/>
    <n v="2503091"/>
    <n v="45544303"/>
    <n v="3695937"/>
    <n v="6943278"/>
    <n v="128.93899999999999"/>
    <n v="14.87682"/>
    <n v="217.24212"/>
    <n v="9.2794699999999999"/>
    <n v="11.71255"/>
    <n v="25.030909999999999"/>
    <n v="455.44303000000002"/>
    <n v="36.95937"/>
    <n v="69.432779999999994"/>
    <n v="0.11537874498794004"/>
    <n v="1.684844151110215"/>
    <n v="7.19679073050047E-2"/>
    <n v="9.0837915603502434E-2"/>
    <n v="0.19412985985621109"/>
    <n v="3.5322364063626992"/>
    <n v="0.28664228821380655"/>
    <n v="0.53849324098992546"/>
  </r>
  <r>
    <x v="3"/>
    <x v="0"/>
    <n v="-1.4312229999999999"/>
    <n v="-193.2"/>
    <n v="134.98943199999999"/>
    <n v="3.83"/>
    <n v="526.32000000000005"/>
    <n v="137.21"/>
    <n v="16"/>
    <n v="4450"/>
    <n v="0.11"/>
    <n v="32.43"/>
    <n v="0.3"/>
    <n v="20193633"/>
    <n v="334035486"/>
    <n v="2211667202"/>
    <n v="157952689"/>
    <n v="728012277"/>
    <n v="592515576"/>
    <n v="4599604841"/>
    <n v="1010598604"/>
    <n v="1621228230"/>
    <n v="20324326"/>
    <n v="335543443"/>
    <n v="2233704168"/>
    <n v="158901325"/>
    <n v="729199494"/>
    <n v="595052777"/>
    <n v="4645930143"/>
    <n v="1014362787"/>
    <n v="1628315577"/>
    <n v="130693"/>
    <n v="1507957"/>
    <n v="22036966"/>
    <n v="948636"/>
    <n v="1187217"/>
    <n v="2537201"/>
    <n v="46325302"/>
    <n v="3764183"/>
    <n v="7087347"/>
    <n v="130.69300000000001"/>
    <n v="15.07957"/>
    <n v="220.36966000000001"/>
    <n v="9.4863599999999995"/>
    <n v="11.872170000000001"/>
    <n v="25.37201"/>
    <n v="463.25301999999999"/>
    <n v="37.641829999999999"/>
    <n v="70.873469999999998"/>
    <n v="0.1153816195205558"/>
    <n v="1.6861626866014245"/>
    <n v="7.2585065764807596E-2"/>
    <n v="9.084013680916346E-2"/>
    <n v="0.19413442188946614"/>
    <n v="3.5445893812216411"/>
    <n v="0.28801718531214371"/>
    <n v="0.54228971712333474"/>
  </r>
  <r>
    <x v="3"/>
    <x v="0"/>
    <n v="-1.41286"/>
    <n v="-193.2"/>
    <n v="136.74390500000001"/>
    <n v="3.85"/>
    <n v="564.54999999999995"/>
    <n v="146.30000000000001"/>
    <n v="18"/>
    <n v="4744"/>
    <n v="0.12"/>
    <n v="32.42"/>
    <n v="0.3"/>
    <n v="20358759"/>
    <n v="335940696"/>
    <n v="2239028220"/>
    <n v="159140621"/>
    <n v="729512250"/>
    <n v="595721174"/>
    <n v="4658627944"/>
    <n v="1015378393"/>
    <n v="1631524683"/>
    <n v="20491208"/>
    <n v="337468890"/>
    <n v="2261358764"/>
    <n v="160110033"/>
    <n v="730715399"/>
    <n v="598292427"/>
    <n v="4705329895"/>
    <n v="1019187514"/>
    <n v="1638592491"/>
    <n v="132449"/>
    <n v="1528194"/>
    <n v="22330544"/>
    <n v="969412"/>
    <n v="1203149"/>
    <n v="2571253"/>
    <n v="46701951"/>
    <n v="3809121"/>
    <n v="7067808"/>
    <n v="132.44900000000001"/>
    <n v="15.281940000000001"/>
    <n v="223.30544"/>
    <n v="9.6941199999999998"/>
    <n v="12.03149"/>
    <n v="25.712530000000001"/>
    <n v="467.01951000000003"/>
    <n v="38.091209999999997"/>
    <n v="70.678079999999994"/>
    <n v="0.11537980656705599"/>
    <n v="1.6859730160288109"/>
    <n v="7.3191341572982807E-2"/>
    <n v="9.0838662428557398E-2"/>
    <n v="0.19413155252210285"/>
    <n v="3.5260327371290079"/>
    <n v="0.28759152579483421"/>
    <n v="0.53362486692991251"/>
  </r>
  <r>
    <x v="3"/>
    <x v="0"/>
    <n v="-1.4983930000000001"/>
    <n v="-193.2"/>
    <n v="128.938151"/>
    <n v="3.99"/>
    <n v="547.73"/>
    <n v="137.24"/>
    <n v="13"/>
    <n v="4442"/>
    <n v="0.09"/>
    <n v="32.36"/>
    <n v="0.2"/>
    <n v="20520019"/>
    <n v="337801275"/>
    <n v="2265741859"/>
    <n v="160313084"/>
    <n v="730977086"/>
    <n v="598851682"/>
    <n v="4717570948"/>
    <n v="1020055000"/>
    <n v="1641911994"/>
    <n v="20648957"/>
    <n v="339288983"/>
    <n v="2286842105"/>
    <n v="161266330"/>
    <n v="732148362"/>
    <n v="601354814"/>
    <n v="4765106003"/>
    <n v="1023783360"/>
    <n v="1649488567"/>
    <n v="128938"/>
    <n v="1487708"/>
    <n v="21100246"/>
    <n v="953246"/>
    <n v="1171276"/>
    <n v="2503132"/>
    <n v="47535055"/>
    <n v="3728360"/>
    <n v="7576573"/>
    <n v="128.93799999999999"/>
    <n v="14.877079999999999"/>
    <n v="211.00246000000001"/>
    <n v="9.5324600000000004"/>
    <n v="11.712759999999999"/>
    <n v="25.031320000000001"/>
    <n v="475.35055"/>
    <n v="37.2836"/>
    <n v="75.765730000000005"/>
    <n v="0.1153816562999271"/>
    <n v="1.6364645023189441"/>
    <n v="7.393057128232175E-2"/>
    <n v="9.0840248801749679E-2"/>
    <n v="0.19413454528533097"/>
    <n v="3.6866598675332334"/>
    <n v="0.28915913074500926"/>
    <n v="0.58761365927810272"/>
  </r>
  <r>
    <x v="3"/>
    <x v="0"/>
    <n v="-1.4625109999999999"/>
    <n v="-193.2"/>
    <n v="132.10159100000001"/>
    <n v="3.96"/>
    <n v="598.58000000000004"/>
    <n v="150.9"/>
    <n v="13"/>
    <n v="4889"/>
    <n v="0.08"/>
    <n v="32.39"/>
    <n v="0.2"/>
    <n v="20688659"/>
    <n v="339747007"/>
    <n v="2292951558"/>
    <n v="161564701"/>
    <n v="732508963"/>
    <n v="602125464"/>
    <n v="4780968042"/>
    <n v="1024965027"/>
    <n v="1653213870"/>
    <n v="20820760"/>
    <n v="341271198"/>
    <n v="2314731460"/>
    <n v="162530927"/>
    <n v="733708961"/>
    <n v="604689981"/>
    <n v="4827870911"/>
    <n v="1028765732"/>
    <n v="1660333188"/>
    <n v="132101"/>
    <n v="1524191"/>
    <n v="21779902"/>
    <n v="966226"/>
    <n v="1199998"/>
    <n v="2564517"/>
    <n v="46902869"/>
    <n v="3800705"/>
    <n v="7119318"/>
    <n v="132.101"/>
    <n v="15.241910000000001"/>
    <n v="217.79902000000001"/>
    <n v="9.6622599999999998"/>
    <n v="11.999980000000001"/>
    <n v="25.64517"/>
    <n v="469.02868999999998"/>
    <n v="38.00705"/>
    <n v="71.193179999999998"/>
    <n v="0.11538073141005746"/>
    <n v="1.6487310466991167"/>
    <n v="7.314297393660911E-2"/>
    <n v="9.0839433463789074E-2"/>
    <n v="0.19413304971196282"/>
    <n v="3.5505309573735246"/>
    <n v="0.28771205365591479"/>
    <n v="0.53892990969031274"/>
  </r>
  <r>
    <x v="3"/>
    <x v="0"/>
    <n v="-1.41283"/>
    <n v="-193.2"/>
    <n v="136.74684400000001"/>
    <n v="3.91"/>
    <n v="564.41999999999996"/>
    <n v="144.07"/>
    <n v="17"/>
    <n v="4647"/>
    <n v="0.11"/>
    <n v="32.25"/>
    <n v="0.3"/>
    <n v="20852735"/>
    <n v="341640077"/>
    <n v="2319590446"/>
    <n v="162760427"/>
    <n v="733999380"/>
    <n v="605310640"/>
    <n v="4839925912"/>
    <n v="1029711642"/>
    <n v="1663485229"/>
    <n v="20985185"/>
    <n v="343168296"/>
    <n v="2341364525"/>
    <n v="163742404"/>
    <n v="735202549"/>
    <n v="607881932"/>
    <n v="4887515806"/>
    <n v="1033532671"/>
    <n v="1670817980"/>
    <n v="132450"/>
    <n v="1528219"/>
    <n v="21774079"/>
    <n v="981977"/>
    <n v="1203169"/>
    <n v="2571292"/>
    <n v="47589894"/>
    <n v="3821029"/>
    <n v="7332751"/>
    <n v="132.44999999999999"/>
    <n v="15.28219"/>
    <n v="217.74079"/>
    <n v="9.8197700000000001"/>
    <n v="12.031689999999999"/>
    <n v="25.71292"/>
    <n v="475.89893999999998"/>
    <n v="38.210290000000001"/>
    <n v="73.327510000000004"/>
    <n v="0.11538082295205739"/>
    <n v="1.6439470743676861"/>
    <n v="7.4139448848622128E-2"/>
    <n v="9.0839486598716504E-2"/>
    <n v="0.19413303133257837"/>
    <n v="3.5930459796149492"/>
    <n v="0.28848841072102682"/>
    <n v="0.5536240845602115"/>
  </r>
  <r>
    <x v="3"/>
    <x v="0"/>
    <n v="-1.423862"/>
    <n v="-193.2"/>
    <n v="135.68726100000001"/>
    <n v="3.84"/>
    <n v="548.5"/>
    <n v="142.59"/>
    <n v="19"/>
    <n v="4622"/>
    <n v="0.13"/>
    <n v="32.409999999999997"/>
    <n v="0.4"/>
    <n v="21016806"/>
    <n v="343533102"/>
    <n v="2346193510"/>
    <n v="163966020"/>
    <n v="735489761"/>
    <n v="608495737"/>
    <n v="4899373679"/>
    <n v="1034473368"/>
    <n v="1673879248"/>
    <n v="21148199"/>
    <n v="345049126"/>
    <n v="2367746443"/>
    <n v="164940390"/>
    <n v="736683326"/>
    <n v="611046508"/>
    <n v="4945767254"/>
    <n v="1038252266"/>
    <n v="1680986081"/>
    <n v="131393"/>
    <n v="1516024"/>
    <n v="21552933"/>
    <n v="974370"/>
    <n v="1193565"/>
    <n v="2550771"/>
    <n v="46393575"/>
    <n v="3778898"/>
    <n v="7106833"/>
    <n v="131.393"/>
    <n v="15.16024"/>
    <n v="215.52932999999999"/>
    <n v="9.7437000000000005"/>
    <n v="11.935650000000001"/>
    <n v="25.507709999999999"/>
    <n v="463.93574999999998"/>
    <n v="37.788980000000002"/>
    <n v="71.068330000000003"/>
    <n v="0.1153808802599834"/>
    <n v="1.6403410379548378"/>
    <n v="7.415691855730519E-2"/>
    <n v="9.0839314118712572E-2"/>
    <n v="0.19413294467741812"/>
    <n v="3.5309015700988637"/>
    <n v="0.28760268811884959"/>
    <n v="0.54088368482339244"/>
  </r>
  <r>
    <x v="3"/>
    <x v="0"/>
    <n v="-1.51912"/>
    <n v="-193.2"/>
    <n v="127.17885699999999"/>
    <n v="3.83"/>
    <n v="541.33000000000004"/>
    <n v="141.08000000000001"/>
    <n v="16"/>
    <n v="4516"/>
    <n v="0.11"/>
    <n v="32.01"/>
    <n v="0.3"/>
    <n v="21182631"/>
    <n v="345446379"/>
    <n v="2373001431"/>
    <n v="165182166"/>
    <n v="736996083"/>
    <n v="611714905"/>
    <n v="4958390564"/>
    <n v="1039265094"/>
    <n v="1684202842"/>
    <n v="21309810"/>
    <n v="346913790"/>
    <n v="2393944355"/>
    <n v="166120771"/>
    <n v="738151376"/>
    <n v="614183885"/>
    <n v="5002927633"/>
    <n v="1042911120"/>
    <n v="1690923006"/>
    <n v="127179"/>
    <n v="1467411"/>
    <n v="20942924"/>
    <n v="938605"/>
    <n v="1155293"/>
    <n v="2468980"/>
    <n v="44537069"/>
    <n v="3646026"/>
    <n v="6720164"/>
    <n v="127.179"/>
    <n v="14.674110000000001"/>
    <n v="209.42923999999999"/>
    <n v="9.3860499999999991"/>
    <n v="11.55293"/>
    <n v="24.689800000000002"/>
    <n v="445.37069000000002"/>
    <n v="36.460259999999998"/>
    <n v="67.201639999999998"/>
    <n v="0.11538154884061048"/>
    <n v="1.6467281548054316"/>
    <n v="7.3801885531416339E-2"/>
    <n v="9.0839918540010528E-2"/>
    <n v="0.19413425172394816"/>
    <n v="3.501920049693739"/>
    <n v="0.28668459415469533"/>
    <n v="0.52840201605610981"/>
  </r>
  <r>
    <x v="3"/>
    <x v="0"/>
    <n v="-1.6079319999999999"/>
    <n v="-193.2"/>
    <n v="120.15434500000001"/>
    <n v="3.94"/>
    <n v="520.67999999999995"/>
    <n v="132.1"/>
    <n v="17"/>
    <n v="4260"/>
    <n v="0.12"/>
    <n v="32.24"/>
    <n v="0.3"/>
    <n v="21342485"/>
    <n v="347290733"/>
    <n v="2398921801"/>
    <n v="166348827"/>
    <n v="738448145"/>
    <n v="614818111"/>
    <n v="5014969292"/>
    <n v="1043875885"/>
    <n v="1693986867"/>
    <n v="21462639"/>
    <n v="348677088"/>
    <n v="2418718593"/>
    <n v="167241756"/>
    <n v="739539623"/>
    <n v="617150710"/>
    <n v="5058366732"/>
    <n v="1047337917"/>
    <n v="1700836516"/>
    <n v="120154"/>
    <n v="1386355"/>
    <n v="19796792"/>
    <n v="892929"/>
    <n v="1091478"/>
    <n v="2332599"/>
    <n v="43397440"/>
    <n v="3462032"/>
    <n v="6849649"/>
    <n v="120.154"/>
    <n v="13.86355"/>
    <n v="197.96791999999999"/>
    <n v="8.9292899999999999"/>
    <n v="10.91478"/>
    <n v="23.325990000000001"/>
    <n v="433.9744"/>
    <n v="34.62032"/>
    <n v="68.496489999999994"/>
    <n v="0.1153815103949931"/>
    <n v="1.6476182232801238"/>
    <n v="7.4315378597466591E-2"/>
    <n v="9.0839922099971715E-2"/>
    <n v="0.19413411122392932"/>
    <n v="3.6118181666860862"/>
    <n v="0.28813289611665033"/>
    <n v="0.57007249030410967"/>
  </r>
  <r>
    <x v="3"/>
    <x v="1"/>
    <n v="-0.92590799999999995"/>
    <n v="-138"/>
    <n v="149.042821"/>
    <n v="2.4700000000000002"/>
    <n v="392.92"/>
    <n v="158.66"/>
    <n v="9"/>
    <n v="262"/>
    <n v="0.05"/>
    <n v="1.65"/>
    <n v="3.4"/>
    <n v="18072554"/>
    <n v="309563714"/>
    <n v="2017651734"/>
    <n v="144859464"/>
    <n v="708745643"/>
    <n v="551340709"/>
    <n v="4097939381"/>
    <n v="957899662"/>
    <n v="1527795506"/>
    <n v="18217383"/>
    <n v="311234568"/>
    <n v="2028492363"/>
    <n v="145820609"/>
    <n v="710061104"/>
    <n v="554152001"/>
    <n v="4128556803"/>
    <n v="961487635"/>
    <n v="1532757143"/>
    <n v="144829"/>
    <n v="1670854"/>
    <n v="10840629"/>
    <n v="961145"/>
    <n v="1315461"/>
    <n v="2811292"/>
    <n v="30617422"/>
    <n v="3587973"/>
    <n v="4961637"/>
    <n v="144.82900000000001"/>
    <n v="16.708539999999999"/>
    <n v="108.40629"/>
    <n v="9.6114499999999996"/>
    <n v="13.15461"/>
    <n v="28.112919999999999"/>
    <n v="306.17421999999999"/>
    <n v="35.879730000000002"/>
    <n v="49.616370000000003"/>
    <n v="0.11536736427096782"/>
    <n v="0.74851231452264388"/>
    <n v="6.6364125969246485E-2"/>
    <n v="9.082856334021501E-2"/>
    <n v="0.19411112415331183"/>
    <n v="2.1140394534243829"/>
    <n v="0.24773857445677316"/>
    <n v="0.34258587713786604"/>
  </r>
  <r>
    <x v="3"/>
    <x v="1"/>
    <n v="-0.93250699999999997"/>
    <n v="-138"/>
    <n v="147.98817099999999"/>
    <n v="2.4700000000000002"/>
    <n v="389.43"/>
    <n v="157.03"/>
    <n v="48"/>
    <n v="1051"/>
    <n v="0.3"/>
    <n v="6.69"/>
    <n v="4.5"/>
    <n v="18252520"/>
    <n v="311639893"/>
    <n v="2033771741"/>
    <n v="146059335"/>
    <n v="710380217"/>
    <n v="554833984"/>
    <n v="4140230305"/>
    <n v="962496960"/>
    <n v="1535998367"/>
    <n v="18396213"/>
    <n v="313297713"/>
    <n v="2046462976"/>
    <n v="146950653"/>
    <n v="711685418"/>
    <n v="557623341"/>
    <n v="4170551657"/>
    <n v="965896985"/>
    <n v="1541810553"/>
    <n v="143693"/>
    <n v="1657820"/>
    <n v="12691235"/>
    <n v="891318"/>
    <n v="1305201"/>
    <n v="2789357"/>
    <n v="30321352"/>
    <n v="3400025"/>
    <n v="5812186"/>
    <n v="143.69300000000001"/>
    <n v="16.578199999999999"/>
    <n v="126.91235"/>
    <n v="8.9131800000000005"/>
    <n v="13.052009999999999"/>
    <n v="27.89357"/>
    <n v="303.21352000000002"/>
    <n v="34.000250000000001"/>
    <n v="58.121859999999998"/>
    <n v="0.11537235634303687"/>
    <n v="0.88321873716882515"/>
    <n v="6.2029326411168255E-2"/>
    <n v="9.0832608408203591E-2"/>
    <n v="0.19411919856917176"/>
    <n v="2.110148163097715"/>
    <n v="0.23661730216503238"/>
    <n v="0.40448637024768075"/>
  </r>
  <r>
    <x v="3"/>
    <x v="1"/>
    <n v="-0.80574199999999996"/>
    <n v="-110.4"/>
    <n v="137.01650000000001"/>
    <n v="2.14"/>
    <n v="310.81"/>
    <n v="144.63999999999999"/>
    <n v="13"/>
    <n v="284"/>
    <n v="0.08"/>
    <n v="1.96"/>
    <n v="4.5"/>
    <n v="18425727"/>
    <n v="313638219"/>
    <n v="2051227059"/>
    <n v="147158961"/>
    <n v="711953499"/>
    <n v="558196262"/>
    <n v="4181988000"/>
    <n v="966795572"/>
    <n v="1545200541"/>
    <n v="18562743"/>
    <n v="315219059"/>
    <n v="2058887568"/>
    <n v="148010749"/>
    <n v="713198094"/>
    <n v="560856096"/>
    <n v="4206267658"/>
    <n v="969948436"/>
    <n v="1549102455"/>
    <n v="137016"/>
    <n v="1580840"/>
    <n v="7660509"/>
    <n v="851788"/>
    <n v="1244595"/>
    <n v="2659834"/>
    <n v="24279658"/>
    <n v="3152864"/>
    <n v="3901914"/>
    <n v="137.01599999999999"/>
    <n v="15.808400000000001"/>
    <n v="76.605090000000004"/>
    <n v="8.5178799999999999"/>
    <n v="12.44595"/>
    <n v="26.59834"/>
    <n v="242.79658000000001"/>
    <n v="31.528639999999999"/>
    <n v="39.01914"/>
    <n v="0.11537630641676885"/>
    <n v="0.55909594499912429"/>
    <n v="6.2167046184387231E-2"/>
    <n v="9.0835741811175347E-2"/>
    <n v="0.19412579552752965"/>
    <n v="1.7720308577100485"/>
    <n v="0.23010918432883751"/>
    <n v="0.2847779821334735"/>
  </r>
  <r>
    <x v="3"/>
    <x v="1"/>
    <n v="-0.92424300000000004"/>
    <n v="-138"/>
    <n v="149.311353"/>
    <n v="2.5"/>
    <n v="451.41"/>
    <n v="180.18"/>
    <n v="11"/>
    <n v="251"/>
    <n v="0.06"/>
    <n v="1.39"/>
    <n v="4.3"/>
    <n v="18615445"/>
    <n v="315827085"/>
    <n v="2064652144"/>
    <n v="148344616"/>
    <n v="713676794"/>
    <n v="561879127"/>
    <n v="4220234094"/>
    <n v="971348139"/>
    <n v="1552458387"/>
    <n v="18764756"/>
    <n v="317549778"/>
    <n v="2072291569"/>
    <n v="149253949"/>
    <n v="715033073"/>
    <n v="564777637"/>
    <n v="4253145393"/>
    <n v="974925189"/>
    <n v="1557494625"/>
    <n v="149311"/>
    <n v="1722693"/>
    <n v="7639425"/>
    <n v="909333"/>
    <n v="1356279"/>
    <n v="2898510"/>
    <n v="32911299"/>
    <n v="3577050"/>
    <n v="5036238"/>
    <n v="149.31100000000001"/>
    <n v="17.226929999999999"/>
    <n v="76.39425"/>
    <n v="9.0933299999999999"/>
    <n v="13.56279"/>
    <n v="28.985099999999999"/>
    <n v="329.11299000000002"/>
    <n v="35.770499999999998"/>
    <n v="50.362380000000002"/>
    <n v="0.11537616116696023"/>
    <n v="0.51164515675335376"/>
    <n v="6.0901942924499866E-2"/>
    <n v="9.0835839288465003E-2"/>
    <n v="0.19412568397505875"/>
    <n v="2.2042112771329641"/>
    <n v="0.23957042682722637"/>
    <n v="0.3372985245561278"/>
  </r>
  <r>
    <x v="3"/>
    <x v="1"/>
    <n v="-0.88269299999999995"/>
    <n v="-110.4"/>
    <n v="125.07185200000001"/>
    <n v="2.36"/>
    <n v="366.77"/>
    <n v="154.94"/>
    <n v="11"/>
    <n v="310"/>
    <n v="7.0000000000000007E-2"/>
    <n v="2"/>
    <n v="3.5"/>
    <n v="18816404"/>
    <n v="318145665"/>
    <n v="2077967725"/>
    <n v="149569943"/>
    <n v="715502214"/>
    <n v="565780244"/>
    <n v="4267586496"/>
    <n v="976318491"/>
    <n v="1560995850"/>
    <n v="18941476"/>
    <n v="319588690"/>
    <n v="2085246902"/>
    <n v="150328284"/>
    <n v="716638309"/>
    <n v="568208199"/>
    <n v="4292890029"/>
    <n v="979238082"/>
    <n v="1564850786"/>
    <n v="125072"/>
    <n v="1443025"/>
    <n v="7279177"/>
    <n v="758341"/>
    <n v="1136095"/>
    <n v="2427955"/>
    <n v="25303533"/>
    <n v="2919591"/>
    <n v="3854936"/>
    <n v="125.072"/>
    <n v="14.430249999999999"/>
    <n v="72.79177"/>
    <n v="7.5834099999999998"/>
    <n v="11.360950000000001"/>
    <n v="24.27955"/>
    <n v="253.03532999999999"/>
    <n v="29.195910000000001"/>
    <n v="38.54936"/>
    <n v="0.11537554368683638"/>
    <n v="0.58199892861711655"/>
    <n v="6.0632355763080466E-2"/>
    <n v="9.0835278879365489E-2"/>
    <n v="0.19412458423947807"/>
    <n v="2.0231173244211331"/>
    <n v="0.23343282269412818"/>
    <n v="0.30821734680823842"/>
  </r>
  <r>
    <x v="3"/>
    <x v="1"/>
    <n v="-0.88268999999999997"/>
    <n v="-110.4"/>
    <n v="125.07226900000001"/>
    <n v="2.39"/>
    <n v="371.58"/>
    <n v="155.30000000000001"/>
    <n v="17"/>
    <n v="320"/>
    <n v="0.1"/>
    <n v="2.06"/>
    <n v="5.3"/>
    <n v="18993476"/>
    <n v="320188615"/>
    <n v="2090862244"/>
    <n v="150647751"/>
    <n v="717110629"/>
    <n v="569217601"/>
    <n v="4307076279"/>
    <n v="980625884"/>
    <n v="1568202146"/>
    <n v="19118548"/>
    <n v="321631655"/>
    <n v="2099004761"/>
    <n v="151401440"/>
    <n v="718246735"/>
    <n v="571645575"/>
    <n v="4332483126"/>
    <n v="983552252"/>
    <n v="1572343010"/>
    <n v="125072"/>
    <n v="1443040"/>
    <n v="8142517"/>
    <n v="753689"/>
    <n v="1136106"/>
    <n v="2427974"/>
    <n v="25406847"/>
    <n v="2926368"/>
    <n v="4140864"/>
    <n v="125.072"/>
    <n v="14.430400000000001"/>
    <n v="81.425169999999994"/>
    <n v="7.5368899999999996"/>
    <n v="11.36106"/>
    <n v="24.27974"/>
    <n v="254.06846999999999"/>
    <n v="29.263680000000001"/>
    <n v="41.408639999999998"/>
    <n v="0.11537674299603429"/>
    <n v="0.6510263688115645"/>
    <n v="6.0260410003837785E-2"/>
    <n v="9.0836158372777281E-2"/>
    <n v="0.19412610336446207"/>
    <n v="2.0313776864526032"/>
    <n v="0.23397467058974031"/>
    <n v="0.33107841883075345"/>
  </r>
  <r>
    <x v="3"/>
    <x v="1"/>
    <n v="-0.82861700000000005"/>
    <n v="-110.4"/>
    <n v="133.234003"/>
    <n v="2.36"/>
    <n v="376.53"/>
    <n v="159.49"/>
    <n v="1"/>
    <n v="1"/>
    <n v="0"/>
    <n v="0"/>
    <n v="100"/>
    <n v="19170547"/>
    <n v="322231582"/>
    <n v="2104616974"/>
    <n v="151761054"/>
    <n v="718719056"/>
    <n v="572654978"/>
    <n v="4347355677"/>
    <n v="985036805"/>
    <n v="1574582767"/>
    <n v="19299486"/>
    <n v="323719214"/>
    <n v="2112302632"/>
    <n v="152531845"/>
    <n v="719890270"/>
    <n v="575157986"/>
    <n v="4371934185"/>
    <n v="988053153"/>
    <n v="1578146416"/>
    <n v="128939"/>
    <n v="1487632"/>
    <n v="7685658"/>
    <n v="770791"/>
    <n v="1171214"/>
    <n v="2503008"/>
    <n v="24578508"/>
    <n v="3016348"/>
    <n v="3563649"/>
    <n v="128.93899999999999"/>
    <n v="14.87632"/>
    <n v="76.856579999999994"/>
    <n v="7.70791"/>
    <n v="11.71214"/>
    <n v="25.030080000000002"/>
    <n v="245.78507999999999"/>
    <n v="30.16348"/>
    <n v="35.636490000000002"/>
    <n v="0.11537486718525815"/>
    <n v="0.59606930408953074"/>
    <n v="5.9779508139507831E-2"/>
    <n v="9.0834735805303282E-2"/>
    <n v="0.19412342270375915"/>
    <n v="1.9062120847842778"/>
    <n v="0.2339360472781703"/>
    <n v="0.27638255299017367"/>
  </r>
  <r>
    <x v="3"/>
    <x v="1"/>
    <n v="-0.91084200000000004"/>
    <n v="-110.4"/>
    <n v="121.20657"/>
    <n v="2.4900000000000002"/>
    <n v="377.22"/>
    <n v="151.41"/>
    <n v="19"/>
    <n v="781"/>
    <n v="0.12"/>
    <n v="5.15"/>
    <n v="2.4"/>
    <n v="19351486"/>
    <n v="324319152"/>
    <n v="2118813206"/>
    <n v="152837570"/>
    <n v="720362598"/>
    <n v="576167406"/>
    <n v="4386783066"/>
    <n v="989450412"/>
    <n v="1581676799"/>
    <n v="19472692"/>
    <n v="325717594"/>
    <n v="2127151392"/>
    <n v="153559492"/>
    <n v="721463593"/>
    <n v="578520344"/>
    <n v="4412648366"/>
    <n v="992318877"/>
    <n v="1585811323"/>
    <n v="121206"/>
    <n v="1398442"/>
    <n v="8338186"/>
    <n v="721922"/>
    <n v="1100995"/>
    <n v="2352938"/>
    <n v="25865300"/>
    <n v="2868465"/>
    <n v="4134524"/>
    <n v="121.206"/>
    <n v="13.98442"/>
    <n v="83.381860000000003"/>
    <n v="7.21922"/>
    <n v="11.00995"/>
    <n v="23.52938"/>
    <n v="258.65300000000002"/>
    <n v="28.684650000000001"/>
    <n v="41.345239999999997"/>
    <n v="0.11537729155322343"/>
    <n v="0.68793508572182893"/>
    <n v="5.9561572859429403E-2"/>
    <n v="9.0836674752074978E-2"/>
    <n v="0.19412718842301535"/>
    <n v="2.1339950167483459"/>
    <n v="0.23666031384584921"/>
    <n v="0.34111545633054463"/>
  </r>
  <r>
    <x v="3"/>
    <x v="1"/>
    <n v="-0.581924"/>
    <n v="-82.8"/>
    <n v="142.286562"/>
    <n v="1.72"/>
    <n v="299.63"/>
    <n v="173.36"/>
    <n v="7"/>
    <n v="83"/>
    <n v="0.04"/>
    <n v="0.47"/>
    <n v="8.4"/>
    <n v="19525391"/>
    <n v="326325570"/>
    <n v="2133084450"/>
    <n v="153875862"/>
    <n v="721942253"/>
    <n v="579543295"/>
    <n v="4427278992"/>
    <n v="993745994"/>
    <n v="1589394573"/>
    <n v="19667677"/>
    <n v="327967254"/>
    <n v="2141778441"/>
    <n v="154642995"/>
    <n v="723234751"/>
    <n v="582305501"/>
    <n v="4444988923"/>
    <n v="996699640"/>
    <n v="1592625312"/>
    <n v="142286"/>
    <n v="1641684"/>
    <n v="8693991"/>
    <n v="767133"/>
    <n v="1292498"/>
    <n v="2762206"/>
    <n v="17709931"/>
    <n v="2953646"/>
    <n v="3230739"/>
    <n v="142.286"/>
    <n v="16.416840000000001"/>
    <n v="86.939909999999998"/>
    <n v="7.6713300000000002"/>
    <n v="12.92498"/>
    <n v="27.622060000000001"/>
    <n v="177.09931"/>
    <n v="29.536460000000002"/>
    <n v="32.307389999999998"/>
    <n v="0.11537916590528935"/>
    <n v="0.61102223690313873"/>
    <n v="5.3914861616743741E-2"/>
    <n v="9.0838030445721987E-2"/>
    <n v="0.19413055395471093"/>
    <n v="1.2446713661217548"/>
    <n v="0.20758514541135462"/>
    <n v="0.227059513936719"/>
  </r>
  <r>
    <x v="3"/>
    <x v="1"/>
    <n v="-0.93917899999999999"/>
    <n v="-138"/>
    <n v="146.93678399999999"/>
    <n v="2.74"/>
    <n v="418.21"/>
    <n v="152.08000000000001"/>
    <n v="15"/>
    <n v="264"/>
    <n v="0.09"/>
    <n v="1.73"/>
    <n v="5.6"/>
    <n v="19698951"/>
    <n v="328328058"/>
    <n v="2146655229"/>
    <n v="154801605"/>
    <n v="723518813"/>
    <n v="582912570"/>
    <n v="4454082668"/>
    <n v="997510035"/>
    <n v="1595240863"/>
    <n v="19841593"/>
    <n v="329973763"/>
    <n v="2156902929"/>
    <n v="155635029"/>
    <n v="724814480"/>
    <n v="585681547"/>
    <n v="4487060304"/>
    <n v="1000928108"/>
    <n v="1600379159"/>
    <n v="142642"/>
    <n v="1645705"/>
    <n v="10247700"/>
    <n v="833424"/>
    <n v="1295667"/>
    <n v="2768977"/>
    <n v="32977636"/>
    <n v="3418073"/>
    <n v="5138296"/>
    <n v="142.642"/>
    <n v="16.457049999999999"/>
    <n v="102.477"/>
    <n v="8.3342399999999994"/>
    <n v="12.956670000000001"/>
    <n v="27.689769999999999"/>
    <n v="329.77636000000001"/>
    <n v="34.180729999999997"/>
    <n v="51.382959999999997"/>
    <n v="0.11537310189144852"/>
    <n v="0.71842094193855954"/>
    <n v="5.8427672074143656E-2"/>
    <n v="9.0833485228754507E-2"/>
    <n v="0.1941207358281572"/>
    <n v="2.3119162658964401"/>
    <n v="0.23962598673602445"/>
    <n v="0.3602232161635423"/>
  </r>
  <r>
    <x v="4"/>
    <x v="0"/>
    <n v="-1.60788"/>
    <n v="-193.2"/>
    <n v="120.15821"/>
    <n v="3.9"/>
    <n v="479.56"/>
    <n v="122.95"/>
    <n v="6"/>
    <n v="4013"/>
    <n v="0.04"/>
    <n v="32.630000000000003"/>
    <n v="0.1"/>
    <n v="76501134"/>
    <n v="585833981"/>
    <n v="3703417927"/>
    <n v="309144343"/>
    <n v="864341906"/>
    <n v="1168594863"/>
    <n v="7455349919"/>
    <n v="1814179490"/>
    <n v="2861160288"/>
    <n v="76621292"/>
    <n v="587457935"/>
    <n v="3730620110"/>
    <n v="310226301"/>
    <n v="870584317"/>
    <n v="1170927375"/>
    <n v="7492788832"/>
    <n v="1817977102"/>
    <n v="2868927088"/>
    <n v="120158"/>
    <n v="1623954"/>
    <n v="27202183"/>
    <n v="1081958"/>
    <n v="6242411"/>
    <n v="2332512"/>
    <n v="37438913"/>
    <n v="3797612"/>
    <n v="7766800"/>
    <n v="120.158"/>
    <n v="16.239540000000002"/>
    <n v="272.02183000000002"/>
    <n v="10.81958"/>
    <n v="62.424109999999999"/>
    <n v="23.325119999999998"/>
    <n v="374.38913000000002"/>
    <n v="37.976120000000002"/>
    <n v="77.668000000000006"/>
    <n v="0.13515155045856289"/>
    <n v="2.2638678240316916"/>
    <n v="9.0044607932888363E-2"/>
    <n v="0.51951688609996838"/>
    <n v="0.1941204081292964"/>
    <n v="3.1158069375322492"/>
    <n v="0.31605153214933673"/>
    <n v="0.64638226335325155"/>
  </r>
  <r>
    <x v="4"/>
    <x v="0"/>
    <n v="-1.997125"/>
    <n v="-248.4"/>
    <n v="124.378811"/>
    <n v="5.47"/>
    <n v="710.4"/>
    <n v="129.69999999999999"/>
    <n v="13"/>
    <n v="4111"/>
    <n v="0.1"/>
    <n v="31.69"/>
    <n v="0.3"/>
    <n v="76646945"/>
    <n v="587804573"/>
    <n v="3735513977"/>
    <n v="310465149"/>
    <n v="872993649"/>
    <n v="1171425257"/>
    <n v="7501501288"/>
    <n v="1818807963"/>
    <n v="2871694017"/>
    <n v="76771323"/>
    <n v="589485592"/>
    <n v="3766500348"/>
    <n v="311693817"/>
    <n v="890769648"/>
    <n v="1173839736"/>
    <n v="7548404255"/>
    <n v="1822868319"/>
    <n v="2882158536"/>
    <n v="124378"/>
    <n v="1681019"/>
    <n v="30986371"/>
    <n v="1228668"/>
    <n v="17775999"/>
    <n v="2414479"/>
    <n v="46902967"/>
    <n v="4060356"/>
    <n v="10464519"/>
    <n v="124.378"/>
    <n v="16.810189999999999"/>
    <n v="309.86371000000003"/>
    <n v="12.28668"/>
    <n v="177.75998999999999"/>
    <n v="24.14479"/>
    <n v="469.02967000000001"/>
    <n v="40.603560000000002"/>
    <n v="104.64519"/>
    <n v="0.13515404653556093"/>
    <n v="2.4913064207496505"/>
    <n v="9.8784994130794834E-2"/>
    <n v="1.4291915772885879"/>
    <n v="0.19412428242936855"/>
    <n v="3.7710018652816415"/>
    <n v="0.32645290967856055"/>
    <n v="0.8413480679862998"/>
  </r>
  <r>
    <x v="4"/>
    <x v="0"/>
    <n v="-1.6228959999999999"/>
    <n v="-220.8"/>
    <n v="136.05306300000001"/>
    <n v="4.3499999999999996"/>
    <n v="625.29"/>
    <n v="143.5"/>
    <n v="8"/>
    <n v="4837"/>
    <n v="0.05"/>
    <n v="33.700000000000003"/>
    <n v="0.1"/>
    <n v="76803299"/>
    <n v="589917666"/>
    <n v="3773318239"/>
    <n v="312071151"/>
    <n v="897337666"/>
    <n v="1174460334"/>
    <n v="7563710036"/>
    <n v="1823969216"/>
    <n v="2886603820"/>
    <n v="76935056"/>
    <n v="591698371"/>
    <n v="3803528097"/>
    <n v="313340481"/>
    <n v="904181138"/>
    <n v="1177017988"/>
    <n v="7608330736"/>
    <n v="1828252821"/>
    <n v="2895844863"/>
    <n v="131757"/>
    <n v="1780705"/>
    <n v="30209858"/>
    <n v="1269330"/>
    <n v="6843472"/>
    <n v="2557654"/>
    <n v="44620700"/>
    <n v="4283605"/>
    <n v="9241043"/>
    <n v="131.75700000000001"/>
    <n v="17.80705"/>
    <n v="302.09858000000003"/>
    <n v="12.693300000000001"/>
    <n v="68.434719999999999"/>
    <n v="25.576540000000001"/>
    <n v="446.20699999999999"/>
    <n v="42.83605"/>
    <n v="92.410430000000005"/>
    <n v="0.13515069408076991"/>
    <n v="2.2928465280782047"/>
    <n v="9.6338714451604093E-2"/>
    <n v="0.51940101854170928"/>
    <n v="0.19411902213924118"/>
    <n v="3.3865904657817039"/>
    <n v="0.32511403568690844"/>
    <n v="0.70137017388070466"/>
  </r>
  <r>
    <x v="4"/>
    <x v="0"/>
    <n v="-1.6323030000000001"/>
    <n v="-220.8"/>
    <n v="135.269015"/>
    <n v="4.04"/>
    <n v="565.62"/>
    <n v="139.88999999999999"/>
    <n v="7"/>
    <n v="4344"/>
    <n v="0.05"/>
    <n v="31.05"/>
    <n v="0.1"/>
    <n v="76960009"/>
    <n v="592035576"/>
    <n v="3808358793"/>
    <n v="313590627"/>
    <n v="906546364"/>
    <n v="1177502322"/>
    <n v="7616948806"/>
    <n v="1829067675"/>
    <n v="2898542093"/>
    <n v="77095276"/>
    <n v="593863738"/>
    <n v="3839272923"/>
    <n v="314866294"/>
    <n v="913724960"/>
    <n v="1180128138"/>
    <n v="7660347942"/>
    <n v="1833384553"/>
    <n v="2907338778"/>
    <n v="135267"/>
    <n v="1828162"/>
    <n v="30914130"/>
    <n v="1275667"/>
    <n v="7178596"/>
    <n v="2625816"/>
    <n v="43399136"/>
    <n v="4316878"/>
    <n v="8796685"/>
    <n v="135.267"/>
    <n v="18.28162"/>
    <n v="309.1413"/>
    <n v="12.75667"/>
    <n v="71.785960000000003"/>
    <n v="26.25816"/>
    <n v="433.99135999999999"/>
    <n v="43.168779999999998"/>
    <n v="87.966849999999994"/>
    <n v="0.13515210657440471"/>
    <n v="2.2854155115438357"/>
    <n v="9.4307332904551733E-2"/>
    <n v="0.53069824864896842"/>
    <n v="0.19412096076648408"/>
    <n v="3.2084053021062049"/>
    <n v="0.31913755757132189"/>
    <n v="0.65032010763896586"/>
  </r>
  <r>
    <x v="4"/>
    <x v="0"/>
    <n v="-1.6104719999999999"/>
    <n v="-220.8"/>
    <n v="137.10268600000001"/>
    <n v="4"/>
    <n v="551.37"/>
    <n v="137.74"/>
    <n v="10"/>
    <n v="4520"/>
    <n v="7.0000000000000007E-2"/>
    <n v="32.81"/>
    <n v="0.2"/>
    <n v="77120578"/>
    <n v="594205630"/>
    <n v="3844133732"/>
    <n v="315111750"/>
    <n v="916222614"/>
    <n v="1180619206"/>
    <n v="7669101981"/>
    <n v="1834218889"/>
    <n v="2910086849"/>
    <n v="77253385"/>
    <n v="596000554"/>
    <n v="3874825107"/>
    <n v="316375951"/>
    <n v="923073969"/>
    <n v="1183197283"/>
    <n v="7711283905"/>
    <n v="1838505381"/>
    <n v="2918819332"/>
    <n v="132807"/>
    <n v="1794924"/>
    <n v="30691375"/>
    <n v="1264201"/>
    <n v="6851355"/>
    <n v="2578077"/>
    <n v="42181924"/>
    <n v="4286492"/>
    <n v="8732483"/>
    <n v="132.80699999999999"/>
    <n v="17.94924"/>
    <n v="306.91374999999999"/>
    <n v="12.642010000000001"/>
    <n v="68.513549999999995"/>
    <n v="25.78077"/>
    <n v="421.81923999999998"/>
    <n v="42.864919999999998"/>
    <n v="87.324830000000006"/>
    <n v="0.13515281574013419"/>
    <n v="2.3109757015819952"/>
    <n v="9.5190840844232627E-2"/>
    <n v="0.51588809324809692"/>
    <n v="0.19412207187874136"/>
    <n v="3.176182279548518"/>
    <n v="0.32276099904372513"/>
    <n v="0.65753183190645081"/>
  </r>
  <r>
    <x v="4"/>
    <x v="0"/>
    <n v="-1.457613"/>
    <n v="-193.2"/>
    <n v="132.545489"/>
    <n v="3.75"/>
    <n v="541.45000000000005"/>
    <n v="144.19999999999999"/>
    <n v="22"/>
    <n v="3492"/>
    <n v="0.15"/>
    <n v="24.21"/>
    <n v="0.6"/>
    <n v="77289575"/>
    <n v="596489631"/>
    <n v="3882092359"/>
    <n v="316741198"/>
    <n v="926445887"/>
    <n v="1183899749"/>
    <n v="7724010256"/>
    <n v="1839714898"/>
    <n v="2922400365"/>
    <n v="77417827"/>
    <n v="598315096"/>
    <n v="3911123117"/>
    <n v="317890649"/>
    <n v="933806327"/>
    <n v="1186389397"/>
    <n v="7759606816"/>
    <n v="1844041722"/>
    <n v="2929889563"/>
    <n v="128252"/>
    <n v="1825465"/>
    <n v="29030758"/>
    <n v="1149451"/>
    <n v="7360440"/>
    <n v="2489648"/>
    <n v="35596560"/>
    <n v="4326824"/>
    <n v="7489198"/>
    <n v="128.25200000000001"/>
    <n v="18.254650000000002"/>
    <n v="290.30757999999997"/>
    <n v="11.49451"/>
    <n v="73.604399999999998"/>
    <n v="24.89648"/>
    <n v="355.96559999999999"/>
    <n v="43.268239999999999"/>
    <n v="74.891980000000004"/>
    <n v="0.14233423260455977"/>
    <n v="2.2635715622368457"/>
    <n v="8.9624411315223154E-2"/>
    <n v="0.57390450051461184"/>
    <n v="0.1941215731528553"/>
    <n v="2.7755169510027131"/>
    <n v="0.33736892991922152"/>
    <n v="0.58394395409038458"/>
  </r>
  <r>
    <x v="4"/>
    <x v="0"/>
    <n v="-3.2280340000000001"/>
    <n v="-414"/>
    <n v="128.251429"/>
    <n v="7.61"/>
    <n v="1067.51"/>
    <n v="140.27000000000001"/>
    <n v="5"/>
    <n v="4530"/>
    <n v="0.03"/>
    <n v="32.29"/>
    <n v="0.1"/>
    <n v="77450151"/>
    <n v="599697755"/>
    <n v="3916823980"/>
    <n v="318525972"/>
    <n v="943476819"/>
    <n v="1187016791"/>
    <n v="7776874966"/>
    <n v="1849656672"/>
    <n v="2937375553"/>
    <n v="77578372"/>
    <n v="607122641"/>
    <n v="3938130271"/>
    <n v="321480201"/>
    <n v="967748349"/>
    <n v="1189505879"/>
    <n v="7846942892"/>
    <n v="1879584904"/>
    <n v="2962057267"/>
    <n v="128221"/>
    <n v="7424886"/>
    <n v="21306291"/>
    <n v="2954229"/>
    <n v="24271530"/>
    <n v="2489088"/>
    <n v="70067926"/>
    <n v="29928232"/>
    <n v="24681714"/>
    <n v="128.221"/>
    <n v="74.248859999999993"/>
    <n v="213.06290999999999"/>
    <n v="29.542290000000001"/>
    <n v="242.71530000000001"/>
    <n v="24.890879999999999"/>
    <n v="700.67926"/>
    <n v="299.28232000000003"/>
    <n v="246.81713999999999"/>
    <n v="0.57906941920590227"/>
    <n v="1.6616849813993027"/>
    <n v="0.23040133831431669"/>
    <n v="1.8929449934098159"/>
    <n v="0.19412483134587938"/>
    <n v="5.4646217078325705"/>
    <n v="2.3341131327941604"/>
    <n v="1.9249353849993369"/>
  </r>
  <r>
    <x v="4"/>
    <x v="0"/>
    <n v="-3.2524959999999998"/>
    <n v="-414"/>
    <n v="127.286855"/>
    <n v="7.85"/>
    <n v="986.21"/>
    <n v="125.58"/>
    <n v="9"/>
    <n v="4628"/>
    <n v="7.0000000000000007E-2"/>
    <n v="36.85"/>
    <n v="0.1"/>
    <n v="77601090"/>
    <n v="608227863"/>
    <n v="3942139348"/>
    <n v="321995102"/>
    <n v="972387766"/>
    <n v="1189946803"/>
    <n v="7859121779"/>
    <n v="1884051292"/>
    <n v="2967455526"/>
    <n v="77724234"/>
    <n v="614860033"/>
    <n v="3965784405"/>
    <n v="324945457"/>
    <n v="998868552"/>
    <n v="1192337283"/>
    <n v="7926812564"/>
    <n v="1912303868"/>
    <n v="2991731540"/>
    <n v="123144"/>
    <n v="6632170"/>
    <n v="23645057"/>
    <n v="2950355"/>
    <n v="26480786"/>
    <n v="2390480"/>
    <n v="67690785"/>
    <n v="28252576"/>
    <n v="24276014"/>
    <n v="123.14400000000001"/>
    <n v="66.321700000000007"/>
    <n v="236.45057"/>
    <n v="29.503550000000001"/>
    <n v="264.80786000000001"/>
    <n v="23.904800000000002"/>
    <n v="676.90785000000005"/>
    <n v="282.52575999999999"/>
    <n v="242.76014000000001"/>
    <n v="0.53857029169102844"/>
    <n v="1.9201144188917039"/>
    <n v="0.23958576950561944"/>
    <n v="2.1503918989150912"/>
    <n v="0.19412070421620217"/>
    <n v="5.4968804813876435"/>
    <n v="2.2942714220749689"/>
    <n v="1.9713517507958163"/>
  </r>
  <r>
    <x v="4"/>
    <x v="0"/>
    <n v="-3.7716120000000002"/>
    <n v="-469.2"/>
    <n v="124.403051"/>
    <n v="8.4700000000000006"/>
    <n v="1145.2"/>
    <n v="135.09"/>
    <n v="12"/>
    <n v="5929"/>
    <n v="0.08"/>
    <n v="43.88"/>
    <n v="0.2"/>
    <n v="77755164"/>
    <n v="616082138"/>
    <n v="3971834337"/>
    <n v="325691156"/>
    <n v="1005484224"/>
    <n v="1192937652"/>
    <n v="7945448492"/>
    <n v="1917780483"/>
    <n v="2999426844"/>
    <n v="77879566"/>
    <n v="622820225"/>
    <n v="4001291870"/>
    <n v="329029409"/>
    <n v="1037179946"/>
    <n v="1195352576"/>
    <n v="8017537668"/>
    <n v="1947522547"/>
    <n v="3025315985"/>
    <n v="124402"/>
    <n v="6738087"/>
    <n v="29457533"/>
    <n v="3338253"/>
    <n v="31695722"/>
    <n v="2414924"/>
    <n v="72089176"/>
    <n v="29742064"/>
    <n v="25889141"/>
    <n v="124.402"/>
    <n v="67.380870000000002"/>
    <n v="294.57533000000001"/>
    <n v="33.382530000000003"/>
    <n v="316.95722000000001"/>
    <n v="24.149239999999999"/>
    <n v="720.89175999999998"/>
    <n v="297.42063999999999"/>
    <n v="258.89141000000001"/>
    <n v="0.54163815694281447"/>
    <n v="2.3679308210478931"/>
    <n v="0.26834399768492467"/>
    <n v="2.5478466584138517"/>
    <n v="0.19412260253050592"/>
    <n v="5.7948566743299947"/>
    <n v="2.3908027202135012"/>
    <n v="2.0810872011703991"/>
  </r>
  <r>
    <x v="4"/>
    <x v="0"/>
    <n v="-3.4982479999999998"/>
    <n v="-441.6"/>
    <n v="126.23461"/>
    <n v="7.99"/>
    <n v="1070.54"/>
    <n v="133.91"/>
    <n v="15"/>
    <n v="5720"/>
    <n v="0.11"/>
    <n v="42.71"/>
    <n v="0.2"/>
    <n v="77911905"/>
    <n v="624150972"/>
    <n v="4007734066"/>
    <n v="329855545"/>
    <n v="1043611446"/>
    <n v="1195980279"/>
    <n v="8033875017"/>
    <n v="1953296623"/>
    <n v="3032502519"/>
    <n v="78033850"/>
    <n v="630656082"/>
    <n v="4036728229"/>
    <n v="333125028"/>
    <n v="1074539156"/>
    <n v="1198347523"/>
    <n v="8099957264"/>
    <n v="1982976784"/>
    <n v="3055419019"/>
    <n v="121945"/>
    <n v="6505110"/>
    <n v="28994163"/>
    <n v="3269483"/>
    <n v="30927710"/>
    <n v="2367244"/>
    <n v="66082247"/>
    <n v="29680161"/>
    <n v="22916500"/>
    <n v="121.94499999999999"/>
    <n v="65.051100000000005"/>
    <n v="289.94162999999998"/>
    <n v="32.694830000000003"/>
    <n v="309.27710000000002"/>
    <n v="23.672440000000002"/>
    <n v="660.82246999999995"/>
    <n v="296.80160999999998"/>
    <n v="229.16499999999999"/>
    <n v="0.53344622575751366"/>
    <n v="2.3776426257739143"/>
    <n v="0.26811127967526349"/>
    <n v="2.5362015662798805"/>
    <n v="0.1941239083193243"/>
    <n v="5.4190206240518268"/>
    <n v="2.4338973307638692"/>
    <n v="1.8792488416909263"/>
  </r>
  <r>
    <x v="5"/>
    <x v="1"/>
    <n v="-0.77017000000000002"/>
    <n v="-110.4"/>
    <n v="143.34499"/>
    <n v="1.55"/>
    <n v="257.56"/>
    <n v="165.92"/>
    <n v="4"/>
    <n v="277"/>
    <n v="0.02"/>
    <n v="1.66"/>
    <n v="1.4"/>
    <n v="22089424"/>
    <n v="355908446"/>
    <n v="2477767576"/>
    <n v="171226599"/>
    <n v="745232877"/>
    <n v="648202264"/>
    <n v="5169633980"/>
    <n v="1062330571"/>
    <n v="1729909723"/>
    <n v="22232769"/>
    <n v="357562336"/>
    <n v="2485609895"/>
    <n v="172073980"/>
    <n v="746534985"/>
    <n v="650678334"/>
    <n v="5185766241"/>
    <n v="1065729205"/>
    <n v="1733860137"/>
    <n v="143345"/>
    <n v="1653890"/>
    <n v="7842319"/>
    <n v="847381"/>
    <n v="1302108"/>
    <n v="2476070"/>
    <n v="16132261"/>
    <n v="3398634"/>
    <n v="3950414"/>
    <n v="143.345"/>
    <n v="16.538900000000002"/>
    <n v="78.423190000000005"/>
    <n v="8.4738100000000003"/>
    <n v="13.02108"/>
    <n v="24.7607"/>
    <n v="161.32261"/>
    <n v="33.986339999999998"/>
    <n v="39.50414"/>
    <n v="0.11537828316299838"/>
    <n v="0.54709400397642061"/>
    <n v="5.9114792981966584E-2"/>
    <n v="9.0837350448219334E-2"/>
    <n v="0.17273500994105132"/>
    <n v="1.1254149778506402"/>
    <n v="0.2370947015940563"/>
    <n v="0.2755878475007848"/>
  </r>
  <r>
    <x v="5"/>
    <x v="1"/>
    <n v="-0.872363"/>
    <n v="-110.4"/>
    <n v="126.552781"/>
    <n v="1.82"/>
    <n v="231.87"/>
    <n v="127.07"/>
    <n v="4"/>
    <n v="275"/>
    <n v="0.03"/>
    <n v="2.16"/>
    <n v="1.4"/>
    <n v="22259817"/>
    <n v="357874363"/>
    <n v="2489721596"/>
    <n v="172250175"/>
    <n v="746780644"/>
    <n v="652727183"/>
    <n v="5191456125"/>
    <n v="1066519230"/>
    <n v="1736349777"/>
    <n v="22382073"/>
    <n v="359284922"/>
    <n v="2496532950"/>
    <n v="172987751"/>
    <n v="747891178"/>
    <n v="656338638"/>
    <n v="5208652471"/>
    <n v="1069458336"/>
    <n v="1740783864"/>
    <n v="122256"/>
    <n v="1410559"/>
    <n v="6811354"/>
    <n v="737576"/>
    <n v="1110534"/>
    <n v="3611455"/>
    <n v="17196346"/>
    <n v="2939106"/>
    <n v="4434087"/>
    <n v="122.256"/>
    <n v="14.105589999999999"/>
    <n v="68.11354"/>
    <n v="7.3757599999999996"/>
    <n v="11.10534"/>
    <n v="36.114550000000001"/>
    <n v="171.96346"/>
    <n v="29.39106"/>
    <n v="44.340870000000002"/>
    <n v="0.11537748658552545"/>
    <n v="0.55713862714304407"/>
    <n v="6.03304541290407E-2"/>
    <n v="9.0836768747546134E-2"/>
    <n v="0.29540104371155607"/>
    <n v="1.4065850346813245"/>
    <n v="0.24040586965056929"/>
    <n v="0.36268870239497447"/>
  </r>
  <r>
    <x v="5"/>
    <x v="1"/>
    <n v="-0.73553900000000005"/>
    <n v="-110.4"/>
    <n v="150.093932"/>
    <n v="1.81"/>
    <n v="287.23"/>
    <n v="158.30000000000001"/>
    <n v="5"/>
    <n v="282"/>
    <n v="0.03"/>
    <n v="1.78"/>
    <n v="1.7"/>
    <n v="22415800"/>
    <n v="359674017"/>
    <n v="2501688232"/>
    <n v="173208836"/>
    <n v="748197514"/>
    <n v="659328829"/>
    <n v="5217305713"/>
    <n v="1070457807"/>
    <n v="1744062763"/>
    <n v="22561600"/>
    <n v="361356175"/>
    <n v="2508678151"/>
    <n v="174076925"/>
    <n v="749521879"/>
    <n v="662602453"/>
    <n v="5236375361"/>
    <n v="1073942343"/>
    <n v="1748585300"/>
    <n v="145800"/>
    <n v="1682158"/>
    <n v="6989919"/>
    <n v="868089"/>
    <n v="1324365"/>
    <n v="3273624"/>
    <n v="19069648"/>
    <n v="3484536"/>
    <n v="4522537"/>
    <n v="145.80000000000001"/>
    <n v="16.821580000000001"/>
    <n v="69.899190000000004"/>
    <n v="8.6808899999999998"/>
    <n v="13.243650000000001"/>
    <n v="32.736240000000002"/>
    <n v="190.69648000000001"/>
    <n v="34.845359999999999"/>
    <n v="45.225369999999998"/>
    <n v="0.11537434842249657"/>
    <n v="0.47941831275720165"/>
    <n v="5.9539711934156372E-2"/>
    <n v="9.083436213991769E-2"/>
    <n v="0.22452839506172839"/>
    <n v="1.3079319615912208"/>
    <n v="0.23899423868312755"/>
    <n v="0.31018772290809327"/>
  </r>
  <r>
    <x v="5"/>
    <x v="1"/>
    <n v="-0.73040799999999995"/>
    <n v="-110.4"/>
    <n v="151.14846900000001"/>
    <n v="1.54"/>
    <n v="253"/>
    <n v="163.66999999999999"/>
    <n v="4"/>
    <n v="290"/>
    <n v="0.02"/>
    <n v="1.77"/>
    <n v="1.3"/>
    <n v="22599897"/>
    <n v="361798011"/>
    <n v="2514302178"/>
    <n v="174333721"/>
    <n v="749869738"/>
    <n v="665224814"/>
    <n v="5244395460"/>
    <n v="1075049162"/>
    <n v="1751684607"/>
    <n v="22746750"/>
    <n v="363492394"/>
    <n v="2521745056"/>
    <n v="175202889"/>
    <n v="751203726"/>
    <n v="668158667"/>
    <n v="5260743899"/>
    <n v="1078549747"/>
    <n v="1755780876"/>
    <n v="146853"/>
    <n v="1694383"/>
    <n v="7442878"/>
    <n v="869168"/>
    <n v="1333988"/>
    <n v="2933853"/>
    <n v="16348439"/>
    <n v="3500585"/>
    <n v="4096269"/>
    <n v="146.85300000000001"/>
    <n v="16.943829999999998"/>
    <n v="74.428780000000003"/>
    <n v="8.6916799999999999"/>
    <n v="13.339880000000001"/>
    <n v="29.338529999999999"/>
    <n v="163.48438999999999"/>
    <n v="35.005850000000002"/>
    <n v="40.962690000000002"/>
    <n v="0.11537952918905298"/>
    <n v="0.50682505634886588"/>
    <n v="5.9186261091022992E-2"/>
    <n v="9.0838321314511791E-2"/>
    <n v="0.19978161835304689"/>
    <n v="1.1132519594424355"/>
    <n v="0.23837340742102647"/>
    <n v="0.27893669179383462"/>
  </r>
  <r>
    <x v="5"/>
    <x v="1"/>
    <n v="-0.78559500000000004"/>
    <n v="-110.4"/>
    <n v="140.530506"/>
    <n v="1.61"/>
    <n v="276.22000000000003"/>
    <n v="171.45"/>
    <n v="11"/>
    <n v="258"/>
    <n v="0.06"/>
    <n v="1.5"/>
    <n v="4.2"/>
    <n v="22799099"/>
    <n v="364096334"/>
    <n v="2527495485"/>
    <n v="175533652"/>
    <n v="751679209"/>
    <n v="671234605"/>
    <n v="5270723564"/>
    <n v="1079991546"/>
    <n v="1759233310"/>
    <n v="22939629"/>
    <n v="365717721"/>
    <n v="2535316003"/>
    <n v="176351677"/>
    <n v="752955729"/>
    <n v="674067236"/>
    <n v="5286747548"/>
    <n v="1083328900"/>
    <n v="1763174697"/>
    <n v="140530"/>
    <n v="1621387"/>
    <n v="7820518"/>
    <n v="818025"/>
    <n v="1276520"/>
    <n v="2832631"/>
    <n v="16023984"/>
    <n v="3337354"/>
    <n v="3941387"/>
    <n v="140.53"/>
    <n v="16.21387"/>
    <n v="78.205179999999999"/>
    <n v="8.1802499999999991"/>
    <n v="12.7652"/>
    <n v="28.326309999999999"/>
    <n v="160.23983999999999"/>
    <n v="33.373539999999998"/>
    <n v="39.413870000000003"/>
    <n v="0.11537657439692592"/>
    <n v="0.55650167224080271"/>
    <n v="5.820999074930619E-2"/>
    <n v="9.0836120401337789E-2"/>
    <n v="0.20156770796271259"/>
    <n v="1.1402536113285417"/>
    <n v="0.23748338433074787"/>
    <n v="0.28046587917170712"/>
  </r>
  <r>
    <x v="5"/>
    <x v="1"/>
    <n v="-0.735564"/>
    <n v="-110.4"/>
    <n v="150.08898199999999"/>
    <n v="1.55"/>
    <n v="257.83"/>
    <n v="166.07"/>
    <n v="4"/>
    <n v="278"/>
    <n v="0.02"/>
    <n v="1.67"/>
    <n v="1.4"/>
    <n v="22981448"/>
    <n v="366200186"/>
    <n v="2540799750"/>
    <n v="176613542"/>
    <n v="753335572"/>
    <n v="677339830"/>
    <n v="5295589437"/>
    <n v="1084496447"/>
    <n v="1766531653"/>
    <n v="23127241"/>
    <n v="367882322"/>
    <n v="2548573200"/>
    <n v="177469152"/>
    <n v="754659920"/>
    <n v="680206507"/>
    <n v="5311829570"/>
    <n v="1087983297"/>
    <n v="1770540594"/>
    <n v="145793"/>
    <n v="1682136"/>
    <n v="7773450"/>
    <n v="855610"/>
    <n v="1324348"/>
    <n v="2866677"/>
    <n v="16240133"/>
    <n v="3486850"/>
    <n v="4008941"/>
    <n v="145.79300000000001"/>
    <n v="16.821359999999999"/>
    <n v="77.734499999999997"/>
    <n v="8.5561000000000007"/>
    <n v="13.24348"/>
    <n v="28.66677"/>
    <n v="162.40133"/>
    <n v="34.868499999999997"/>
    <n v="40.089410000000001"/>
    <n v="0.11537837893451673"/>
    <n v="0.53318403489879485"/>
    <n v="5.8686631045386267E-2"/>
    <n v="9.0837557358720927E-2"/>
    <n v="0.19662651841995157"/>
    <n v="1.1139171976706701"/>
    <n v="0.2391644317628418"/>
    <n v="0.27497486161887058"/>
  </r>
  <r>
    <x v="5"/>
    <x v="1"/>
    <n v="-0.73382800000000004"/>
    <n v="-110.4"/>
    <n v="150.44394700000001"/>
    <n v="1.7"/>
    <n v="269.56"/>
    <n v="158.46"/>
    <n v="5"/>
    <n v="276"/>
    <n v="0.03"/>
    <n v="1.74"/>
    <n v="1.8"/>
    <n v="23160973"/>
    <n v="368271486"/>
    <n v="2553682597"/>
    <n v="177678872"/>
    <n v="754966308"/>
    <n v="682669108"/>
    <n v="5319169712"/>
    <n v="1088958207"/>
    <n v="1773450634"/>
    <n v="23307120"/>
    <n v="369957709"/>
    <n v="2560711998"/>
    <n v="178522254"/>
    <n v="756293875"/>
    <n v="685703263"/>
    <n v="5338042053"/>
    <n v="1092404813"/>
    <n v="1777835315"/>
    <n v="146147"/>
    <n v="1686223"/>
    <n v="7029401"/>
    <n v="843382"/>
    <n v="1327567"/>
    <n v="3034155"/>
    <n v="18872341"/>
    <n v="3446606"/>
    <n v="4384681"/>
    <n v="146.14699999999999"/>
    <n v="16.86223"/>
    <n v="70.29401"/>
    <n v="8.4338200000000008"/>
    <n v="13.27567"/>
    <n v="30.341550000000002"/>
    <n v="188.72341"/>
    <n v="34.466059999999999"/>
    <n v="43.846809999999998"/>
    <n v="0.11537855720610071"/>
    <n v="0.48098154597768006"/>
    <n v="5.7707787364776567E-2"/>
    <n v="9.0837786612109728E-2"/>
    <n v="0.20760980382765301"/>
    <n v="1.2913259252670257"/>
    <n v="0.23583145736826619"/>
    <n v="0.30001854297385511"/>
  </r>
  <r>
    <x v="5"/>
    <x v="1"/>
    <n v="-0.84192999999999996"/>
    <n v="-110.4"/>
    <n v="131.12729899999999"/>
    <n v="1.94"/>
    <n v="299.60000000000002"/>
    <n v="154.19"/>
    <n v="5"/>
    <n v="272"/>
    <n v="0.03"/>
    <n v="1.76"/>
    <n v="1.8"/>
    <n v="23355956"/>
    <n v="370521127"/>
    <n v="2566412392"/>
    <n v="178834824"/>
    <n v="756737455"/>
    <n v="688560728"/>
    <n v="5348884700"/>
    <n v="1093784079"/>
    <n v="1781483242"/>
    <n v="23482789"/>
    <n v="371984484"/>
    <n v="2572597856"/>
    <n v="179562318"/>
    <n v="757889557"/>
    <n v="691732479"/>
    <n v="5366777323"/>
    <n v="1096807271"/>
    <n v="1785769578"/>
    <n v="126833"/>
    <n v="1463357"/>
    <n v="6185464"/>
    <n v="727494"/>
    <n v="1152102"/>
    <n v="3171751"/>
    <n v="17892623"/>
    <n v="3023192"/>
    <n v="4286336"/>
    <n v="126.833"/>
    <n v="14.633570000000001"/>
    <n v="61.854640000000003"/>
    <n v="7.27494"/>
    <n v="11.52102"/>
    <n v="31.717510000000001"/>
    <n v="178.92623"/>
    <n v="30.231919999999999"/>
    <n v="42.86336"/>
    <n v="0.11537667641702082"/>
    <n v="0.48768569694007086"/>
    <n v="5.7358416185062246E-2"/>
    <n v="9.0836138859760468E-2"/>
    <n v="0.25007300939030064"/>
    <n v="1.4107229979579448"/>
    <n v="0.2383600482524264"/>
    <n v="0.33795116412920928"/>
  </r>
  <r>
    <x v="5"/>
    <x v="1"/>
    <n v="-0.76594300000000004"/>
    <n v="-110.4"/>
    <n v="144.13597100000001"/>
    <n v="1.6"/>
    <n v="266.87"/>
    <n v="166.77"/>
    <n v="7"/>
    <n v="219"/>
    <n v="0.04"/>
    <n v="1.31"/>
    <n v="3.1"/>
    <n v="23531271"/>
    <n v="372543829"/>
    <n v="2578259807"/>
    <n v="179859311"/>
    <n v="758329928"/>
    <n v="694698747"/>
    <n v="5376308703"/>
    <n v="1098144171"/>
    <n v="1789158262"/>
    <n v="23671111"/>
    <n v="374157268"/>
    <n v="2586012395"/>
    <n v="180670918"/>
    <n v="759600189"/>
    <n v="697221453"/>
    <n v="5392715032"/>
    <n v="1101500110"/>
    <n v="1793136693"/>
    <n v="139840"/>
    <n v="1613439"/>
    <n v="7752588"/>
    <n v="811607"/>
    <n v="1270261"/>
    <n v="2522706"/>
    <n v="16406329"/>
    <n v="3355939"/>
    <n v="3978431"/>
    <n v="139.84"/>
    <n v="16.13439"/>
    <n v="77.525880000000001"/>
    <n v="8.1160700000000006"/>
    <n v="12.70261"/>
    <n v="25.227060000000002"/>
    <n v="164.06328999999999"/>
    <n v="33.55939"/>
    <n v="39.784309999999998"/>
    <n v="0.1153775028604119"/>
    <n v="0.55438987414187646"/>
    <n v="5.8038258009153319E-2"/>
    <n v="9.0836741990846681E-2"/>
    <n v="0.18039945652173914"/>
    <n v="1.1732214673913042"/>
    <n v="0.23998419622425629"/>
    <n v="0.28449878432494274"/>
  </r>
  <r>
    <x v="5"/>
    <x v="1"/>
    <n v="-0.75902800000000004"/>
    <n v="-110.4"/>
    <n v="145.44909699999999"/>
    <n v="1.6"/>
    <n v="283.58999999999997"/>
    <n v="176.95"/>
    <n v="6"/>
    <n v="234"/>
    <n v="0.03"/>
    <n v="1.32"/>
    <n v="2.5"/>
    <n v="23724153"/>
    <n v="374769215"/>
    <n v="2591668370"/>
    <n v="180999068"/>
    <n v="760081973"/>
    <n v="700279861"/>
    <n v="5402659068"/>
    <n v="1102947268"/>
    <n v="1796516193"/>
    <n v="23869602"/>
    <n v="376447382"/>
    <n v="2599457643"/>
    <n v="181831057"/>
    <n v="761403196"/>
    <n v="703220649"/>
    <n v="5419496629"/>
    <n v="1106377911"/>
    <n v="1800527985"/>
    <n v="145449"/>
    <n v="1678167"/>
    <n v="7789273"/>
    <n v="831989"/>
    <n v="1321223"/>
    <n v="2940788"/>
    <n v="16837561"/>
    <n v="3430643"/>
    <n v="4011792"/>
    <n v="145.44900000000001"/>
    <n v="16.781669999999998"/>
    <n v="77.89273"/>
    <n v="8.3198899999999991"/>
    <n v="13.21223"/>
    <n v="29.407879999999999"/>
    <n v="168.37560999999999"/>
    <n v="34.306429999999999"/>
    <n v="40.117919999999998"/>
    <n v="0.11537838005073942"/>
    <n v="0.53553293594318274"/>
    <n v="5.7201424554311125E-2"/>
    <n v="9.0837544431381437E-2"/>
    <n v="0.20218688337492866"/>
    <n v="1.1576264532585303"/>
    <n v="0.23586569862976023"/>
    <n v="0.27582121568384793"/>
  </r>
  <r>
    <x v="5"/>
    <x v="0"/>
    <n v="-2.4924919999999999"/>
    <n v="-331.2"/>
    <n v="132.879075"/>
    <n v="4.2300000000000004"/>
    <n v="571.70000000000005"/>
    <n v="134.93"/>
    <n v="30"/>
    <n v="3528"/>
    <n v="0.22"/>
    <n v="26.14"/>
    <n v="0.8"/>
    <n v="27334521"/>
    <n v="469451107"/>
    <n v="2992302415"/>
    <n v="219147178"/>
    <n v="792876184"/>
    <n v="915823306"/>
    <n v="6223916901"/>
    <n v="1430886732"/>
    <n v="2156507168"/>
    <n v="27463103"/>
    <n v="475307047"/>
    <n v="3016912397"/>
    <n v="221052599"/>
    <n v="794044196"/>
    <n v="927348779"/>
    <n v="6265572496"/>
    <n v="1454972772"/>
    <n v="2177304680"/>
    <n v="128582"/>
    <n v="5855940"/>
    <n v="24609982"/>
    <n v="1905421"/>
    <n v="1168012"/>
    <n v="11525473"/>
    <n v="41655595"/>
    <n v="24086040"/>
    <n v="20797512"/>
    <n v="128.58199999999999"/>
    <n v="58.559399999999997"/>
    <n v="246.09981999999999"/>
    <n v="19.054210000000001"/>
    <n v="11.680120000000001"/>
    <n v="115.25473"/>
    <n v="416.55595"/>
    <n v="240.8604"/>
    <n v="207.97512"/>
    <n v="0.45542455398111709"/>
    <n v="1.9139523416963495"/>
    <n v="0.14818722682801638"/>
    <n v="9.0837908883047408E-2"/>
    <n v="0.89635197772627584"/>
    <n v="3.2396132429111386"/>
    <n v="1.8732046476178625"/>
    <n v="1.617451276228399"/>
  </r>
  <r>
    <x v="5"/>
    <x v="0"/>
    <n v="-2.4728569999999999"/>
    <n v="-331.2"/>
    <n v="133.93417199999999"/>
    <n v="4.1100000000000003"/>
    <n v="563.35"/>
    <n v="136.9"/>
    <n v="9"/>
    <n v="3318"/>
    <n v="0.06"/>
    <n v="24.23"/>
    <n v="0.2"/>
    <n v="27490861"/>
    <n v="476133257"/>
    <n v="3021536276"/>
    <n v="221413084"/>
    <n v="794296308"/>
    <n v="930508958"/>
    <n v="6275042296"/>
    <n v="1458818933"/>
    <n v="2182495774"/>
    <n v="27620502"/>
    <n v="481803407"/>
    <n v="3044755510"/>
    <n v="223396272"/>
    <n v="795473947"/>
    <n v="941142411"/>
    <n v="6315958422"/>
    <n v="1483136010"/>
    <n v="2202886188"/>
    <n v="129641"/>
    <n v="5670150"/>
    <n v="23219234"/>
    <n v="1983188"/>
    <n v="1177639"/>
    <n v="10633453"/>
    <n v="40916126"/>
    <n v="24317077"/>
    <n v="20390414"/>
    <n v="129.64099999999999"/>
    <n v="56.701500000000003"/>
    <n v="232.19234"/>
    <n v="19.831880000000002"/>
    <n v="11.776389999999999"/>
    <n v="106.33453"/>
    <n v="409.16126000000003"/>
    <n v="243.17077"/>
    <n v="203.90414000000001"/>
    <n v="0.43737320755008063"/>
    <n v="1.7910409515508212"/>
    <n v="0.15297537044607804"/>
    <n v="9.0838469311406114E-2"/>
    <n v="0.82022300043967578"/>
    <n v="3.1561100269204965"/>
    <n v="1.8757242693283762"/>
    <n v="1.5728368340262728"/>
  </r>
  <r>
    <x v="5"/>
    <x v="0"/>
    <n v="-2.4326490000000001"/>
    <n v="-303.60000000000002"/>
    <n v="124.802233"/>
    <n v="4.09"/>
    <n v="545.46"/>
    <n v="133.06"/>
    <n v="12"/>
    <n v="3195"/>
    <n v="0.09"/>
    <n v="24.01"/>
    <n v="0.3"/>
    <n v="27653525"/>
    <n v="483045633"/>
    <n v="3049649872"/>
    <n v="223876226"/>
    <n v="795773886"/>
    <n v="944981338"/>
    <n v="6327523695"/>
    <n v="1488124637"/>
    <n v="2209263549"/>
    <n v="27774032"/>
    <n v="488677752"/>
    <n v="3066576467"/>
    <n v="225741101"/>
    <n v="796868521"/>
    <n v="954609600"/>
    <n v="6364869793"/>
    <n v="1510727781"/>
    <n v="2228041835"/>
    <n v="120507"/>
    <n v="5632119"/>
    <n v="16926595"/>
    <n v="1864875"/>
    <n v="1094635"/>
    <n v="9628262"/>
    <n v="37346098"/>
    <n v="22603144"/>
    <n v="18778286"/>
    <n v="120.50700000000001"/>
    <n v="56.321190000000001"/>
    <n v="169.26595"/>
    <n v="18.64875"/>
    <n v="10.946350000000001"/>
    <n v="96.282619999999994"/>
    <n v="373.46098000000001"/>
    <n v="226.03144"/>
    <n v="187.78286"/>
    <n v="0.46736861759067938"/>
    <n v="1.4046150846008945"/>
    <n v="0.15475242102118547"/>
    <n v="9.0835802069589314E-2"/>
    <n v="0.79897947837055106"/>
    <n v="3.0990812151991172"/>
    <n v="1.8756706249429493"/>
    <n v="1.5582734612927049"/>
  </r>
  <r>
    <x v="5"/>
    <x v="0"/>
    <n v="-2.43269"/>
    <n v="-303.60000000000002"/>
    <n v="124.800129"/>
    <n v="4.05"/>
    <n v="518.4"/>
    <n v="127.73"/>
    <n v="9"/>
    <n v="3135"/>
    <n v="7.0000000000000007E-2"/>
    <n v="24.54"/>
    <n v="0.2"/>
    <n v="27801785"/>
    <n v="489637560"/>
    <n v="3070749551"/>
    <n v="226116607"/>
    <n v="797120575"/>
    <n v="957570900"/>
    <n v="6374076061"/>
    <n v="1514405574"/>
    <n v="2233054382"/>
    <n v="27922290"/>
    <n v="495348292"/>
    <n v="3089726892"/>
    <n v="228021866"/>
    <n v="798215161"/>
    <n v="967346029"/>
    <n v="6411633402"/>
    <n v="1537236380"/>
    <n v="2252094512"/>
    <n v="120505"/>
    <n v="5710732"/>
    <n v="18977341"/>
    <n v="1905259"/>
    <n v="1094586"/>
    <n v="9775129"/>
    <n v="37557341"/>
    <n v="22830806"/>
    <n v="19040130"/>
    <n v="120.505"/>
    <n v="57.107320000000001"/>
    <n v="189.77341000000001"/>
    <n v="19.052589999999999"/>
    <n v="10.94586"/>
    <n v="97.751289999999997"/>
    <n v="375.57341000000002"/>
    <n v="228.30806000000001"/>
    <n v="190.40129999999999"/>
    <n v="0.47390000414920547"/>
    <n v="1.5748177254055851"/>
    <n v="0.15810621965893532"/>
    <n v="9.083324343388241E-2"/>
    <n v="0.81118036595991871"/>
    <n v="3.1166624621385006"/>
    <n v="1.894594083233061"/>
    <n v="1.5800282145969047"/>
  </r>
  <r>
    <x v="5"/>
    <x v="0"/>
    <n v="-2.6856810000000002"/>
    <n v="-331.2"/>
    <n v="123.320662"/>
    <n v="4.33"/>
    <n v="566.35"/>
    <n v="130.58000000000001"/>
    <n v="8"/>
    <n v="3139"/>
    <n v="0.06"/>
    <n v="24.03"/>
    <n v="0.2"/>
    <n v="27949922"/>
    <n v="496238905"/>
    <n v="3094020606"/>
    <n v="228415892"/>
    <n v="798466106"/>
    <n v="970174209"/>
    <n v="6420812343"/>
    <n v="1540912847"/>
    <n v="2257207773"/>
    <n v="28073370"/>
    <n v="501974174"/>
    <n v="3111123688"/>
    <n v="230423602"/>
    <n v="799587417"/>
    <n v="980989040"/>
    <n v="6462537279"/>
    <n v="1564372885"/>
    <n v="2278075250"/>
    <n v="123448"/>
    <n v="5735269"/>
    <n v="17103082"/>
    <n v="2007710"/>
    <n v="1121311"/>
    <n v="10814831"/>
    <n v="41724936"/>
    <n v="23460038"/>
    <n v="20867477"/>
    <n v="123.44799999999999"/>
    <n v="57.352690000000003"/>
    <n v="171.03082000000001"/>
    <n v="20.077100000000002"/>
    <n v="11.21311"/>
    <n v="108.14831"/>
    <n v="417.24936000000002"/>
    <n v="234.60038"/>
    <n v="208.67477"/>
    <n v="0.4645898677985873"/>
    <n v="1.3854482859179575"/>
    <n v="0.16263608968958593"/>
    <n v="9.0832658285269915E-2"/>
    <n v="0.87606368673449553"/>
    <n v="3.3799604691854066"/>
    <n v="1.9003983863651093"/>
    <n v="1.6903859924826647"/>
  </r>
  <r>
    <x v="5"/>
    <x v="0"/>
    <n v="-2.4663580000000001"/>
    <n v="-331.2"/>
    <n v="134.287092"/>
    <n v="4.18"/>
    <n v="576.01"/>
    <n v="137.62"/>
    <n v="10"/>
    <n v="3310"/>
    <n v="7.0000000000000007E-2"/>
    <n v="24.05"/>
    <n v="0.3"/>
    <n v="28101475"/>
    <n v="502914753"/>
    <n v="3115028006"/>
    <n v="230829221"/>
    <n v="799842670"/>
    <n v="984200602"/>
    <n v="6472419672"/>
    <n v="1568347590"/>
    <n v="2283440887"/>
    <n v="28231467"/>
    <n v="509271096"/>
    <n v="3132948449"/>
    <n v="232934947"/>
    <n v="801023408"/>
    <n v="994957095"/>
    <n v="6514178802"/>
    <n v="1593145892"/>
    <n v="2304288538"/>
    <n v="129992"/>
    <n v="6356343"/>
    <n v="17920443"/>
    <n v="2105726"/>
    <n v="1180738"/>
    <n v="10756493"/>
    <n v="41759130"/>
    <n v="24798302"/>
    <n v="20847651"/>
    <n v="129.99199999999999"/>
    <n v="63.563429999999997"/>
    <n v="179.20443"/>
    <n v="21.057259999999999"/>
    <n v="11.80738"/>
    <n v="107.56493"/>
    <n v="417.59129999999999"/>
    <n v="247.98302000000001"/>
    <n v="208.47650999999999"/>
    <n v="0.48897955258785158"/>
    <n v="1.3785804511046835"/>
    <n v="0.16198889162409996"/>
    <n v="9.083158963628532E-2"/>
    <n v="0.82747345990522503"/>
    <n v="3.2124384577512464"/>
    <n v="1.9076790879438736"/>
    <n v="1.6037641547172135"/>
  </r>
  <r>
    <x v="5"/>
    <x v="0"/>
    <n v="-2.5267369999999998"/>
    <n v="-303.60000000000002"/>
    <n v="120.154946"/>
    <n v="4.13"/>
    <n v="548.9"/>
    <n v="132.79"/>
    <n v="14"/>
    <n v="3196"/>
    <n v="0.1"/>
    <n v="24.06"/>
    <n v="0.4"/>
    <n v="28264490"/>
    <n v="510427525"/>
    <n v="3137520198"/>
    <n v="233443538"/>
    <n v="801323328"/>
    <n v="998725353"/>
    <n v="6525596456"/>
    <n v="1597971715"/>
    <n v="2310557184"/>
    <n v="28384645"/>
    <n v="515899507"/>
    <n v="3154118552"/>
    <n v="235385530"/>
    <n v="802414726"/>
    <n v="1008391642"/>
    <n v="6563313715"/>
    <n v="1620648322"/>
    <n v="2329518796"/>
    <n v="120155"/>
    <n v="5471982"/>
    <n v="16598354"/>
    <n v="1941992"/>
    <n v="1091398"/>
    <n v="9666289"/>
    <n v="37717259"/>
    <n v="22676607"/>
    <n v="18961612"/>
    <n v="120.155"/>
    <n v="54.719819999999999"/>
    <n v="165.98354"/>
    <n v="19.419920000000001"/>
    <n v="10.91398"/>
    <n v="96.662890000000004"/>
    <n v="377.17259000000001"/>
    <n v="226.76607000000001"/>
    <n v="189.61612"/>
    <n v="0.45541026174524568"/>
    <n v="1.3814118430360784"/>
    <n v="0.16162390245932337"/>
    <n v="9.0832508010486451E-2"/>
    <n v="0.80448495693063127"/>
    <n v="3.1390503100162293"/>
    <n v="1.8872795139611336"/>
    <n v="1.5780959593857933"/>
  </r>
  <r>
    <x v="5"/>
    <x v="0"/>
    <n v="-2.5267330000000001"/>
    <n v="-303.60000000000002"/>
    <n v="120.15517800000001"/>
    <n v="4.12"/>
    <n v="546.33000000000004"/>
    <n v="132.32"/>
    <n v="13"/>
    <n v="3159"/>
    <n v="0.09"/>
    <n v="23.87"/>
    <n v="0.4"/>
    <n v="28417324"/>
    <n v="517000174"/>
    <n v="3158638917"/>
    <n v="235866079"/>
    <n v="802711540"/>
    <n v="1012030518"/>
    <n v="6574423832"/>
    <n v="1625194818"/>
    <n v="2335532721"/>
    <n v="28537478"/>
    <n v="522327526"/>
    <n v="3175220915"/>
    <n v="237820055"/>
    <n v="803802945"/>
    <n v="1021877403"/>
    <n v="6612314085"/>
    <n v="1647906335"/>
    <n v="2354575679"/>
    <n v="120154"/>
    <n v="5327352"/>
    <n v="16581998"/>
    <n v="1953976"/>
    <n v="1091405"/>
    <n v="9846885"/>
    <n v="37890253"/>
    <n v="22711517"/>
    <n v="19042958"/>
    <n v="120.154"/>
    <n v="53.273519999999998"/>
    <n v="165.81997999999999"/>
    <n v="19.539760000000001"/>
    <n v="10.91405"/>
    <n v="98.468850000000003"/>
    <n v="378.90253000000001"/>
    <n v="227.11517000000001"/>
    <n v="190.42957999999999"/>
    <n v="0.44337699951728615"/>
    <n v="1.3800620869883649"/>
    <n v="0.16262263428599966"/>
    <n v="9.0833846563576737E-2"/>
    <n v="0.81952203006142121"/>
    <n v="3.1534741248730795"/>
    <n v="1.8902006591540856"/>
    <n v="1.5848792383108343"/>
  </r>
  <r>
    <x v="5"/>
    <x v="0"/>
    <n v="-2.4326970000000001"/>
    <n v="-303.60000000000002"/>
    <n v="124.799767"/>
    <n v="4.1399999999999997"/>
    <n v="531.55999999999995"/>
    <n v="128.16"/>
    <n v="13"/>
    <n v="3109"/>
    <n v="0.1"/>
    <n v="24.25"/>
    <n v="0.4"/>
    <n v="28565588"/>
    <n v="523251341"/>
    <n v="3179124460"/>
    <n v="238225955"/>
    <n v="804058232"/>
    <n v="1025088102"/>
    <n v="6621962045"/>
    <n v="1651714505"/>
    <n v="2359993197"/>
    <n v="28686092"/>
    <n v="528926858"/>
    <n v="3196323696"/>
    <n v="240211079"/>
    <n v="805152791"/>
    <n v="1035089858"/>
    <n v="6659923295"/>
    <n v="1674455497"/>
    <n v="2379176461"/>
    <n v="120504"/>
    <n v="5675517"/>
    <n v="17199236"/>
    <n v="1985124"/>
    <n v="1094559"/>
    <n v="10001756"/>
    <n v="37961250"/>
    <n v="22740992"/>
    <n v="19183264"/>
    <n v="120.504"/>
    <n v="56.75517"/>
    <n v="171.99235999999999"/>
    <n v="19.851240000000001"/>
    <n v="10.945589999999999"/>
    <n v="100.01756"/>
    <n v="379.61250000000001"/>
    <n v="227.40992"/>
    <n v="191.83264"/>
    <n v="0.47098162716590319"/>
    <n v="1.427275111199628"/>
    <n v="0.16473511252738499"/>
    <n v="9.0831756622186802E-2"/>
    <n v="0.82999369315541394"/>
    <n v="3.1502066321449909"/>
    <n v="1.8871566089092477"/>
    <n v="1.5919192723892981"/>
  </r>
  <r>
    <x v="5"/>
    <x v="0"/>
    <n v="-2.6040899999999998"/>
    <n v="-331.2"/>
    <n v="127.184562"/>
    <n v="4.16"/>
    <n v="563.24"/>
    <n v="135.15"/>
    <n v="10"/>
    <n v="3271"/>
    <n v="7.0000000000000007E-2"/>
    <n v="24.2"/>
    <n v="0.3"/>
    <n v="28714552"/>
    <n v="529851879"/>
    <n v="3200913310"/>
    <n v="240626756"/>
    <n v="805411288"/>
    <n v="1038584493"/>
    <n v="6669818694"/>
    <n v="1678424816"/>
    <n v="2384688912"/>
    <n v="28841738"/>
    <n v="535535768"/>
    <n v="3222546441"/>
    <n v="242732575"/>
    <n v="806566563"/>
    <n v="1049137338"/>
    <n v="6709911119"/>
    <n v="1702516362"/>
    <n v="2404855632"/>
    <n v="127186"/>
    <n v="5683889"/>
    <n v="21633131"/>
    <n v="2105819"/>
    <n v="1155275"/>
    <n v="10552845"/>
    <n v="40092425"/>
    <n v="24091546"/>
    <n v="20166720"/>
    <n v="127.18600000000001"/>
    <n v="56.838889999999999"/>
    <n v="216.33131"/>
    <n v="21.05819"/>
    <n v="11.55275"/>
    <n v="105.52845000000001"/>
    <n v="400.92424999999997"/>
    <n v="240.91546"/>
    <n v="201.66720000000001"/>
    <n v="0.44689580614218544"/>
    <n v="1.7009050524428788"/>
    <n v="0.16557003129275233"/>
    <n v="9.0833503687512765E-2"/>
    <n v="0.82971750035381253"/>
    <n v="3.1522671520450358"/>
    <n v="1.8941979463148457"/>
    <n v="1.5856084789206359"/>
  </r>
  <r>
    <x v="4"/>
    <x v="1"/>
    <n v="-0.95798899999999998"/>
    <n v="-138"/>
    <n v="144.05179899999999"/>
    <n v="2.5"/>
    <n v="371.85"/>
    <n v="148.62"/>
    <n v="7"/>
    <n v="276"/>
    <n v="0.04"/>
    <n v="1.85"/>
    <n v="2.5"/>
    <n v="78254176"/>
    <n v="633744901"/>
    <n v="4057609082"/>
    <n v="335708293"/>
    <n v="1082572214"/>
    <n v="1202624365"/>
    <n v="8142347486"/>
    <n v="1992787257"/>
    <n v="3065986469"/>
    <n v="78398227"/>
    <n v="635311835"/>
    <n v="4066033718"/>
    <n v="336982339"/>
    <n v="1085675679"/>
    <n v="1205420593"/>
    <n v="8170814898"/>
    <n v="1996537159"/>
    <n v="3071265962"/>
    <n v="144051"/>
    <n v="1566934"/>
    <n v="8424636"/>
    <n v="1274046"/>
    <n v="3103465"/>
    <n v="2796228"/>
    <n v="28467412"/>
    <n v="3749902"/>
    <n v="5279493"/>
    <n v="144.05099999999999"/>
    <n v="15.66934"/>
    <n v="84.246359999999996"/>
    <n v="12.740460000000001"/>
    <n v="31.034649999999999"/>
    <n v="27.96228"/>
    <n v="284.67412000000002"/>
    <n v="37.499020000000002"/>
    <n v="52.794930000000001"/>
    <n v="0.10877633615872158"/>
    <n v="0.58483703688277067"/>
    <n v="8.8444092717162678E-2"/>
    <n v="0.21544210036723108"/>
    <n v="0.1941137513797197"/>
    <n v="1.9762037056320334"/>
    <n v="0.26031766527132755"/>
    <n v="0.3665016556636192"/>
  </r>
  <r>
    <x v="4"/>
    <x v="1"/>
    <n v="-0.82691099999999995"/>
    <n v="-110.4"/>
    <n v="133.50891300000001"/>
    <n v="2.2599999999999998"/>
    <n v="331.66"/>
    <n v="146.65"/>
    <n v="6"/>
    <n v="212"/>
    <n v="0.04"/>
    <n v="1.44"/>
    <n v="2.8"/>
    <n v="78433016"/>
    <n v="635690248"/>
    <n v="4072201660"/>
    <n v="337340090"/>
    <n v="1089222847"/>
    <n v="1206095880"/>
    <n v="8181379114"/>
    <n v="1997633135"/>
    <n v="3074479911"/>
    <n v="78566529"/>
    <n v="637142551"/>
    <n v="4078909033"/>
    <n v="338450010"/>
    <n v="1090888661"/>
    <n v="1208687543"/>
    <n v="8204257240"/>
    <n v="2000988521"/>
    <n v="3078544600"/>
    <n v="133513"/>
    <n v="1452303"/>
    <n v="6707373"/>
    <n v="1109920"/>
    <n v="1665814"/>
    <n v="2591663"/>
    <n v="22878126"/>
    <n v="3355386"/>
    <n v="4064689"/>
    <n v="133.51300000000001"/>
    <n v="14.52303"/>
    <n v="67.073729999999998"/>
    <n v="11.0992"/>
    <n v="16.65814"/>
    <n v="25.916630000000001"/>
    <n v="228.78126"/>
    <n v="33.55386"/>
    <n v="40.646889999999999"/>
    <n v="0.10877614913903515"/>
    <n v="0.50237602330859166"/>
    <n v="8.3131979657411634E-2"/>
    <n v="0.12476792522076501"/>
    <n v="0.19411315752024147"/>
    <n v="1.7135504407810476"/>
    <n v="0.25131530262970647"/>
    <n v="0.30444144015938523"/>
  </r>
  <r>
    <x v="4"/>
    <x v="1"/>
    <n v="-1.0039560000000001"/>
    <n v="-138"/>
    <n v="137.45626799999999"/>
    <n v="2.72"/>
    <n v="434.86"/>
    <n v="159.86000000000001"/>
    <n v="4"/>
    <n v="218"/>
    <n v="0.02"/>
    <n v="1.36"/>
    <n v="1.8"/>
    <n v="78614665"/>
    <n v="637666121"/>
    <n v="4085328767"/>
    <n v="338911592"/>
    <n v="1094567288"/>
    <n v="1209621868"/>
    <n v="8217883219"/>
    <n v="2002441147"/>
    <n v="3081431341"/>
    <n v="78747826"/>
    <n v="639114595"/>
    <n v="4091883661"/>
    <n v="339998578"/>
    <n v="1096707565"/>
    <n v="1212206701"/>
    <n v="8247657778"/>
    <n v="2005979103"/>
    <n v="3086970342"/>
    <n v="133161"/>
    <n v="1448474"/>
    <n v="6554894"/>
    <n v="1086986"/>
    <n v="2140277"/>
    <n v="2584833"/>
    <n v="29774559"/>
    <n v="3537956"/>
    <n v="5539001"/>
    <n v="133.161"/>
    <n v="14.48474"/>
    <n v="65.548940000000002"/>
    <n v="10.869859999999999"/>
    <n v="21.40277"/>
    <n v="25.848330000000001"/>
    <n v="297.74558999999999"/>
    <n v="35.379559999999998"/>
    <n v="55.390009999999997"/>
    <n v="0.10877614316504082"/>
    <n v="0.49225328737393081"/>
    <n v="8.1629456071973014E-2"/>
    <n v="0.16072851660771548"/>
    <n v="0.19411336652623518"/>
    <n v="2.2359819316466534"/>
    <n v="0.26569010446001456"/>
    <n v="0.41596270679853709"/>
  </r>
  <r>
    <x v="4"/>
    <x v="1"/>
    <n v="-0.90040399999999998"/>
    <n v="-138"/>
    <n v="153.26459"/>
    <n v="2.46"/>
    <n v="391.57"/>
    <n v="158.61000000000001"/>
    <n v="6"/>
    <n v="224"/>
    <n v="0.03"/>
    <n v="1.41"/>
    <n v="2.6"/>
    <n v="78779104"/>
    <n v="639454800"/>
    <n v="4096270313"/>
    <n v="340307880"/>
    <n v="1099990641"/>
    <n v="1212813807"/>
    <n v="8256835235"/>
    <n v="2006969615"/>
    <n v="3089949462"/>
    <n v="78928072"/>
    <n v="641075206"/>
    <n v="4103333070"/>
    <n v="341515772"/>
    <n v="1102278634"/>
    <n v="1215705452"/>
    <n v="8286687986"/>
    <n v="2010763349"/>
    <n v="3095063305"/>
    <n v="148968"/>
    <n v="1620406"/>
    <n v="7062757"/>
    <n v="1207892"/>
    <n v="2287993"/>
    <n v="2891645"/>
    <n v="29852751"/>
    <n v="3793734"/>
    <n v="5113843"/>
    <n v="148.96799999999999"/>
    <n v="16.204059999999998"/>
    <n v="70.627570000000006"/>
    <n v="12.07892"/>
    <n v="22.879930000000002"/>
    <n v="28.916450000000001"/>
    <n v="298.52751000000001"/>
    <n v="37.937339999999999"/>
    <n v="51.13843"/>
    <n v="0.1087754417056012"/>
    <n v="0.47411235970141247"/>
    <n v="8.1083991192739388E-2"/>
    <n v="0.15358956285913755"/>
    <n v="0.19411182267332583"/>
    <n v="2.00397071854358"/>
    <n v="0.2546677138714355"/>
    <n v="0.34328466516298806"/>
  </r>
  <r>
    <x v="4"/>
    <x v="1"/>
    <n v="-0.86270000000000002"/>
    <n v="-110.4"/>
    <n v="127.970348"/>
    <n v="2.36"/>
    <n v="319.79000000000002"/>
    <n v="135.5"/>
    <n v="6"/>
    <n v="225"/>
    <n v="0.04"/>
    <n v="1.66"/>
    <n v="2.6"/>
    <n v="78961458"/>
    <n v="641438366"/>
    <n v="4107972627"/>
    <n v="341839828"/>
    <n v="1105731604"/>
    <n v="1216353522"/>
    <n v="8296867607"/>
    <n v="2011811581"/>
    <n v="3098159622"/>
    <n v="79085130"/>
    <n v="642783588"/>
    <n v="4113912924"/>
    <n v="342855760"/>
    <n v="1107701839"/>
    <n v="1218754095"/>
    <n v="8318988009"/>
    <n v="2014963916"/>
    <n v="3102272448"/>
    <n v="123672"/>
    <n v="1345222"/>
    <n v="5940297"/>
    <n v="1015932"/>
    <n v="1970235"/>
    <n v="2400573"/>
    <n v="22120402"/>
    <n v="3152335"/>
    <n v="4112826"/>
    <n v="123.672"/>
    <n v="13.452220000000001"/>
    <n v="59.402970000000003"/>
    <n v="10.159319999999999"/>
    <n v="19.702349999999999"/>
    <n v="24.00573"/>
    <n v="221.20402000000001"/>
    <n v="31.523350000000001"/>
    <n v="41.128259999999997"/>
    <n v="0.10877336826444144"/>
    <n v="0.48032675140694747"/>
    <n v="8.2147292839122837E-2"/>
    <n v="0.15931132350087326"/>
    <n v="0.19410804385794683"/>
    <n v="1.7886346141406302"/>
    <n v="0.25489480238049034"/>
    <n v="0.33255918882204538"/>
  </r>
  <r>
    <x v="4"/>
    <x v="1"/>
    <n v="-0.84695799999999999"/>
    <n v="-110.4"/>
    <n v="130.348918"/>
    <n v="2.2799999999999998"/>
    <n v="330.29"/>
    <n v="144.66"/>
    <n v="5"/>
    <n v="220"/>
    <n v="0.03"/>
    <n v="1.52"/>
    <n v="2.2000000000000002"/>
    <n v="79120975"/>
    <n v="643173489"/>
    <n v="4118821586"/>
    <n v="343202757"/>
    <n v="1111327122"/>
    <n v="1219449883"/>
    <n v="8329966140"/>
    <n v="2016086053"/>
    <n v="3105555109"/>
    <n v="79251323"/>
    <n v="644591404"/>
    <n v="4124552223"/>
    <n v="344269207"/>
    <n v="1112843277"/>
    <n v="1221980180"/>
    <n v="8352800142"/>
    <n v="2019378899"/>
    <n v="3109556265"/>
    <n v="130348"/>
    <n v="1417915"/>
    <n v="5730637"/>
    <n v="1066450"/>
    <n v="1516155"/>
    <n v="2530297"/>
    <n v="22834002"/>
    <n v="3292846"/>
    <n v="4001156"/>
    <n v="130.34800000000001"/>
    <n v="14.17915"/>
    <n v="57.306370000000001"/>
    <n v="10.6645"/>
    <n v="15.16155"/>
    <n v="25.302969999999998"/>
    <n v="228.34002000000001"/>
    <n v="32.928460000000001"/>
    <n v="40.011560000000003"/>
    <n v="0.10877919108847085"/>
    <n v="0.43964134470801236"/>
    <n v="8.1815601313407177E-2"/>
    <n v="0.11631593887132904"/>
    <n v="0.1941185902353699"/>
    <n v="1.7517723325252401"/>
    <n v="0.25261960290913554"/>
    <n v="0.30695952373645929"/>
  </r>
  <r>
    <x v="4"/>
    <x v="1"/>
    <n v="-0.837897"/>
    <n v="-110.4"/>
    <n v="131.75844599999999"/>
    <n v="2.31"/>
    <n v="363.41"/>
    <n v="156.69999999999999"/>
    <n v="5"/>
    <n v="213"/>
    <n v="0.03"/>
    <n v="1.35"/>
    <n v="2.2999999999999998"/>
    <n v="79297704"/>
    <n v="645095882"/>
    <n v="4129696628"/>
    <n v="344722968"/>
    <n v="1116581379"/>
    <n v="1222880432"/>
    <n v="8366229217"/>
    <n v="2020793045"/>
    <n v="3112831844"/>
    <n v="79429461"/>
    <n v="646529128"/>
    <n v="4135678310"/>
    <n v="345783051"/>
    <n v="1118228501"/>
    <n v="1225438085"/>
    <n v="8389248165"/>
    <n v="2024076023"/>
    <n v="3116953937"/>
    <n v="131757"/>
    <n v="1433246"/>
    <n v="5981682"/>
    <n v="1060083"/>
    <n v="1647122"/>
    <n v="2557653"/>
    <n v="23018948"/>
    <n v="3282978"/>
    <n v="4122093"/>
    <n v="131.75700000000001"/>
    <n v="14.332459999999999"/>
    <n v="59.81682"/>
    <n v="10.60083"/>
    <n v="16.471219999999999"/>
    <n v="25.576530000000002"/>
    <n v="230.18948"/>
    <n v="32.82978"/>
    <n v="41.220930000000003"/>
    <n v="0.10877949558657224"/>
    <n v="0.45399348801202211"/>
    <n v="8.0457433001662151E-2"/>
    <n v="0.12501210561867679"/>
    <n v="0.19411894624194539"/>
    <n v="1.7470759048855089"/>
    <n v="0.24916915230310344"/>
    <n v="0.31285571165099391"/>
  </r>
  <r>
    <x v="4"/>
    <x v="1"/>
    <n v="-0.91076699999999999"/>
    <n v="-110.4"/>
    <n v="121.216526"/>
    <n v="2.4700000000000002"/>
    <n v="329.02"/>
    <n v="133.02000000000001"/>
    <n v="4"/>
    <n v="221"/>
    <n v="0.03"/>
    <n v="1.66"/>
    <n v="1.8"/>
    <n v="79462843"/>
    <n v="646892200"/>
    <n v="4140329853"/>
    <n v="346107981"/>
    <n v="1121375889"/>
    <n v="1226085998"/>
    <n v="8399064034"/>
    <n v="2025116111"/>
    <n v="3120081739"/>
    <n v="79584059"/>
    <n v="648210770"/>
    <n v="4146178121"/>
    <n v="347098885"/>
    <n v="1123157087"/>
    <n v="1228439008"/>
    <n v="8422605072"/>
    <n v="2028155457"/>
    <n v="3124485388"/>
    <n v="121216"/>
    <n v="1318570"/>
    <n v="5848268"/>
    <n v="990904"/>
    <n v="1781198"/>
    <n v="2353010"/>
    <n v="23541038"/>
    <n v="3039346"/>
    <n v="4403649"/>
    <n v="121.21599999999999"/>
    <n v="13.185700000000001"/>
    <n v="58.482680000000002"/>
    <n v="9.9090399999999992"/>
    <n v="17.811979999999998"/>
    <n v="23.530100000000001"/>
    <n v="235.41038"/>
    <n v="30.393460000000001"/>
    <n v="44.036490000000001"/>
    <n v="0.10877854408658924"/>
    <n v="0.48246667106652591"/>
    <n v="8.1746964097148891E-2"/>
    <n v="0.14694413278775079"/>
    <n v="0.19411711325237593"/>
    <n v="1.9420734886483635"/>
    <n v="0.25073802138331575"/>
    <n v="0.36328941723864838"/>
  </r>
  <r>
    <x v="4"/>
    <x v="1"/>
    <n v="-0.91076900000000005"/>
    <n v="-110.4"/>
    <n v="121.216239"/>
    <n v="2.35"/>
    <n v="308.87"/>
    <n v="131.13999999999999"/>
    <n v="4"/>
    <n v="220"/>
    <n v="0.03"/>
    <n v="1.67"/>
    <n v="1.8"/>
    <n v="79615335"/>
    <n v="648550954"/>
    <n v="4150536679"/>
    <n v="347430579"/>
    <n v="1127184094"/>
    <n v="1229046075"/>
    <n v="8433702094"/>
    <n v="2029169631"/>
    <n v="3127898157"/>
    <n v="79736551"/>
    <n v="649869533"/>
    <n v="4156761364"/>
    <n v="348450977"/>
    <n v="1128939776"/>
    <n v="1231399105"/>
    <n v="8455951872"/>
    <n v="2032328109"/>
    <n v="3132057143"/>
    <n v="121216"/>
    <n v="1318579"/>
    <n v="6224685"/>
    <n v="1020398"/>
    <n v="1755682"/>
    <n v="2353030"/>
    <n v="22249778"/>
    <n v="3158478"/>
    <n v="4158986"/>
    <n v="121.21599999999999"/>
    <n v="13.185790000000001"/>
    <n v="62.246850000000002"/>
    <n v="10.20398"/>
    <n v="17.556819999999998"/>
    <n v="23.5303"/>
    <n v="222.49778000000001"/>
    <n v="31.584779999999999"/>
    <n v="41.589860000000002"/>
    <n v="0.10877928656283001"/>
    <n v="0.51352007985744463"/>
    <n v="8.4180141235480468E-2"/>
    <n v="0.14483913014783525"/>
    <n v="0.19411876319957763"/>
    <n v="1.8355479474656813"/>
    <n v="0.26056609688489968"/>
    <n v="0.34310536562829991"/>
  </r>
  <r>
    <x v="4"/>
    <x v="1"/>
    <n v="-1.10161"/>
    <n v="-138"/>
    <n v="125.271196"/>
    <n v="2.2599999999999998"/>
    <n v="291.17"/>
    <n v="128.77000000000001"/>
    <n v="6"/>
    <n v="220"/>
    <n v="0.04"/>
    <n v="1.7"/>
    <n v="2.7"/>
    <n v="79761306"/>
    <n v="650138786"/>
    <n v="4160284115"/>
    <n v="348738775"/>
    <n v="1131477496"/>
    <n v="1231879594"/>
    <n v="8464119964"/>
    <n v="2033137541"/>
    <n v="3134727632"/>
    <n v="79886578"/>
    <n v="651501446"/>
    <n v="4167068647"/>
    <n v="349785687"/>
    <n v="1134119520"/>
    <n v="1234311291"/>
    <n v="8487156875"/>
    <n v="2036374927"/>
    <n v="3139220229"/>
    <n v="125272"/>
    <n v="1362660"/>
    <n v="6784532"/>
    <n v="1046912"/>
    <n v="2642024"/>
    <n v="2431697"/>
    <n v="23036911"/>
    <n v="3237386"/>
    <n v="4492597"/>
    <n v="125.27200000000001"/>
    <n v="13.6266"/>
    <n v="67.845320000000001"/>
    <n v="10.46912"/>
    <n v="26.42024"/>
    <n v="24.316970000000001"/>
    <n v="230.36911000000001"/>
    <n v="32.373860000000001"/>
    <n v="44.92597"/>
    <n v="0.10877610319943802"/>
    <n v="0.54158407305702794"/>
    <n v="8.3571109266236662E-2"/>
    <n v="0.21090299508270002"/>
    <n v="0.19411336930838496"/>
    <n v="1.8389513219234945"/>
    <n v="0.25842853949805222"/>
    <n v="0.358627386806309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003860-75F0-4244-9EFE-509E78544668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2:C47" firstHeaderRow="0" firstDataRow="1" firstDataCol="1" rowPageCount="9" colPageCount="1"/>
  <pivotFields count="15">
    <pivotField dataField="1" showAll="0"/>
    <pivotField dataField="1" showAll="0"/>
    <pivotField showAll="0"/>
    <pivotField axis="axisRow" showAll="0">
      <items count="15">
        <item x="3"/>
        <item x="1"/>
        <item x="0"/>
        <item x="2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64">
        <item x="1"/>
        <item x="2"/>
        <item x="0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</pivotFields>
  <rowFields count="2">
    <field x="3"/>
    <field x="14"/>
  </rowFields>
  <rowItems count="35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 v="1"/>
    </i>
    <i>
      <x v="7"/>
    </i>
    <i r="1">
      <x v="1"/>
    </i>
    <i>
      <x v="8"/>
    </i>
    <i r="1">
      <x v="1"/>
    </i>
    <i>
      <x v="9"/>
    </i>
    <i r="1">
      <x v="1"/>
    </i>
    <i>
      <x v="10"/>
    </i>
    <i r="1">
      <x v="1"/>
    </i>
    <i>
      <x v="11"/>
    </i>
    <i r="1">
      <x v="1"/>
    </i>
    <i>
      <x v="12"/>
    </i>
    <i r="1">
      <x v="1"/>
    </i>
    <i>
      <x v="13"/>
    </i>
    <i r="1">
      <x v="1"/>
    </i>
    <i t="grand">
      <x/>
    </i>
  </rowItems>
  <colFields count="1">
    <field x="-2"/>
  </colFields>
  <colItems count="2">
    <i>
      <x/>
    </i>
    <i i="1">
      <x v="1"/>
    </i>
  </colItems>
  <pageFields count="9">
    <pageField fld="4" hier="-1"/>
    <pageField fld="5" hier="-1"/>
    <pageField fld="6" hier="-1"/>
    <pageField fld="7" hier="-1"/>
    <pageField fld="8" hier="-1"/>
    <pageField fld="9" hier="-1"/>
    <pageField fld="10" hier="-1"/>
    <pageField fld="11" hier="-1"/>
    <pageField fld="12" hier="-1"/>
  </pageFields>
  <dataFields count="2">
    <dataField name="Average of power" fld="0" subtotal="average" baseField="0" baseItem="0"/>
    <dataField name="ave of energy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BCEFC3-1D06-5B45-94E9-DD7A279C730D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0" firstHeaderRow="0" firstDataRow="1" firstDataCol="1"/>
  <pivotFields count="22">
    <pivotField axis="axisRow" showAll="0">
      <items count="7">
        <item x="1"/>
        <item x="4"/>
        <item x="3"/>
        <item x="2"/>
        <item x="0"/>
        <item x="5"/>
        <item t="default"/>
      </items>
    </pivotField>
    <pivotField showAll="0"/>
    <pivotField showAll="0"/>
    <pivotField showAll="0"/>
    <pivotField numFmtId="21" showAll="0"/>
    <pivotField showAll="0"/>
    <pivotField showAll="0"/>
    <pivotField showAll="0"/>
    <pivotField showAll="0"/>
    <pivotField numFmtId="21" showAll="0"/>
    <pivotField showAll="0"/>
    <pivotField showAll="0"/>
    <pivotField showAll="0"/>
    <pivotField showAll="0"/>
    <pivotField numFmtId="2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Diff_total_frame" fld="16" subtotal="average" baseField="0" baseItem="0"/>
    <dataField name="Average of Diff_Janky_frames" fld="17" subtotal="average" baseField="0" baseItem="0"/>
    <dataField name="Average of Diff_Janky_frames_legacy" fld="18" subtotal="average" baseField="0" baseItem="0"/>
    <dataField name="Average of Diff_Number_Missed_Vsync" fld="19" subtotal="average" baseField="0" baseItem="0"/>
    <dataField name="Average of janky_totalframe" fld="20" subtotal="average" baseField="0" baseItem="0"/>
    <dataField name="Average of Janky_rate" fld="2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3B6A62-4C92-834A-9227-425FD5D50857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10" firstHeaderRow="0" firstDataRow="1" firstDataCol="1"/>
  <pivotFields count="70">
    <pivotField axis="axisRow" showAll="0">
      <items count="8">
        <item x="1"/>
        <item x="2"/>
        <item x="3"/>
        <item x="4"/>
        <item x="0"/>
        <item m="1" x="6"/>
        <item x="5"/>
        <item t="default"/>
      </items>
    </pivotField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6"/>
    </i>
    <i t="grand">
      <x/>
    </i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dataFields count="13">
    <dataField name="Average of janky_totalframe" fld="50" subtotal="average" baseField="0" baseItem="0"/>
    <dataField name="Average of Janky_per_second" fld="51" subtotal="average" baseField="0" baseItem="0"/>
    <dataField name="Average of total_frame_per_second" fld="52" subtotal="average" baseField="0" baseItem="0"/>
    <dataField name="Average of energy_S10M_VDD_TPU" fld="54" subtotal="average" baseField="0" baseItem="0"/>
    <dataField name="Average of energy_VSYS_PWR_DISPLAY" fld="55" subtotal="average" baseField="0" baseItem="0"/>
    <dataField name="Average of energy_L15M_VDD_SLC_M" fld="56" subtotal="average" baseField="0" baseItem="0"/>
    <dataField name="Average of energy_S2M_VDD_CPUCL2" fld="57" subtotal="average" baseField="0" baseItem="0"/>
    <dataField name="Average of energy_S3M_VDD_CPUCL1" fld="58" subtotal="average" baseField="0" baseItem="0"/>
    <dataField name="Average of energy_S4M_VDD_CPUCL0" fld="59" subtotal="average" baseField="0" baseItem="0"/>
    <dataField name="Average of energy_S5M_VDD_INT" fld="60" subtotal="average" baseField="0" baseItem="0"/>
    <dataField name="Average of energy_S1M_VDD_MIF" fld="61" subtotal="average" baseField="0" baseItem="0"/>
    <dataField name="Average of Energy" fld="2" subtotal="average" baseField="0" baseItem="0"/>
    <dataField name="Average of Energy_rails" fld="5" subtotal="average" baseField="0" baseItem="0"/>
  </dataFields>
  <formats count="2">
    <format dxfId="9">
      <pivotArea collapsedLevelsAreSubtotals="1" fieldPosition="0">
        <references count="2">
          <reference field="4294967294" count="3" selected="0">
            <x v="6"/>
            <x v="7"/>
            <x v="8"/>
          </reference>
          <reference field="0" count="0"/>
        </references>
      </pivotArea>
    </format>
    <format dxfId="8">
      <pivotArea dataOnly="0" labelOnly="1" outline="0" fieldPosition="0">
        <references count="1">
          <reference field="4294967294" count="3"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903A82-30FD-5944-871C-78B5ABE9054E}" name="PivotTable3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8" firstHeaderRow="0" firstDataRow="1" firstDataCol="1"/>
  <pivotFields count="57">
    <pivotField axis="axisRow" showAll="0">
      <items count="7">
        <item x="1"/>
        <item x="2"/>
        <item x="3"/>
        <item x="4"/>
        <item x="5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0"/>
  </rowFields>
  <rowItems count="15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Energy" fld="3" subtotal="average" baseField="0" baseItem="0"/>
    <dataField name="Average of Energy_rails" fld="6" subtotal="average" baseField="0" baseItem="0"/>
    <dataField name="Average of janky_per_second" fld="10" subtotal="average" baseField="0" baseItem="0"/>
    <dataField name="Average of frames_per_second" fld="11" subtotal="average" baseField="0" baseItem="0"/>
    <dataField name="Average of Janky_total_frames" fld="12" subtotal="average" baseField="0" baseItem="0"/>
  </dataFields>
  <formats count="2">
    <format dxfId="7">
      <pivotArea collapsedLevelsAreSubtotals="1" fieldPosition="0">
        <references count="3">
          <reference field="4294967294" count="1" selected="0">
            <x v="1"/>
          </reference>
          <reference field="0" count="1">
            <x v="5"/>
          </reference>
          <reference field="1" count="1" selected="0">
            <x v="1"/>
          </reference>
        </references>
      </pivotArea>
    </format>
    <format dxfId="6">
      <pivotArea collapsedLevelsAreSubtotals="1" fieldPosition="0">
        <references count="3">
          <reference field="4294967294" count="1" selected="0">
            <x v="1"/>
          </reference>
          <reference field="0" count="5">
            <x v="0"/>
            <x v="1"/>
            <x v="2"/>
            <x v="3"/>
            <x v="4"/>
          </reference>
          <reference field="1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313F6-CA27-BF47-9BC2-0DD6D4E40827}">
  <dimension ref="D1:R423"/>
  <sheetViews>
    <sheetView topLeftCell="A21" workbookViewId="0">
      <selection activeCell="G33" sqref="G33"/>
    </sheetView>
  </sheetViews>
  <sheetFormatPr baseColWidth="10" defaultRowHeight="16" x14ac:dyDescent="0.2"/>
  <cols>
    <col min="7" max="7" width="29" customWidth="1"/>
    <col min="18" max="18" width="17.83203125" customWidth="1"/>
  </cols>
  <sheetData>
    <row r="1" spans="4:18" x14ac:dyDescent="0.2">
      <c r="D1" t="s">
        <v>0</v>
      </c>
      <c r="E1" t="s">
        <v>1</v>
      </c>
      <c r="F1" t="s">
        <v>2</v>
      </c>
      <c r="G1" t="s">
        <v>3</v>
      </c>
      <c r="H1" t="s">
        <v>5</v>
      </c>
      <c r="I1" t="s">
        <v>8</v>
      </c>
      <c r="J1" t="s">
        <v>9</v>
      </c>
      <c r="K1" t="s">
        <v>10</v>
      </c>
      <c r="L1" t="s">
        <v>11</v>
      </c>
      <c r="M1" t="s">
        <v>15</v>
      </c>
      <c r="N1" t="s">
        <v>14</v>
      </c>
      <c r="O1" t="s">
        <v>12</v>
      </c>
      <c r="P1" t="s">
        <v>13</v>
      </c>
      <c r="Q1" t="s">
        <v>57</v>
      </c>
      <c r="R1" t="s">
        <v>61</v>
      </c>
    </row>
    <row r="2" spans="4:18" x14ac:dyDescent="0.2">
      <c r="D2">
        <v>1.52092</v>
      </c>
      <c r="E2">
        <v>220.8</v>
      </c>
      <c r="F2">
        <v>145.17530400000001</v>
      </c>
      <c r="G2" t="s">
        <v>7</v>
      </c>
      <c r="H2">
        <v>8</v>
      </c>
      <c r="I2" t="s">
        <v>6</v>
      </c>
      <c r="J2" t="s">
        <v>6</v>
      </c>
      <c r="K2" t="s">
        <v>6</v>
      </c>
      <c r="L2" t="s">
        <v>6</v>
      </c>
      <c r="M2" t="s">
        <v>6</v>
      </c>
      <c r="N2" t="s">
        <v>6</v>
      </c>
      <c r="O2" t="s">
        <v>6</v>
      </c>
      <c r="P2" t="s">
        <v>6</v>
      </c>
      <c r="Q2" t="s">
        <v>60</v>
      </c>
      <c r="R2" t="s">
        <v>62</v>
      </c>
    </row>
    <row r="3" spans="4:18" x14ac:dyDescent="0.2">
      <c r="D3">
        <v>1.509763</v>
      </c>
      <c r="E3">
        <v>193.2</v>
      </c>
      <c r="F3">
        <v>127.967141</v>
      </c>
      <c r="G3" t="s">
        <v>7</v>
      </c>
      <c r="H3">
        <v>8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60</v>
      </c>
      <c r="R3" t="s">
        <v>62</v>
      </c>
    </row>
    <row r="4" spans="4:18" x14ac:dyDescent="0.2">
      <c r="D4">
        <v>1.350349</v>
      </c>
      <c r="E4">
        <v>193.2</v>
      </c>
      <c r="F4">
        <v>143.07409999999999</v>
      </c>
      <c r="G4" t="s">
        <v>7</v>
      </c>
      <c r="H4">
        <v>8</v>
      </c>
      <c r="I4" t="s">
        <v>6</v>
      </c>
      <c r="J4" t="s">
        <v>6</v>
      </c>
      <c r="K4" t="s">
        <v>6</v>
      </c>
      <c r="L4" t="s">
        <v>6</v>
      </c>
      <c r="M4" t="s">
        <v>6</v>
      </c>
      <c r="N4" t="s">
        <v>6</v>
      </c>
      <c r="O4" t="s">
        <v>6</v>
      </c>
      <c r="P4" t="s">
        <v>6</v>
      </c>
      <c r="Q4" t="s">
        <v>60</v>
      </c>
      <c r="R4" t="s">
        <v>62</v>
      </c>
    </row>
    <row r="5" spans="4:18" x14ac:dyDescent="0.2">
      <c r="D5">
        <v>1.507083</v>
      </c>
      <c r="E5">
        <v>220.8</v>
      </c>
      <c r="F5">
        <v>146.50815900000001</v>
      </c>
      <c r="G5" t="s">
        <v>7</v>
      </c>
      <c r="H5">
        <v>8</v>
      </c>
      <c r="I5" t="s">
        <v>6</v>
      </c>
      <c r="J5" t="s">
        <v>6</v>
      </c>
      <c r="K5" t="s">
        <v>6</v>
      </c>
      <c r="L5" t="s">
        <v>6</v>
      </c>
      <c r="M5" t="s">
        <v>6</v>
      </c>
      <c r="N5" t="s">
        <v>6</v>
      </c>
      <c r="O5" t="s">
        <v>6</v>
      </c>
      <c r="P5" t="s">
        <v>6</v>
      </c>
      <c r="Q5" t="s">
        <v>60</v>
      </c>
      <c r="R5" t="s">
        <v>62</v>
      </c>
    </row>
    <row r="6" spans="4:18" x14ac:dyDescent="0.2">
      <c r="D6">
        <v>1.4136299999999999</v>
      </c>
      <c r="E6">
        <v>193.2</v>
      </c>
      <c r="F6">
        <v>136.66943599999999</v>
      </c>
      <c r="G6" t="s">
        <v>7</v>
      </c>
      <c r="H6">
        <v>8</v>
      </c>
      <c r="I6" t="s">
        <v>6</v>
      </c>
      <c r="J6" t="s">
        <v>6</v>
      </c>
      <c r="K6" t="s">
        <v>6</v>
      </c>
      <c r="L6" t="s">
        <v>6</v>
      </c>
      <c r="M6" t="s">
        <v>6</v>
      </c>
      <c r="N6" t="s">
        <v>6</v>
      </c>
      <c r="O6" t="s">
        <v>6</v>
      </c>
      <c r="P6" t="s">
        <v>6</v>
      </c>
      <c r="Q6" t="s">
        <v>60</v>
      </c>
      <c r="R6" t="s">
        <v>62</v>
      </c>
    </row>
    <row r="7" spans="4:18" x14ac:dyDescent="0.2">
      <c r="D7">
        <v>1.4702980000000001</v>
      </c>
      <c r="E7">
        <v>193.2</v>
      </c>
      <c r="F7">
        <v>131.40190799999999</v>
      </c>
      <c r="G7" t="s">
        <v>4</v>
      </c>
      <c r="H7">
        <v>8</v>
      </c>
      <c r="I7" t="s">
        <v>6</v>
      </c>
      <c r="J7" t="s">
        <v>6</v>
      </c>
      <c r="K7" t="s">
        <v>6</v>
      </c>
      <c r="L7" t="s">
        <v>6</v>
      </c>
      <c r="M7" t="s">
        <v>6</v>
      </c>
      <c r="N7" t="s">
        <v>6</v>
      </c>
      <c r="O7" t="s">
        <v>6</v>
      </c>
      <c r="P7" t="s">
        <v>6</v>
      </c>
      <c r="Q7" t="s">
        <v>60</v>
      </c>
      <c r="R7" t="s">
        <v>62</v>
      </c>
    </row>
    <row r="8" spans="4:18" x14ac:dyDescent="0.2">
      <c r="D8">
        <v>1.398428</v>
      </c>
      <c r="E8">
        <v>193.2</v>
      </c>
      <c r="F8">
        <v>138.15515099999999</v>
      </c>
      <c r="G8" t="s">
        <v>4</v>
      </c>
      <c r="H8">
        <v>8</v>
      </c>
      <c r="I8" t="s">
        <v>6</v>
      </c>
      <c r="J8" t="s">
        <v>6</v>
      </c>
      <c r="K8" t="s">
        <v>6</v>
      </c>
      <c r="L8" t="s">
        <v>6</v>
      </c>
      <c r="M8" t="s">
        <v>6</v>
      </c>
      <c r="N8" t="s">
        <v>6</v>
      </c>
      <c r="O8" t="s">
        <v>6</v>
      </c>
      <c r="P8" t="s">
        <v>6</v>
      </c>
      <c r="Q8" t="s">
        <v>60</v>
      </c>
      <c r="R8" t="s">
        <v>62</v>
      </c>
    </row>
    <row r="9" spans="4:18" x14ac:dyDescent="0.2">
      <c r="D9">
        <v>1.4664330000000001</v>
      </c>
      <c r="E9">
        <v>193.2</v>
      </c>
      <c r="F9">
        <v>131.74826899999999</v>
      </c>
      <c r="G9" t="s">
        <v>4</v>
      </c>
      <c r="H9">
        <v>8</v>
      </c>
      <c r="I9" t="s">
        <v>6</v>
      </c>
      <c r="J9" t="s">
        <v>6</v>
      </c>
      <c r="K9" t="s">
        <v>6</v>
      </c>
      <c r="L9" t="s">
        <v>6</v>
      </c>
      <c r="M9" t="s">
        <v>6</v>
      </c>
      <c r="N9" t="s">
        <v>6</v>
      </c>
      <c r="O9" t="s">
        <v>6</v>
      </c>
      <c r="P9" t="s">
        <v>6</v>
      </c>
      <c r="Q9" t="s">
        <v>60</v>
      </c>
      <c r="R9" t="s">
        <v>62</v>
      </c>
    </row>
    <row r="10" spans="4:18" x14ac:dyDescent="0.2">
      <c r="D10">
        <v>1.4625109999999999</v>
      </c>
      <c r="E10">
        <v>193.2</v>
      </c>
      <c r="F10">
        <v>132.10153399999999</v>
      </c>
      <c r="G10" t="s">
        <v>4</v>
      </c>
      <c r="H10">
        <v>8</v>
      </c>
      <c r="I10" t="s">
        <v>6</v>
      </c>
      <c r="J10" t="s">
        <v>6</v>
      </c>
      <c r="K10" t="s">
        <v>6</v>
      </c>
      <c r="L10" t="s">
        <v>6</v>
      </c>
      <c r="M10" t="s">
        <v>6</v>
      </c>
      <c r="N10" t="s">
        <v>6</v>
      </c>
      <c r="O10" t="s">
        <v>6</v>
      </c>
      <c r="P10" t="s">
        <v>6</v>
      </c>
      <c r="Q10" t="s">
        <v>60</v>
      </c>
      <c r="R10" t="s">
        <v>62</v>
      </c>
    </row>
    <row r="11" spans="4:18" x14ac:dyDescent="0.2">
      <c r="D11">
        <v>1.3984460000000001</v>
      </c>
      <c r="E11">
        <v>193.2</v>
      </c>
      <c r="F11">
        <v>138.15336300000001</v>
      </c>
      <c r="G11" t="s">
        <v>4</v>
      </c>
      <c r="H11">
        <v>8</v>
      </c>
      <c r="I11" t="s">
        <v>6</v>
      </c>
      <c r="J11" t="s">
        <v>6</v>
      </c>
      <c r="K11" t="s">
        <v>6</v>
      </c>
      <c r="L11" t="s">
        <v>6</v>
      </c>
      <c r="M11" t="s">
        <v>6</v>
      </c>
      <c r="N11" t="s">
        <v>6</v>
      </c>
      <c r="O11" t="s">
        <v>6</v>
      </c>
      <c r="P11" t="s">
        <v>6</v>
      </c>
      <c r="Q11" t="s">
        <v>60</v>
      </c>
      <c r="R11" t="s">
        <v>62</v>
      </c>
    </row>
    <row r="12" spans="4:18" x14ac:dyDescent="0.2">
      <c r="D12">
        <v>2.923149</v>
      </c>
      <c r="E12">
        <v>386.4</v>
      </c>
      <c r="F12">
        <v>132.186196</v>
      </c>
      <c r="G12" t="s">
        <v>16</v>
      </c>
      <c r="H12">
        <v>8</v>
      </c>
      <c r="I12" t="s">
        <v>6</v>
      </c>
      <c r="J12" t="s">
        <v>6</v>
      </c>
      <c r="K12" t="s">
        <v>6</v>
      </c>
      <c r="L12" t="s">
        <v>6</v>
      </c>
      <c r="M12" t="s">
        <v>6</v>
      </c>
      <c r="N12" t="s">
        <v>6</v>
      </c>
      <c r="O12" t="s">
        <v>6</v>
      </c>
      <c r="P12" t="s">
        <v>6</v>
      </c>
      <c r="Q12" t="s">
        <v>60</v>
      </c>
      <c r="R12" t="s">
        <v>62</v>
      </c>
    </row>
    <row r="13" spans="4:18" x14ac:dyDescent="0.2">
      <c r="D13">
        <v>3.0296439999999998</v>
      </c>
      <c r="E13">
        <v>386.4</v>
      </c>
      <c r="F13">
        <v>127.539733</v>
      </c>
      <c r="G13" t="s">
        <v>16</v>
      </c>
      <c r="H13">
        <v>8</v>
      </c>
      <c r="I13" t="s">
        <v>6</v>
      </c>
      <c r="J13" t="s">
        <v>6</v>
      </c>
      <c r="K13" t="s">
        <v>6</v>
      </c>
      <c r="L13" t="s">
        <v>6</v>
      </c>
      <c r="M13" t="s">
        <v>6</v>
      </c>
      <c r="N13" t="s">
        <v>6</v>
      </c>
      <c r="O13" t="s">
        <v>6</v>
      </c>
      <c r="P13" t="s">
        <v>6</v>
      </c>
      <c r="Q13" t="s">
        <v>60</v>
      </c>
      <c r="R13" t="s">
        <v>62</v>
      </c>
    </row>
    <row r="14" spans="4:18" x14ac:dyDescent="0.2">
      <c r="D14">
        <v>2.9947119999999998</v>
      </c>
      <c r="E14">
        <v>386.4</v>
      </c>
      <c r="F14">
        <v>129.02742599999999</v>
      </c>
      <c r="G14" t="s">
        <v>16</v>
      </c>
      <c r="H14">
        <v>8</v>
      </c>
      <c r="I14" t="s">
        <v>6</v>
      </c>
      <c r="J14" t="s">
        <v>6</v>
      </c>
      <c r="K14" t="s">
        <v>6</v>
      </c>
      <c r="L14" t="s">
        <v>6</v>
      </c>
      <c r="M14" t="s">
        <v>6</v>
      </c>
      <c r="N14" t="s">
        <v>6</v>
      </c>
      <c r="O14" t="s">
        <v>6</v>
      </c>
      <c r="P14" t="s">
        <v>6</v>
      </c>
      <c r="Q14" t="s">
        <v>60</v>
      </c>
      <c r="R14" t="s">
        <v>62</v>
      </c>
    </row>
    <row r="15" spans="4:18" x14ac:dyDescent="0.2">
      <c r="D15">
        <v>3.0806339999999999</v>
      </c>
      <c r="E15">
        <v>386.4</v>
      </c>
      <c r="F15">
        <v>125.42874500000001</v>
      </c>
      <c r="G15" t="s">
        <v>16</v>
      </c>
      <c r="H15">
        <v>8</v>
      </c>
      <c r="I15" t="s">
        <v>6</v>
      </c>
      <c r="J15" t="s">
        <v>6</v>
      </c>
      <c r="K15" t="s">
        <v>6</v>
      </c>
      <c r="L15" t="s">
        <v>6</v>
      </c>
      <c r="M15" t="s">
        <v>6</v>
      </c>
      <c r="N15" t="s">
        <v>6</v>
      </c>
      <c r="O15" t="s">
        <v>6</v>
      </c>
      <c r="P15" t="s">
        <v>6</v>
      </c>
      <c r="Q15" t="s">
        <v>60</v>
      </c>
      <c r="R15" t="s">
        <v>62</v>
      </c>
    </row>
    <row r="16" spans="4:18" x14ac:dyDescent="0.2">
      <c r="D16">
        <v>3.0528840000000002</v>
      </c>
      <c r="E16">
        <v>386.4</v>
      </c>
      <c r="F16">
        <v>126.568826</v>
      </c>
      <c r="G16" t="s">
        <v>16</v>
      </c>
      <c r="H16">
        <v>8</v>
      </c>
      <c r="I16" t="s">
        <v>6</v>
      </c>
      <c r="J16" t="s">
        <v>6</v>
      </c>
      <c r="K16" t="s">
        <v>6</v>
      </c>
      <c r="L16" t="s">
        <v>6</v>
      </c>
      <c r="M16" t="s">
        <v>6</v>
      </c>
      <c r="N16" t="s">
        <v>6</v>
      </c>
      <c r="O16" t="s">
        <v>6</v>
      </c>
      <c r="P16" t="s">
        <v>6</v>
      </c>
      <c r="Q16" t="s">
        <v>60</v>
      </c>
      <c r="R16" t="s">
        <v>62</v>
      </c>
    </row>
    <row r="17" spans="4:18" x14ac:dyDescent="0.2">
      <c r="D17">
        <v>0.88212599999999997</v>
      </c>
      <c r="E17">
        <v>110.4</v>
      </c>
      <c r="F17">
        <v>125.15219</v>
      </c>
      <c r="G17" t="s">
        <v>17</v>
      </c>
      <c r="H17">
        <v>8</v>
      </c>
      <c r="I17" t="s">
        <v>6</v>
      </c>
      <c r="J17" t="s">
        <v>6</v>
      </c>
      <c r="K17" t="s">
        <v>6</v>
      </c>
      <c r="L17" t="s">
        <v>6</v>
      </c>
      <c r="M17" t="s">
        <v>6</v>
      </c>
      <c r="N17" t="s">
        <v>6</v>
      </c>
      <c r="O17" t="s">
        <v>6</v>
      </c>
      <c r="P17" t="s">
        <v>6</v>
      </c>
      <c r="Q17" t="s">
        <v>60</v>
      </c>
      <c r="R17" t="s">
        <v>62</v>
      </c>
    </row>
    <row r="18" spans="4:18" x14ac:dyDescent="0.2">
      <c r="D18">
        <v>0.91082099999999999</v>
      </c>
      <c r="E18">
        <v>110.4</v>
      </c>
      <c r="F18">
        <v>121.209337</v>
      </c>
      <c r="G18" t="s">
        <v>17</v>
      </c>
      <c r="H18">
        <v>8</v>
      </c>
      <c r="I18" t="s">
        <v>6</v>
      </c>
      <c r="J18" t="s">
        <v>6</v>
      </c>
      <c r="K18" t="s">
        <v>6</v>
      </c>
      <c r="L18" t="s">
        <v>6</v>
      </c>
      <c r="M18" t="s">
        <v>6</v>
      </c>
      <c r="N18" t="s">
        <v>6</v>
      </c>
      <c r="O18" t="s">
        <v>6</v>
      </c>
      <c r="P18" t="s">
        <v>6</v>
      </c>
      <c r="Q18" t="s">
        <v>60</v>
      </c>
      <c r="R18" t="s">
        <v>62</v>
      </c>
    </row>
    <row r="19" spans="4:18" x14ac:dyDescent="0.2">
      <c r="D19">
        <v>0.91882799999999998</v>
      </c>
      <c r="E19">
        <v>110.4</v>
      </c>
      <c r="F19">
        <v>120.153037</v>
      </c>
      <c r="G19" t="s">
        <v>17</v>
      </c>
      <c r="H19">
        <v>8</v>
      </c>
      <c r="I19" t="s">
        <v>6</v>
      </c>
      <c r="J19" t="s">
        <v>6</v>
      </c>
      <c r="K19" t="s">
        <v>6</v>
      </c>
      <c r="L19" t="s">
        <v>6</v>
      </c>
      <c r="M19" t="s">
        <v>6</v>
      </c>
      <c r="N19" t="s">
        <v>6</v>
      </c>
      <c r="O19" t="s">
        <v>6</v>
      </c>
      <c r="P19" t="s">
        <v>6</v>
      </c>
      <c r="Q19" t="s">
        <v>60</v>
      </c>
      <c r="R19" t="s">
        <v>62</v>
      </c>
    </row>
    <row r="20" spans="4:18" x14ac:dyDescent="0.2">
      <c r="D20">
        <v>0.91883899999999996</v>
      </c>
      <c r="E20">
        <v>110.4</v>
      </c>
      <c r="F20">
        <v>120.15160299999999</v>
      </c>
      <c r="G20" t="s">
        <v>17</v>
      </c>
      <c r="H20">
        <v>8</v>
      </c>
      <c r="I20" t="s">
        <v>6</v>
      </c>
      <c r="J20" t="s">
        <v>6</v>
      </c>
      <c r="K20" t="s">
        <v>6</v>
      </c>
      <c r="L20" t="s">
        <v>6</v>
      </c>
      <c r="M20" t="s">
        <v>6</v>
      </c>
      <c r="N20" t="s">
        <v>6</v>
      </c>
      <c r="O20" t="s">
        <v>6</v>
      </c>
      <c r="P20" t="s">
        <v>6</v>
      </c>
      <c r="Q20" t="s">
        <v>60</v>
      </c>
      <c r="R20" t="s">
        <v>62</v>
      </c>
    </row>
    <row r="21" spans="4:18" x14ac:dyDescent="0.2">
      <c r="D21">
        <v>1.0097339999999999</v>
      </c>
      <c r="E21">
        <v>138</v>
      </c>
      <c r="F21">
        <v>136.669703</v>
      </c>
      <c r="G21" t="s">
        <v>17</v>
      </c>
      <c r="H21">
        <v>8</v>
      </c>
      <c r="I21" t="s">
        <v>6</v>
      </c>
      <c r="J21" t="s">
        <v>6</v>
      </c>
      <c r="K21" t="s">
        <v>6</v>
      </c>
      <c r="L21" t="s">
        <v>6</v>
      </c>
      <c r="M21" t="s">
        <v>6</v>
      </c>
      <c r="N21" t="s">
        <v>6</v>
      </c>
      <c r="O21" t="s">
        <v>6</v>
      </c>
      <c r="P21" t="s">
        <v>6</v>
      </c>
      <c r="Q21" t="s">
        <v>60</v>
      </c>
      <c r="R21" t="s">
        <v>62</v>
      </c>
    </row>
    <row r="22" spans="4:18" x14ac:dyDescent="0.2">
      <c r="D22">
        <v>0.37767400000000001</v>
      </c>
      <c r="E22">
        <v>55.2</v>
      </c>
      <c r="F22">
        <v>146.157883</v>
      </c>
      <c r="G22" t="s">
        <v>22</v>
      </c>
      <c r="H22">
        <v>8</v>
      </c>
      <c r="I22" t="s">
        <v>6</v>
      </c>
      <c r="J22" t="s">
        <v>6</v>
      </c>
      <c r="K22" t="s">
        <v>6</v>
      </c>
      <c r="L22" t="s">
        <v>6</v>
      </c>
      <c r="M22" t="s">
        <v>6</v>
      </c>
      <c r="N22" t="s">
        <v>6</v>
      </c>
      <c r="O22" t="s">
        <v>6</v>
      </c>
      <c r="P22" t="s">
        <v>6</v>
      </c>
      <c r="Q22" t="s">
        <v>60</v>
      </c>
      <c r="R22" t="s">
        <v>62</v>
      </c>
    </row>
    <row r="23" spans="4:18" x14ac:dyDescent="0.2">
      <c r="D23">
        <v>0.42693900000000001</v>
      </c>
      <c r="E23">
        <v>55.2</v>
      </c>
      <c r="F23">
        <v>129.292529</v>
      </c>
      <c r="G23" t="s">
        <v>22</v>
      </c>
      <c r="H23">
        <v>8</v>
      </c>
      <c r="I23" t="s">
        <v>6</v>
      </c>
      <c r="J23" t="s">
        <v>6</v>
      </c>
      <c r="K23" t="s">
        <v>6</v>
      </c>
      <c r="L23" t="s">
        <v>6</v>
      </c>
      <c r="M23" t="s">
        <v>6</v>
      </c>
      <c r="N23" t="s">
        <v>6</v>
      </c>
      <c r="O23" t="s">
        <v>6</v>
      </c>
      <c r="P23" t="s">
        <v>6</v>
      </c>
      <c r="Q23" t="s">
        <v>60</v>
      </c>
      <c r="R23" t="s">
        <v>62</v>
      </c>
    </row>
    <row r="24" spans="4:18" x14ac:dyDescent="0.2">
      <c r="D24">
        <v>0.341557</v>
      </c>
      <c r="E24">
        <v>55.2</v>
      </c>
      <c r="F24">
        <v>161.61286200000001</v>
      </c>
      <c r="G24" t="s">
        <v>22</v>
      </c>
      <c r="H24">
        <v>8</v>
      </c>
      <c r="I24" t="s">
        <v>6</v>
      </c>
      <c r="J24" t="s">
        <v>6</v>
      </c>
      <c r="K24" t="s">
        <v>6</v>
      </c>
      <c r="L24" t="s">
        <v>6</v>
      </c>
      <c r="M24" t="s">
        <v>6</v>
      </c>
      <c r="N24" t="s">
        <v>6</v>
      </c>
      <c r="O24" t="s">
        <v>6</v>
      </c>
      <c r="P24" t="s">
        <v>6</v>
      </c>
      <c r="Q24" t="s">
        <v>60</v>
      </c>
      <c r="R24" t="s">
        <v>62</v>
      </c>
    </row>
    <row r="25" spans="4:18" x14ac:dyDescent="0.2">
      <c r="D25">
        <v>0.422346</v>
      </c>
      <c r="E25">
        <v>82.8</v>
      </c>
      <c r="F25">
        <v>196.04801699999999</v>
      </c>
      <c r="G25" t="s">
        <v>22</v>
      </c>
      <c r="H25">
        <v>8</v>
      </c>
      <c r="I25" t="s">
        <v>6</v>
      </c>
      <c r="J25" t="s">
        <v>6</v>
      </c>
      <c r="K25" t="s">
        <v>6</v>
      </c>
      <c r="L25" t="s">
        <v>6</v>
      </c>
      <c r="M25" t="s">
        <v>6</v>
      </c>
      <c r="N25" t="s">
        <v>6</v>
      </c>
      <c r="O25" t="s">
        <v>6</v>
      </c>
      <c r="P25" t="s">
        <v>6</v>
      </c>
      <c r="Q25" t="s">
        <v>60</v>
      </c>
      <c r="R25" t="s">
        <v>62</v>
      </c>
    </row>
    <row r="26" spans="4:18" x14ac:dyDescent="0.2">
      <c r="D26">
        <v>0.56923900000000005</v>
      </c>
      <c r="E26">
        <v>82.8</v>
      </c>
      <c r="F26">
        <v>145.457392</v>
      </c>
      <c r="G26" t="s">
        <v>22</v>
      </c>
      <c r="H26">
        <v>8</v>
      </c>
      <c r="I26" t="s">
        <v>6</v>
      </c>
      <c r="J26" t="s">
        <v>6</v>
      </c>
      <c r="K26" t="s">
        <v>6</v>
      </c>
      <c r="L26" t="s">
        <v>6</v>
      </c>
      <c r="M26" t="s">
        <v>6</v>
      </c>
      <c r="N26" t="s">
        <v>6</v>
      </c>
      <c r="O26" t="s">
        <v>6</v>
      </c>
      <c r="P26" t="s">
        <v>6</v>
      </c>
      <c r="Q26" t="s">
        <v>60</v>
      </c>
      <c r="R26" t="s">
        <v>62</v>
      </c>
    </row>
    <row r="27" spans="4:18" x14ac:dyDescent="0.2">
      <c r="D27">
        <v>1.1992339999999999</v>
      </c>
      <c r="E27">
        <v>165.6</v>
      </c>
      <c r="F27">
        <v>138.088155</v>
      </c>
      <c r="G27" t="s">
        <v>17</v>
      </c>
      <c r="H27">
        <v>2</v>
      </c>
      <c r="I27" t="s">
        <v>24</v>
      </c>
      <c r="J27" t="s">
        <v>24</v>
      </c>
      <c r="K27" t="s">
        <v>24</v>
      </c>
      <c r="L27" t="s">
        <v>24</v>
      </c>
      <c r="M27" t="s">
        <v>24</v>
      </c>
      <c r="N27" t="s">
        <v>24</v>
      </c>
      <c r="O27" t="s">
        <v>6</v>
      </c>
      <c r="P27" t="s">
        <v>6</v>
      </c>
      <c r="Q27" t="s">
        <v>60</v>
      </c>
      <c r="R27" t="s">
        <v>62</v>
      </c>
    </row>
    <row r="28" spans="4:18" x14ac:dyDescent="0.2">
      <c r="D28">
        <v>0.75898699999999997</v>
      </c>
      <c r="E28">
        <v>110.4</v>
      </c>
      <c r="F28">
        <v>145.45704900000001</v>
      </c>
      <c r="G28" t="s">
        <v>17</v>
      </c>
      <c r="H28">
        <v>2</v>
      </c>
      <c r="I28" t="s">
        <v>24</v>
      </c>
      <c r="J28" t="s">
        <v>24</v>
      </c>
      <c r="K28" t="s">
        <v>24</v>
      </c>
      <c r="L28" t="s">
        <v>24</v>
      </c>
      <c r="M28" t="s">
        <v>24</v>
      </c>
      <c r="N28" t="s">
        <v>24</v>
      </c>
      <c r="O28" t="s">
        <v>6</v>
      </c>
      <c r="P28" t="s">
        <v>6</v>
      </c>
      <c r="Q28" t="s">
        <v>60</v>
      </c>
      <c r="R28" t="s">
        <v>62</v>
      </c>
    </row>
    <row r="29" spans="4:18" x14ac:dyDescent="0.2">
      <c r="D29">
        <v>0.76454800000000001</v>
      </c>
      <c r="E29">
        <v>110.4</v>
      </c>
      <c r="F29">
        <v>144.398957</v>
      </c>
      <c r="G29" t="s">
        <v>17</v>
      </c>
      <c r="H29">
        <v>2</v>
      </c>
      <c r="I29" t="s">
        <v>24</v>
      </c>
      <c r="J29" t="s">
        <v>24</v>
      </c>
      <c r="K29" t="s">
        <v>24</v>
      </c>
      <c r="L29" t="s">
        <v>24</v>
      </c>
      <c r="M29" t="s">
        <v>24</v>
      </c>
      <c r="N29" t="s">
        <v>24</v>
      </c>
      <c r="O29" t="s">
        <v>6</v>
      </c>
      <c r="P29" t="s">
        <v>6</v>
      </c>
      <c r="Q29" t="s">
        <v>60</v>
      </c>
      <c r="R29" t="s">
        <v>62</v>
      </c>
    </row>
    <row r="30" spans="4:18" x14ac:dyDescent="0.2">
      <c r="D30">
        <v>0.77586599999999994</v>
      </c>
      <c r="E30">
        <v>110.4</v>
      </c>
      <c r="F30">
        <v>142.2927</v>
      </c>
      <c r="G30" t="s">
        <v>17</v>
      </c>
      <c r="H30">
        <v>2</v>
      </c>
      <c r="I30" t="s">
        <v>24</v>
      </c>
      <c r="J30" t="s">
        <v>24</v>
      </c>
      <c r="K30" t="s">
        <v>24</v>
      </c>
      <c r="L30" t="s">
        <v>24</v>
      </c>
      <c r="M30" t="s">
        <v>24</v>
      </c>
      <c r="N30" t="s">
        <v>24</v>
      </c>
      <c r="O30" t="s">
        <v>6</v>
      </c>
      <c r="P30" t="s">
        <v>6</v>
      </c>
      <c r="Q30" t="s">
        <v>60</v>
      </c>
      <c r="R30" t="s">
        <v>62</v>
      </c>
    </row>
    <row r="31" spans="4:18" x14ac:dyDescent="0.2">
      <c r="D31">
        <v>0.775837</v>
      </c>
      <c r="E31">
        <v>110.4</v>
      </c>
      <c r="F31">
        <v>142.297875</v>
      </c>
      <c r="G31" t="s">
        <v>17</v>
      </c>
      <c r="H31">
        <v>2</v>
      </c>
      <c r="I31" t="s">
        <v>24</v>
      </c>
      <c r="J31" t="s">
        <v>24</v>
      </c>
      <c r="K31" t="s">
        <v>24</v>
      </c>
      <c r="L31" t="s">
        <v>24</v>
      </c>
      <c r="M31" t="s">
        <v>24</v>
      </c>
      <c r="N31" t="s">
        <v>24</v>
      </c>
      <c r="O31" t="s">
        <v>6</v>
      </c>
      <c r="P31" t="s">
        <v>6</v>
      </c>
      <c r="Q31" t="s">
        <v>60</v>
      </c>
      <c r="R31" t="s">
        <v>62</v>
      </c>
    </row>
    <row r="32" spans="4:18" x14ac:dyDescent="0.2">
      <c r="D32">
        <v>0.78703599999999996</v>
      </c>
      <c r="E32">
        <v>110.4</v>
      </c>
      <c r="F32">
        <v>140.27319700000001</v>
      </c>
      <c r="G32" t="s">
        <v>17</v>
      </c>
      <c r="H32">
        <v>2</v>
      </c>
      <c r="I32" t="s">
        <v>24</v>
      </c>
      <c r="J32" t="s">
        <v>24</v>
      </c>
      <c r="K32" t="s">
        <v>24</v>
      </c>
      <c r="L32" t="s">
        <v>24</v>
      </c>
      <c r="M32" t="s">
        <v>6</v>
      </c>
      <c r="N32" t="s">
        <v>6</v>
      </c>
      <c r="O32" t="s">
        <v>24</v>
      </c>
      <c r="P32" t="s">
        <v>24</v>
      </c>
      <c r="Q32" t="s">
        <v>60</v>
      </c>
      <c r="R32" t="s">
        <v>62</v>
      </c>
    </row>
    <row r="33" spans="4:18" x14ac:dyDescent="0.2">
      <c r="D33">
        <v>0.77922999999999998</v>
      </c>
      <c r="E33">
        <v>110.4</v>
      </c>
      <c r="F33">
        <v>141.678314</v>
      </c>
      <c r="G33" t="s">
        <v>17</v>
      </c>
      <c r="H33">
        <v>2</v>
      </c>
      <c r="I33" t="s">
        <v>24</v>
      </c>
      <c r="J33" t="s">
        <v>24</v>
      </c>
      <c r="K33" t="s">
        <v>24</v>
      </c>
      <c r="L33" t="s">
        <v>24</v>
      </c>
      <c r="M33" t="s">
        <v>6</v>
      </c>
      <c r="N33" t="s">
        <v>6</v>
      </c>
      <c r="O33" t="s">
        <v>24</v>
      </c>
      <c r="P33" t="s">
        <v>24</v>
      </c>
      <c r="Q33" t="s">
        <v>60</v>
      </c>
      <c r="R33" t="s">
        <v>62</v>
      </c>
    </row>
    <row r="34" spans="4:18" x14ac:dyDescent="0.2">
      <c r="D34">
        <v>0.79146300000000003</v>
      </c>
      <c r="E34">
        <v>110.4</v>
      </c>
      <c r="F34">
        <v>139.488553</v>
      </c>
      <c r="G34" t="s">
        <v>17</v>
      </c>
      <c r="H34">
        <v>2</v>
      </c>
      <c r="I34" t="s">
        <v>24</v>
      </c>
      <c r="J34" t="s">
        <v>24</v>
      </c>
      <c r="K34" t="s">
        <v>24</v>
      </c>
      <c r="L34" t="s">
        <v>24</v>
      </c>
      <c r="M34" t="s">
        <v>6</v>
      </c>
      <c r="N34" t="s">
        <v>6</v>
      </c>
      <c r="O34" t="s">
        <v>24</v>
      </c>
      <c r="P34" t="s">
        <v>24</v>
      </c>
      <c r="Q34" t="s">
        <v>60</v>
      </c>
      <c r="R34" t="s">
        <v>62</v>
      </c>
    </row>
    <row r="35" spans="4:18" x14ac:dyDescent="0.2">
      <c r="D35">
        <v>0.77012999999999998</v>
      </c>
      <c r="E35">
        <v>110.4</v>
      </c>
      <c r="F35">
        <v>143.352338</v>
      </c>
      <c r="G35" t="s">
        <v>17</v>
      </c>
      <c r="H35">
        <v>2</v>
      </c>
      <c r="I35" t="s">
        <v>24</v>
      </c>
      <c r="J35" t="s">
        <v>24</v>
      </c>
      <c r="K35" t="s">
        <v>24</v>
      </c>
      <c r="L35" t="s">
        <v>24</v>
      </c>
      <c r="M35" t="s">
        <v>6</v>
      </c>
      <c r="N35" t="s">
        <v>6</v>
      </c>
      <c r="O35" t="s">
        <v>24</v>
      </c>
      <c r="P35" t="s">
        <v>24</v>
      </c>
      <c r="Q35" t="s">
        <v>60</v>
      </c>
      <c r="R35" t="s">
        <v>62</v>
      </c>
    </row>
    <row r="36" spans="4:18" x14ac:dyDescent="0.2">
      <c r="D36">
        <v>0.68305199999999999</v>
      </c>
      <c r="E36">
        <v>82.8</v>
      </c>
      <c r="F36">
        <v>121.220726</v>
      </c>
      <c r="G36" t="s">
        <v>17</v>
      </c>
      <c r="H36">
        <v>2</v>
      </c>
      <c r="I36" t="s">
        <v>24</v>
      </c>
      <c r="J36" t="s">
        <v>24</v>
      </c>
      <c r="K36" t="s">
        <v>24</v>
      </c>
      <c r="L36" t="s">
        <v>24</v>
      </c>
      <c r="M36" t="s">
        <v>6</v>
      </c>
      <c r="N36" t="s">
        <v>6</v>
      </c>
      <c r="O36" t="s">
        <v>24</v>
      </c>
      <c r="P36" t="s">
        <v>24</v>
      </c>
      <c r="Q36" t="s">
        <v>60</v>
      </c>
      <c r="R36" t="s">
        <v>62</v>
      </c>
    </row>
    <row r="37" spans="4:18" x14ac:dyDescent="0.2">
      <c r="D37">
        <v>0.94363600000000003</v>
      </c>
      <c r="E37">
        <v>138</v>
      </c>
      <c r="F37">
        <v>146.242808</v>
      </c>
      <c r="G37" t="s">
        <v>17</v>
      </c>
      <c r="H37">
        <v>2</v>
      </c>
      <c r="I37" t="s">
        <v>6</v>
      </c>
      <c r="J37" t="s">
        <v>6</v>
      </c>
      <c r="K37" t="s">
        <v>24</v>
      </c>
      <c r="L37" t="s">
        <v>24</v>
      </c>
      <c r="M37" t="s">
        <v>24</v>
      </c>
      <c r="N37" t="s">
        <v>24</v>
      </c>
      <c r="O37" t="s">
        <v>24</v>
      </c>
      <c r="P37" t="s">
        <v>24</v>
      </c>
      <c r="Q37" t="s">
        <v>60</v>
      </c>
      <c r="R37" t="s">
        <v>62</v>
      </c>
    </row>
    <row r="38" spans="4:18" x14ac:dyDescent="0.2">
      <c r="D38">
        <v>0.80522800000000005</v>
      </c>
      <c r="E38">
        <v>110.4</v>
      </c>
      <c r="F38">
        <v>137.10403500000001</v>
      </c>
      <c r="G38" t="s">
        <v>17</v>
      </c>
      <c r="H38">
        <v>2</v>
      </c>
      <c r="I38" t="s">
        <v>6</v>
      </c>
      <c r="J38" t="s">
        <v>6</v>
      </c>
      <c r="K38" t="s">
        <v>24</v>
      </c>
      <c r="L38" t="s">
        <v>24</v>
      </c>
      <c r="M38" t="s">
        <v>24</v>
      </c>
      <c r="N38" t="s">
        <v>24</v>
      </c>
      <c r="O38" t="s">
        <v>24</v>
      </c>
      <c r="P38" t="s">
        <v>24</v>
      </c>
      <c r="Q38" t="s">
        <v>60</v>
      </c>
      <c r="R38" t="s">
        <v>62</v>
      </c>
    </row>
    <row r="39" spans="4:18" x14ac:dyDescent="0.2">
      <c r="D39">
        <v>0.74813700000000005</v>
      </c>
      <c r="E39">
        <v>110.4</v>
      </c>
      <c r="F39">
        <v>147.56661</v>
      </c>
      <c r="G39" t="s">
        <v>17</v>
      </c>
      <c r="H39">
        <v>2</v>
      </c>
      <c r="I39" t="s">
        <v>6</v>
      </c>
      <c r="J39" t="s">
        <v>6</v>
      </c>
      <c r="K39" t="s">
        <v>24</v>
      </c>
      <c r="L39" t="s">
        <v>24</v>
      </c>
      <c r="M39" t="s">
        <v>24</v>
      </c>
      <c r="N39" t="s">
        <v>24</v>
      </c>
      <c r="O39" t="s">
        <v>24</v>
      </c>
      <c r="P39" t="s">
        <v>24</v>
      </c>
      <c r="Q39" t="s">
        <v>60</v>
      </c>
      <c r="R39" t="s">
        <v>62</v>
      </c>
    </row>
    <row r="40" spans="4:18" x14ac:dyDescent="0.2">
      <c r="D40">
        <v>0.75351699999999999</v>
      </c>
      <c r="E40">
        <v>110.4</v>
      </c>
      <c r="F40">
        <v>146.51296199999999</v>
      </c>
      <c r="G40" t="s">
        <v>17</v>
      </c>
      <c r="H40">
        <v>2</v>
      </c>
      <c r="I40" t="s">
        <v>6</v>
      </c>
      <c r="J40" t="s">
        <v>6</v>
      </c>
      <c r="K40" t="s">
        <v>24</v>
      </c>
      <c r="L40" t="s">
        <v>24</v>
      </c>
      <c r="M40" t="s">
        <v>24</v>
      </c>
      <c r="N40" t="s">
        <v>24</v>
      </c>
      <c r="O40" t="s">
        <v>24</v>
      </c>
      <c r="P40" t="s">
        <v>24</v>
      </c>
      <c r="Q40" t="s">
        <v>60</v>
      </c>
      <c r="R40" t="s">
        <v>62</v>
      </c>
    </row>
    <row r="41" spans="4:18" x14ac:dyDescent="0.2">
      <c r="D41">
        <v>0.66570799999999997</v>
      </c>
      <c r="E41">
        <v>82.8</v>
      </c>
      <c r="F41">
        <v>124.378894</v>
      </c>
      <c r="G41" t="s">
        <v>17</v>
      </c>
      <c r="H41">
        <v>2</v>
      </c>
      <c r="I41" t="s">
        <v>6</v>
      </c>
      <c r="J41" t="s">
        <v>6</v>
      </c>
      <c r="K41" t="s">
        <v>24</v>
      </c>
      <c r="L41" t="s">
        <v>24</v>
      </c>
      <c r="M41" t="s">
        <v>24</v>
      </c>
      <c r="N41" t="s">
        <v>24</v>
      </c>
      <c r="O41" t="s">
        <v>24</v>
      </c>
      <c r="P41" t="s">
        <v>24</v>
      </c>
      <c r="Q41" t="s">
        <v>60</v>
      </c>
      <c r="R41" t="s">
        <v>62</v>
      </c>
    </row>
    <row r="42" spans="4:18" x14ac:dyDescent="0.2">
      <c r="D42">
        <v>0.72902599999999995</v>
      </c>
      <c r="E42">
        <v>110.4</v>
      </c>
      <c r="F42">
        <v>151.434866</v>
      </c>
      <c r="G42" t="s">
        <v>17</v>
      </c>
      <c r="H42">
        <v>4</v>
      </c>
      <c r="I42" t="s">
        <v>6</v>
      </c>
      <c r="J42" t="s">
        <v>6</v>
      </c>
      <c r="K42" t="s">
        <v>24</v>
      </c>
      <c r="L42" t="s">
        <v>24</v>
      </c>
      <c r="M42" t="s">
        <v>6</v>
      </c>
      <c r="N42" t="s">
        <v>6</v>
      </c>
      <c r="O42" t="s">
        <v>24</v>
      </c>
      <c r="P42" t="s">
        <v>24</v>
      </c>
      <c r="Q42" t="s">
        <v>60</v>
      </c>
      <c r="R42" t="s">
        <v>62</v>
      </c>
    </row>
    <row r="43" spans="4:18" x14ac:dyDescent="0.2">
      <c r="D43">
        <v>0.69825300000000001</v>
      </c>
      <c r="E43">
        <v>110.4</v>
      </c>
      <c r="F43">
        <v>158.10889</v>
      </c>
      <c r="G43" t="s">
        <v>17</v>
      </c>
      <c r="H43">
        <v>4</v>
      </c>
      <c r="I43" t="s">
        <v>6</v>
      </c>
      <c r="J43" t="s">
        <v>6</v>
      </c>
      <c r="K43" t="s">
        <v>24</v>
      </c>
      <c r="L43" t="s">
        <v>24</v>
      </c>
      <c r="M43" t="s">
        <v>6</v>
      </c>
      <c r="N43" t="s">
        <v>6</v>
      </c>
      <c r="O43" t="s">
        <v>24</v>
      </c>
      <c r="P43" t="s">
        <v>24</v>
      </c>
      <c r="Q43" t="s">
        <v>60</v>
      </c>
      <c r="R43" t="s">
        <v>62</v>
      </c>
    </row>
    <row r="44" spans="4:18" x14ac:dyDescent="0.2">
      <c r="D44">
        <v>0.74594000000000005</v>
      </c>
      <c r="E44">
        <v>110.4</v>
      </c>
      <c r="F44">
        <v>148.001274</v>
      </c>
      <c r="G44" t="s">
        <v>17</v>
      </c>
      <c r="H44">
        <v>4</v>
      </c>
      <c r="I44" t="s">
        <v>6</v>
      </c>
      <c r="J44" t="s">
        <v>6</v>
      </c>
      <c r="K44" t="s">
        <v>24</v>
      </c>
      <c r="L44" t="s">
        <v>24</v>
      </c>
      <c r="M44" t="s">
        <v>6</v>
      </c>
      <c r="N44" t="s">
        <v>6</v>
      </c>
      <c r="O44" t="s">
        <v>24</v>
      </c>
      <c r="P44" t="s">
        <v>24</v>
      </c>
      <c r="Q44" t="s">
        <v>60</v>
      </c>
      <c r="R44" t="s">
        <v>62</v>
      </c>
    </row>
    <row r="45" spans="4:18" x14ac:dyDescent="0.2">
      <c r="D45">
        <v>0.65059100000000003</v>
      </c>
      <c r="E45">
        <v>82.8</v>
      </c>
      <c r="F45">
        <v>127.26897700000001</v>
      </c>
      <c r="G45" t="s">
        <v>17</v>
      </c>
      <c r="H45">
        <v>4</v>
      </c>
      <c r="I45" t="s">
        <v>6</v>
      </c>
      <c r="J45" t="s">
        <v>6</v>
      </c>
      <c r="K45" t="s">
        <v>24</v>
      </c>
      <c r="L45" t="s">
        <v>24</v>
      </c>
      <c r="M45" t="s">
        <v>6</v>
      </c>
      <c r="N45" t="s">
        <v>6</v>
      </c>
      <c r="O45" t="s">
        <v>24</v>
      </c>
      <c r="P45" t="s">
        <v>24</v>
      </c>
      <c r="Q45" t="s">
        <v>60</v>
      </c>
      <c r="R45" t="s">
        <v>62</v>
      </c>
    </row>
    <row r="46" spans="4:18" x14ac:dyDescent="0.2">
      <c r="D46">
        <v>0.667578</v>
      </c>
      <c r="E46">
        <v>82.8</v>
      </c>
      <c r="F46">
        <v>124.03053800000001</v>
      </c>
      <c r="G46" t="s">
        <v>17</v>
      </c>
      <c r="H46">
        <v>4</v>
      </c>
      <c r="I46" t="s">
        <v>6</v>
      </c>
      <c r="J46" t="s">
        <v>6</v>
      </c>
      <c r="K46" t="s">
        <v>24</v>
      </c>
      <c r="L46" t="s">
        <v>24</v>
      </c>
      <c r="M46" t="s">
        <v>6</v>
      </c>
      <c r="N46" t="s">
        <v>6</v>
      </c>
      <c r="O46" t="s">
        <v>24</v>
      </c>
      <c r="P46" t="s">
        <v>24</v>
      </c>
      <c r="Q46" t="s">
        <v>60</v>
      </c>
      <c r="R46" t="s">
        <v>62</v>
      </c>
    </row>
    <row r="47" spans="4:18" x14ac:dyDescent="0.2">
      <c r="D47">
        <v>0.82634399999999997</v>
      </c>
      <c r="E47">
        <v>110.4</v>
      </c>
      <c r="F47">
        <v>133.60049900000001</v>
      </c>
      <c r="G47" t="s">
        <v>17</v>
      </c>
      <c r="H47">
        <v>4</v>
      </c>
      <c r="I47" t="s">
        <v>6</v>
      </c>
      <c r="J47" t="s">
        <v>6</v>
      </c>
      <c r="K47" t="s">
        <v>6</v>
      </c>
      <c r="L47" t="s">
        <v>6</v>
      </c>
      <c r="M47" t="s">
        <v>24</v>
      </c>
      <c r="N47" t="s">
        <v>24</v>
      </c>
      <c r="O47" t="s">
        <v>24</v>
      </c>
      <c r="P47" t="s">
        <v>24</v>
      </c>
      <c r="Q47" t="s">
        <v>60</v>
      </c>
      <c r="R47" t="s">
        <v>62</v>
      </c>
    </row>
    <row r="48" spans="4:18" x14ac:dyDescent="0.2">
      <c r="D48">
        <v>0.81366700000000003</v>
      </c>
      <c r="E48">
        <v>110.4</v>
      </c>
      <c r="F48">
        <v>135.68202099999999</v>
      </c>
      <c r="G48" t="s">
        <v>17</v>
      </c>
      <c r="H48">
        <v>4</v>
      </c>
      <c r="I48" t="s">
        <v>6</v>
      </c>
      <c r="J48" t="s">
        <v>6</v>
      </c>
      <c r="K48" t="s">
        <v>6</v>
      </c>
      <c r="L48" t="s">
        <v>6</v>
      </c>
      <c r="M48" t="s">
        <v>24</v>
      </c>
      <c r="N48" t="s">
        <v>24</v>
      </c>
      <c r="O48" t="s">
        <v>24</v>
      </c>
      <c r="P48" t="s">
        <v>24</v>
      </c>
      <c r="Q48" t="s">
        <v>60</v>
      </c>
      <c r="R48" t="s">
        <v>62</v>
      </c>
    </row>
    <row r="49" spans="4:18" x14ac:dyDescent="0.2">
      <c r="D49">
        <v>0.83515899999999998</v>
      </c>
      <c r="E49">
        <v>110.4</v>
      </c>
      <c r="F49">
        <v>132.19038</v>
      </c>
      <c r="G49" t="s">
        <v>17</v>
      </c>
      <c r="H49">
        <v>4</v>
      </c>
      <c r="I49" t="s">
        <v>6</v>
      </c>
      <c r="J49" t="s">
        <v>6</v>
      </c>
      <c r="K49" t="s">
        <v>6</v>
      </c>
      <c r="L49" t="s">
        <v>6</v>
      </c>
      <c r="M49" t="s">
        <v>24</v>
      </c>
      <c r="N49" t="s">
        <v>24</v>
      </c>
      <c r="O49" t="s">
        <v>24</v>
      </c>
      <c r="P49" t="s">
        <v>24</v>
      </c>
      <c r="Q49" t="s">
        <v>60</v>
      </c>
      <c r="R49" t="s">
        <v>62</v>
      </c>
    </row>
    <row r="50" spans="4:18" x14ac:dyDescent="0.2">
      <c r="D50">
        <v>0.58298899999999998</v>
      </c>
      <c r="E50">
        <v>82.8</v>
      </c>
      <c r="F50">
        <v>142.02668199999999</v>
      </c>
      <c r="G50" t="s">
        <v>17</v>
      </c>
      <c r="H50">
        <v>4</v>
      </c>
      <c r="I50" t="s">
        <v>6</v>
      </c>
      <c r="J50" t="s">
        <v>6</v>
      </c>
      <c r="K50" t="s">
        <v>6</v>
      </c>
      <c r="L50" t="s">
        <v>6</v>
      </c>
      <c r="M50" t="s">
        <v>24</v>
      </c>
      <c r="N50" t="s">
        <v>24</v>
      </c>
      <c r="O50" t="s">
        <v>24</v>
      </c>
      <c r="P50" t="s">
        <v>24</v>
      </c>
      <c r="Q50" t="s">
        <v>60</v>
      </c>
      <c r="R50" t="s">
        <v>62</v>
      </c>
    </row>
    <row r="51" spans="4:18" x14ac:dyDescent="0.2">
      <c r="D51">
        <v>0.50546400000000002</v>
      </c>
      <c r="E51">
        <v>82.8</v>
      </c>
      <c r="F51">
        <v>163.80982900000001</v>
      </c>
      <c r="G51" t="s">
        <v>17</v>
      </c>
      <c r="H51">
        <v>4</v>
      </c>
      <c r="I51" t="s">
        <v>6</v>
      </c>
      <c r="J51" t="s">
        <v>6</v>
      </c>
      <c r="K51" t="s">
        <v>6</v>
      </c>
      <c r="L51" t="s">
        <v>6</v>
      </c>
      <c r="M51" t="s">
        <v>24</v>
      </c>
      <c r="N51" t="s">
        <v>24</v>
      </c>
      <c r="O51" t="s">
        <v>24</v>
      </c>
      <c r="P51" t="s">
        <v>24</v>
      </c>
      <c r="Q51" t="s">
        <v>60</v>
      </c>
      <c r="R51" t="s">
        <v>62</v>
      </c>
    </row>
    <row r="52" spans="4:18" x14ac:dyDescent="0.2">
      <c r="D52">
        <v>0.53049299999999999</v>
      </c>
      <c r="E52">
        <v>82.8</v>
      </c>
      <c r="F52">
        <v>156.081084</v>
      </c>
      <c r="G52" t="s">
        <v>17</v>
      </c>
      <c r="H52">
        <v>4</v>
      </c>
      <c r="I52" t="s">
        <v>6</v>
      </c>
      <c r="J52" t="s">
        <v>6</v>
      </c>
      <c r="K52" t="s">
        <v>6</v>
      </c>
      <c r="L52" t="s">
        <v>6</v>
      </c>
      <c r="M52" t="s">
        <v>24</v>
      </c>
      <c r="N52" t="s">
        <v>24</v>
      </c>
      <c r="O52" t="s">
        <v>24</v>
      </c>
      <c r="P52" t="s">
        <v>24</v>
      </c>
      <c r="Q52" t="s">
        <v>60</v>
      </c>
      <c r="R52" t="s">
        <v>62</v>
      </c>
    </row>
    <row r="53" spans="4:18" x14ac:dyDescent="0.2">
      <c r="D53">
        <v>0.55418500000000004</v>
      </c>
      <c r="E53">
        <v>82.8</v>
      </c>
      <c r="F53">
        <v>149.40865099999999</v>
      </c>
      <c r="G53" t="s">
        <v>17</v>
      </c>
      <c r="H53">
        <v>4</v>
      </c>
      <c r="I53" t="s">
        <v>6</v>
      </c>
      <c r="J53" t="s">
        <v>6</v>
      </c>
      <c r="K53" t="s">
        <v>6</v>
      </c>
      <c r="L53" t="s">
        <v>6</v>
      </c>
      <c r="M53" t="s">
        <v>24</v>
      </c>
      <c r="N53" t="s">
        <v>24</v>
      </c>
      <c r="O53" t="s">
        <v>24</v>
      </c>
      <c r="P53" t="s">
        <v>24</v>
      </c>
      <c r="Q53" t="s">
        <v>60</v>
      </c>
      <c r="R53" t="s">
        <v>62</v>
      </c>
    </row>
    <row r="54" spans="4:18" x14ac:dyDescent="0.2">
      <c r="D54">
        <v>1.543615</v>
      </c>
      <c r="E54">
        <v>193.2</v>
      </c>
      <c r="F54">
        <v>125.160706</v>
      </c>
      <c r="G54" t="s">
        <v>4</v>
      </c>
      <c r="H54">
        <v>2</v>
      </c>
      <c r="I54" t="s">
        <v>24</v>
      </c>
      <c r="J54" t="s">
        <v>24</v>
      </c>
      <c r="K54" t="s">
        <v>24</v>
      </c>
      <c r="L54" t="s">
        <v>24</v>
      </c>
      <c r="M54" t="s">
        <v>24</v>
      </c>
      <c r="N54" t="s">
        <v>24</v>
      </c>
      <c r="O54" t="s">
        <v>6</v>
      </c>
      <c r="P54" t="s">
        <v>6</v>
      </c>
      <c r="Q54" t="s">
        <v>60</v>
      </c>
      <c r="R54" t="s">
        <v>62</v>
      </c>
    </row>
    <row r="55" spans="4:18" x14ac:dyDescent="0.2">
      <c r="D55">
        <v>1.4902070000000001</v>
      </c>
      <c r="E55">
        <v>193.2</v>
      </c>
      <c r="F55">
        <v>129.64642499999999</v>
      </c>
      <c r="G55" t="s">
        <v>4</v>
      </c>
      <c r="H55">
        <v>2</v>
      </c>
      <c r="I55" t="s">
        <v>24</v>
      </c>
      <c r="J55" t="s">
        <v>24</v>
      </c>
      <c r="K55" t="s">
        <v>24</v>
      </c>
      <c r="L55" t="s">
        <v>24</v>
      </c>
      <c r="M55" t="s">
        <v>24</v>
      </c>
      <c r="N55" t="s">
        <v>24</v>
      </c>
      <c r="O55" t="s">
        <v>6</v>
      </c>
      <c r="P55" t="s">
        <v>6</v>
      </c>
      <c r="Q55" t="s">
        <v>60</v>
      </c>
      <c r="R55" t="s">
        <v>62</v>
      </c>
    </row>
    <row r="56" spans="4:18" x14ac:dyDescent="0.2">
      <c r="D56">
        <v>1.4462299999999999</v>
      </c>
      <c r="E56">
        <v>193.2</v>
      </c>
      <c r="F56">
        <v>133.58870999999999</v>
      </c>
      <c r="G56" t="s">
        <v>4</v>
      </c>
      <c r="H56">
        <v>2</v>
      </c>
      <c r="I56" t="s">
        <v>24</v>
      </c>
      <c r="J56" t="s">
        <v>24</v>
      </c>
      <c r="K56" t="s">
        <v>24</v>
      </c>
      <c r="L56" t="s">
        <v>24</v>
      </c>
      <c r="M56" t="s">
        <v>24</v>
      </c>
      <c r="N56" t="s">
        <v>24</v>
      </c>
      <c r="O56" t="s">
        <v>6</v>
      </c>
      <c r="P56" t="s">
        <v>6</v>
      </c>
      <c r="Q56" t="s">
        <v>60</v>
      </c>
      <c r="R56" t="s">
        <v>62</v>
      </c>
    </row>
    <row r="57" spans="4:18" x14ac:dyDescent="0.2">
      <c r="D57">
        <v>1.494291</v>
      </c>
      <c r="E57">
        <v>193.2</v>
      </c>
      <c r="F57">
        <v>129.292055</v>
      </c>
      <c r="G57" t="s">
        <v>4</v>
      </c>
      <c r="H57">
        <v>2</v>
      </c>
      <c r="I57" t="s">
        <v>24</v>
      </c>
      <c r="J57" t="s">
        <v>24</v>
      </c>
      <c r="K57" t="s">
        <v>24</v>
      </c>
      <c r="L57" t="s">
        <v>24</v>
      </c>
      <c r="M57" t="s">
        <v>24</v>
      </c>
      <c r="N57" t="s">
        <v>24</v>
      </c>
      <c r="O57" t="s">
        <v>6</v>
      </c>
      <c r="P57" t="s">
        <v>6</v>
      </c>
      <c r="Q57" t="s">
        <v>60</v>
      </c>
      <c r="R57" t="s">
        <v>62</v>
      </c>
    </row>
    <row r="58" spans="4:18" x14ac:dyDescent="0.2">
      <c r="D58">
        <v>1.543682</v>
      </c>
      <c r="E58">
        <v>193.2</v>
      </c>
      <c r="F58">
        <v>125.155322</v>
      </c>
      <c r="G58" t="s">
        <v>4</v>
      </c>
      <c r="H58">
        <v>2</v>
      </c>
      <c r="I58" t="s">
        <v>24</v>
      </c>
      <c r="J58" t="s">
        <v>24</v>
      </c>
      <c r="K58" t="s">
        <v>24</v>
      </c>
      <c r="L58" t="s">
        <v>24</v>
      </c>
      <c r="M58" t="s">
        <v>24</v>
      </c>
      <c r="N58" t="s">
        <v>24</v>
      </c>
      <c r="O58" t="s">
        <v>6</v>
      </c>
      <c r="P58" t="s">
        <v>6</v>
      </c>
      <c r="Q58" t="s">
        <v>60</v>
      </c>
      <c r="R58" t="s">
        <v>62</v>
      </c>
    </row>
    <row r="59" spans="4:18" x14ac:dyDescent="0.2">
      <c r="D59">
        <v>1.5179940000000001</v>
      </c>
      <c r="E59">
        <v>193.2</v>
      </c>
      <c r="F59">
        <v>127.273234</v>
      </c>
      <c r="G59" t="s">
        <v>4</v>
      </c>
      <c r="H59">
        <v>2</v>
      </c>
      <c r="I59" t="s">
        <v>24</v>
      </c>
      <c r="J59" t="s">
        <v>24</v>
      </c>
      <c r="K59" t="s">
        <v>24</v>
      </c>
      <c r="L59" t="s">
        <v>24</v>
      </c>
      <c r="M59" t="s">
        <v>6</v>
      </c>
      <c r="N59" t="s">
        <v>6</v>
      </c>
      <c r="O59" t="s">
        <v>24</v>
      </c>
      <c r="P59" t="s">
        <v>24</v>
      </c>
      <c r="Q59" t="s">
        <v>60</v>
      </c>
      <c r="R59" t="s">
        <v>62</v>
      </c>
    </row>
    <row r="60" spans="4:18" x14ac:dyDescent="0.2">
      <c r="D60">
        <v>1.769075</v>
      </c>
      <c r="E60">
        <v>220.8</v>
      </c>
      <c r="F60">
        <v>124.811003</v>
      </c>
      <c r="G60" t="s">
        <v>4</v>
      </c>
      <c r="H60">
        <v>2</v>
      </c>
      <c r="I60" t="s">
        <v>24</v>
      </c>
      <c r="J60" t="s">
        <v>24</v>
      </c>
      <c r="K60" t="s">
        <v>24</v>
      </c>
      <c r="L60" t="s">
        <v>24</v>
      </c>
      <c r="M60" t="s">
        <v>6</v>
      </c>
      <c r="N60" t="s">
        <v>6</v>
      </c>
      <c r="O60" t="s">
        <v>24</v>
      </c>
      <c r="P60" t="s">
        <v>24</v>
      </c>
      <c r="Q60" t="s">
        <v>60</v>
      </c>
      <c r="R60" t="s">
        <v>62</v>
      </c>
    </row>
    <row r="61" spans="4:18" x14ac:dyDescent="0.2">
      <c r="D61">
        <v>1.4662980000000001</v>
      </c>
      <c r="E61">
        <v>193.2</v>
      </c>
      <c r="F61">
        <v>131.76037700000001</v>
      </c>
      <c r="G61" t="s">
        <v>4</v>
      </c>
      <c r="H61">
        <v>2</v>
      </c>
      <c r="I61" t="s">
        <v>24</v>
      </c>
      <c r="J61" t="s">
        <v>24</v>
      </c>
      <c r="K61" t="s">
        <v>24</v>
      </c>
      <c r="L61" t="s">
        <v>24</v>
      </c>
      <c r="M61" t="s">
        <v>6</v>
      </c>
      <c r="N61" t="s">
        <v>6</v>
      </c>
      <c r="O61" t="s">
        <v>24</v>
      </c>
      <c r="P61" t="s">
        <v>24</v>
      </c>
      <c r="Q61" t="s">
        <v>60</v>
      </c>
      <c r="R61" t="s">
        <v>62</v>
      </c>
    </row>
    <row r="62" spans="4:18" x14ac:dyDescent="0.2">
      <c r="D62">
        <v>1.474202</v>
      </c>
      <c r="E62">
        <v>193.2</v>
      </c>
      <c r="F62">
        <v>131.053911</v>
      </c>
      <c r="G62" t="s">
        <v>4</v>
      </c>
      <c r="H62">
        <v>2</v>
      </c>
      <c r="I62" t="s">
        <v>24</v>
      </c>
      <c r="J62" t="s">
        <v>24</v>
      </c>
      <c r="K62" t="s">
        <v>24</v>
      </c>
      <c r="L62" t="s">
        <v>24</v>
      </c>
      <c r="M62" t="s">
        <v>6</v>
      </c>
      <c r="N62" t="s">
        <v>6</v>
      </c>
      <c r="O62" t="s">
        <v>24</v>
      </c>
      <c r="P62" t="s">
        <v>24</v>
      </c>
      <c r="Q62" t="s">
        <v>60</v>
      </c>
      <c r="R62" t="s">
        <v>62</v>
      </c>
    </row>
    <row r="63" spans="4:18" x14ac:dyDescent="0.2">
      <c r="D63">
        <v>1.478186</v>
      </c>
      <c r="E63">
        <v>193.2</v>
      </c>
      <c r="F63">
        <v>130.700751</v>
      </c>
      <c r="G63" t="s">
        <v>4</v>
      </c>
      <c r="H63">
        <v>2</v>
      </c>
      <c r="I63" t="s">
        <v>24</v>
      </c>
      <c r="J63" t="s">
        <v>24</v>
      </c>
      <c r="K63" t="s">
        <v>24</v>
      </c>
      <c r="L63" t="s">
        <v>24</v>
      </c>
      <c r="M63" t="s">
        <v>6</v>
      </c>
      <c r="N63" t="s">
        <v>6</v>
      </c>
      <c r="O63" t="s">
        <v>24</v>
      </c>
      <c r="P63" t="s">
        <v>24</v>
      </c>
      <c r="Q63" t="s">
        <v>60</v>
      </c>
      <c r="R63" t="s">
        <v>62</v>
      </c>
    </row>
    <row r="64" spans="4:18" x14ac:dyDescent="0.2">
      <c r="D64">
        <v>1.478092</v>
      </c>
      <c r="E64">
        <v>193.2</v>
      </c>
      <c r="F64">
        <v>130.709014</v>
      </c>
      <c r="G64" t="s">
        <v>4</v>
      </c>
      <c r="H64">
        <v>4</v>
      </c>
      <c r="I64" t="s">
        <v>6</v>
      </c>
      <c r="J64" t="s">
        <v>6</v>
      </c>
      <c r="K64" t="s">
        <v>24</v>
      </c>
      <c r="L64" t="s">
        <v>24</v>
      </c>
      <c r="M64" t="s">
        <v>6</v>
      </c>
      <c r="N64" t="s">
        <v>6</v>
      </c>
      <c r="O64" t="s">
        <v>24</v>
      </c>
      <c r="P64" t="s">
        <v>24</v>
      </c>
      <c r="Q64" t="s">
        <v>60</v>
      </c>
      <c r="R64" t="s">
        <v>62</v>
      </c>
    </row>
    <row r="65" spans="4:18" x14ac:dyDescent="0.2">
      <c r="D65">
        <v>1.350265</v>
      </c>
      <c r="E65">
        <v>193.2</v>
      </c>
      <c r="F65">
        <v>143.08298500000001</v>
      </c>
      <c r="G65" t="s">
        <v>4</v>
      </c>
      <c r="H65">
        <v>4</v>
      </c>
      <c r="I65" t="s">
        <v>6</v>
      </c>
      <c r="J65" t="s">
        <v>6</v>
      </c>
      <c r="K65" t="s">
        <v>24</v>
      </c>
      <c r="L65" t="s">
        <v>24</v>
      </c>
      <c r="M65" t="s">
        <v>6</v>
      </c>
      <c r="N65" t="s">
        <v>6</v>
      </c>
      <c r="O65" t="s">
        <v>24</v>
      </c>
      <c r="P65" t="s">
        <v>24</v>
      </c>
      <c r="Q65" t="s">
        <v>60</v>
      </c>
      <c r="R65" t="s">
        <v>62</v>
      </c>
    </row>
    <row r="66" spans="4:18" x14ac:dyDescent="0.2">
      <c r="D66">
        <v>1.3120069999999999</v>
      </c>
      <c r="E66">
        <v>165.6</v>
      </c>
      <c r="F66">
        <v>126.218835</v>
      </c>
      <c r="G66" t="s">
        <v>4</v>
      </c>
      <c r="H66">
        <v>4</v>
      </c>
      <c r="I66" t="s">
        <v>6</v>
      </c>
      <c r="J66" t="s">
        <v>6</v>
      </c>
      <c r="K66" t="s">
        <v>24</v>
      </c>
      <c r="L66" t="s">
        <v>24</v>
      </c>
      <c r="M66" t="s">
        <v>6</v>
      </c>
      <c r="N66" t="s">
        <v>6</v>
      </c>
      <c r="O66" t="s">
        <v>24</v>
      </c>
      <c r="P66" t="s">
        <v>24</v>
      </c>
      <c r="Q66" t="s">
        <v>60</v>
      </c>
      <c r="R66" t="s">
        <v>62</v>
      </c>
    </row>
    <row r="67" spans="4:18" x14ac:dyDescent="0.2">
      <c r="D67">
        <v>1.399065</v>
      </c>
      <c r="E67">
        <v>193.2</v>
      </c>
      <c r="F67">
        <v>138.09222800000001</v>
      </c>
      <c r="G67" t="s">
        <v>4</v>
      </c>
      <c r="H67">
        <v>4</v>
      </c>
      <c r="I67" t="s">
        <v>6</v>
      </c>
      <c r="J67" t="s">
        <v>6</v>
      </c>
      <c r="K67" t="s">
        <v>24</v>
      </c>
      <c r="L67" t="s">
        <v>24</v>
      </c>
      <c r="M67" t="s">
        <v>6</v>
      </c>
      <c r="N67" t="s">
        <v>6</v>
      </c>
      <c r="O67" t="s">
        <v>24</v>
      </c>
      <c r="P67" t="s">
        <v>24</v>
      </c>
      <c r="Q67" t="s">
        <v>60</v>
      </c>
      <c r="R67" t="s">
        <v>62</v>
      </c>
    </row>
    <row r="68" spans="4:18" x14ac:dyDescent="0.2">
      <c r="D68">
        <v>1.387723</v>
      </c>
      <c r="E68">
        <v>193.2</v>
      </c>
      <c r="F68">
        <v>139.22082800000001</v>
      </c>
      <c r="G68" t="s">
        <v>4</v>
      </c>
      <c r="H68">
        <v>4</v>
      </c>
      <c r="I68" t="s">
        <v>6</v>
      </c>
      <c r="J68" t="s">
        <v>6</v>
      </c>
      <c r="K68" t="s">
        <v>24</v>
      </c>
      <c r="L68" t="s">
        <v>24</v>
      </c>
      <c r="M68" t="s">
        <v>6</v>
      </c>
      <c r="N68" t="s">
        <v>6</v>
      </c>
      <c r="O68" t="s">
        <v>24</v>
      </c>
      <c r="P68" t="s">
        <v>24</v>
      </c>
      <c r="Q68" t="s">
        <v>60</v>
      </c>
      <c r="R68" t="s">
        <v>62</v>
      </c>
    </row>
    <row r="69" spans="4:18" x14ac:dyDescent="0.2">
      <c r="D69">
        <v>1.5577430000000001</v>
      </c>
      <c r="E69">
        <v>193.2</v>
      </c>
      <c r="F69">
        <v>124.02562500000001</v>
      </c>
      <c r="G69" t="s">
        <v>4</v>
      </c>
      <c r="H69">
        <v>4</v>
      </c>
      <c r="I69" t="s">
        <v>6</v>
      </c>
      <c r="J69" t="s">
        <v>6</v>
      </c>
      <c r="K69" t="s">
        <v>6</v>
      </c>
      <c r="L69" t="s">
        <v>6</v>
      </c>
      <c r="M69" t="s">
        <v>24</v>
      </c>
      <c r="N69" t="s">
        <v>24</v>
      </c>
      <c r="O69" t="s">
        <v>24</v>
      </c>
      <c r="P69" t="s">
        <v>24</v>
      </c>
      <c r="Q69" t="s">
        <v>60</v>
      </c>
      <c r="R69" t="s">
        <v>62</v>
      </c>
    </row>
    <row r="70" spans="4:18" x14ac:dyDescent="0.2">
      <c r="D70">
        <v>1.461519</v>
      </c>
      <c r="E70">
        <v>193.2</v>
      </c>
      <c r="F70">
        <v>132.19124099999999</v>
      </c>
      <c r="G70" t="s">
        <v>4</v>
      </c>
      <c r="H70">
        <v>4</v>
      </c>
      <c r="I70" t="s">
        <v>6</v>
      </c>
      <c r="J70" t="s">
        <v>6</v>
      </c>
      <c r="K70" t="s">
        <v>6</v>
      </c>
      <c r="L70" t="s">
        <v>6</v>
      </c>
      <c r="M70" t="s">
        <v>24</v>
      </c>
      <c r="N70" t="s">
        <v>24</v>
      </c>
      <c r="O70" t="s">
        <v>24</v>
      </c>
      <c r="P70" t="s">
        <v>24</v>
      </c>
      <c r="Q70" t="s">
        <v>60</v>
      </c>
      <c r="R70" t="s">
        <v>62</v>
      </c>
    </row>
    <row r="71" spans="4:18" x14ac:dyDescent="0.2">
      <c r="D71">
        <v>1.4852110000000001</v>
      </c>
      <c r="E71">
        <v>193.2</v>
      </c>
      <c r="F71">
        <v>130.08255299999999</v>
      </c>
      <c r="G71" t="s">
        <v>4</v>
      </c>
      <c r="H71">
        <v>4</v>
      </c>
      <c r="I71" t="s">
        <v>6</v>
      </c>
      <c r="J71" t="s">
        <v>6</v>
      </c>
      <c r="K71" t="s">
        <v>6</v>
      </c>
      <c r="L71" t="s">
        <v>6</v>
      </c>
      <c r="M71" t="s">
        <v>24</v>
      </c>
      <c r="N71" t="s">
        <v>24</v>
      </c>
      <c r="O71" t="s">
        <v>24</v>
      </c>
      <c r="P71" t="s">
        <v>24</v>
      </c>
      <c r="Q71" t="s">
        <v>60</v>
      </c>
      <c r="R71" t="s">
        <v>62</v>
      </c>
    </row>
    <row r="72" spans="4:18" x14ac:dyDescent="0.2">
      <c r="D72">
        <v>1.4851989999999999</v>
      </c>
      <c r="E72">
        <v>193.2</v>
      </c>
      <c r="F72">
        <v>130.083541</v>
      </c>
      <c r="G72" t="s">
        <v>4</v>
      </c>
      <c r="H72">
        <v>4</v>
      </c>
      <c r="I72" t="s">
        <v>6</v>
      </c>
      <c r="J72" t="s">
        <v>6</v>
      </c>
      <c r="K72" t="s">
        <v>6</v>
      </c>
      <c r="L72" t="s">
        <v>6</v>
      </c>
      <c r="M72" t="s">
        <v>24</v>
      </c>
      <c r="N72" t="s">
        <v>24</v>
      </c>
      <c r="O72" t="s">
        <v>24</v>
      </c>
      <c r="P72" t="s">
        <v>24</v>
      </c>
      <c r="Q72" t="s">
        <v>60</v>
      </c>
      <c r="R72" t="s">
        <v>62</v>
      </c>
    </row>
    <row r="73" spans="4:18" x14ac:dyDescent="0.2">
      <c r="D73">
        <v>1.531633</v>
      </c>
      <c r="E73">
        <v>193.2</v>
      </c>
      <c r="F73">
        <v>126.139876</v>
      </c>
      <c r="G73" t="s">
        <v>4</v>
      </c>
      <c r="H73">
        <v>4</v>
      </c>
      <c r="I73" t="s">
        <v>6</v>
      </c>
      <c r="J73" t="s">
        <v>6</v>
      </c>
      <c r="K73" t="s">
        <v>6</v>
      </c>
      <c r="L73" t="s">
        <v>6</v>
      </c>
      <c r="M73" t="s">
        <v>24</v>
      </c>
      <c r="N73" t="s">
        <v>24</v>
      </c>
      <c r="O73" t="s">
        <v>24</v>
      </c>
      <c r="P73" t="s">
        <v>24</v>
      </c>
      <c r="Q73" t="s">
        <v>60</v>
      </c>
      <c r="R73" t="s">
        <v>62</v>
      </c>
    </row>
    <row r="74" spans="4:18" x14ac:dyDescent="0.2">
      <c r="D74">
        <v>1.4821139999999999</v>
      </c>
      <c r="E74">
        <v>193.2</v>
      </c>
      <c r="F74">
        <v>130.35436899999999</v>
      </c>
      <c r="G74" t="s">
        <v>4</v>
      </c>
      <c r="H74">
        <v>2</v>
      </c>
      <c r="I74" t="s">
        <v>6</v>
      </c>
      <c r="J74" t="s">
        <v>6</v>
      </c>
      <c r="K74" t="s">
        <v>24</v>
      </c>
      <c r="L74" t="s">
        <v>24</v>
      </c>
      <c r="M74" t="s">
        <v>24</v>
      </c>
      <c r="N74" t="s">
        <v>24</v>
      </c>
      <c r="O74" t="s">
        <v>24</v>
      </c>
      <c r="P74" t="s">
        <v>24</v>
      </c>
      <c r="Q74" t="s">
        <v>60</v>
      </c>
      <c r="R74" t="s">
        <v>62</v>
      </c>
    </row>
    <row r="75" spans="4:18" x14ac:dyDescent="0.2">
      <c r="D75">
        <v>1.413548</v>
      </c>
      <c r="E75">
        <v>193.2</v>
      </c>
      <c r="F75">
        <v>136.67737</v>
      </c>
      <c r="G75" t="s">
        <v>4</v>
      </c>
      <c r="H75">
        <v>2</v>
      </c>
      <c r="I75" t="s">
        <v>6</v>
      </c>
      <c r="J75" t="s">
        <v>6</v>
      </c>
      <c r="K75" t="s">
        <v>24</v>
      </c>
      <c r="L75" t="s">
        <v>24</v>
      </c>
      <c r="M75" t="s">
        <v>24</v>
      </c>
      <c r="N75" t="s">
        <v>24</v>
      </c>
      <c r="O75" t="s">
        <v>24</v>
      </c>
      <c r="P75" t="s">
        <v>24</v>
      </c>
      <c r="Q75" t="s">
        <v>60</v>
      </c>
      <c r="R75" t="s">
        <v>62</v>
      </c>
    </row>
    <row r="76" spans="4:18" x14ac:dyDescent="0.2">
      <c r="D76">
        <v>1.439465</v>
      </c>
      <c r="E76">
        <v>193.2</v>
      </c>
      <c r="F76">
        <v>134.216511</v>
      </c>
      <c r="G76" t="s">
        <v>4</v>
      </c>
      <c r="H76">
        <v>2</v>
      </c>
      <c r="I76" t="s">
        <v>6</v>
      </c>
      <c r="J76" t="s">
        <v>6</v>
      </c>
      <c r="K76" t="s">
        <v>24</v>
      </c>
      <c r="L76" t="s">
        <v>24</v>
      </c>
      <c r="M76" t="s">
        <v>24</v>
      </c>
      <c r="N76" t="s">
        <v>24</v>
      </c>
      <c r="O76" t="s">
        <v>24</v>
      </c>
      <c r="P76" t="s">
        <v>24</v>
      </c>
      <c r="Q76" t="s">
        <v>60</v>
      </c>
      <c r="R76" t="s">
        <v>62</v>
      </c>
    </row>
    <row r="77" spans="4:18" x14ac:dyDescent="0.2">
      <c r="D77">
        <v>1.5180940000000001</v>
      </c>
      <c r="E77">
        <v>193.2</v>
      </c>
      <c r="F77">
        <v>127.26486</v>
      </c>
      <c r="G77" t="s">
        <v>4</v>
      </c>
      <c r="H77">
        <v>2</v>
      </c>
      <c r="I77" t="s">
        <v>6</v>
      </c>
      <c r="J77" t="s">
        <v>6</v>
      </c>
      <c r="K77" t="s">
        <v>24</v>
      </c>
      <c r="L77" t="s">
        <v>24</v>
      </c>
      <c r="M77" t="s">
        <v>24</v>
      </c>
      <c r="N77" t="s">
        <v>24</v>
      </c>
      <c r="O77" t="s">
        <v>24</v>
      </c>
      <c r="P77" t="s">
        <v>24</v>
      </c>
      <c r="Q77" t="s">
        <v>60</v>
      </c>
      <c r="R77" t="s">
        <v>62</v>
      </c>
    </row>
    <row r="78" spans="4:18" x14ac:dyDescent="0.2">
      <c r="D78">
        <v>1.4853050000000001</v>
      </c>
      <c r="E78">
        <v>193.2</v>
      </c>
      <c r="F78">
        <v>130.07429500000001</v>
      </c>
      <c r="G78" t="s">
        <v>4</v>
      </c>
      <c r="H78">
        <v>2</v>
      </c>
      <c r="I78" t="s">
        <v>6</v>
      </c>
      <c r="J78" t="s">
        <v>6</v>
      </c>
      <c r="K78" t="s">
        <v>24</v>
      </c>
      <c r="L78" t="s">
        <v>24</v>
      </c>
      <c r="M78" t="s">
        <v>24</v>
      </c>
      <c r="N78" t="s">
        <v>24</v>
      </c>
      <c r="O78" t="s">
        <v>24</v>
      </c>
      <c r="P78" t="s">
        <v>24</v>
      </c>
      <c r="Q78" t="s">
        <v>60</v>
      </c>
      <c r="R78" t="s">
        <v>62</v>
      </c>
    </row>
    <row r="79" spans="4:18" x14ac:dyDescent="0.2">
      <c r="D79">
        <v>0.45040000000000002</v>
      </c>
      <c r="E79">
        <v>82.8</v>
      </c>
      <c r="F79">
        <v>183.83665199999999</v>
      </c>
      <c r="G79" t="s">
        <v>22</v>
      </c>
      <c r="H79">
        <v>2</v>
      </c>
      <c r="I79" t="s">
        <v>24</v>
      </c>
      <c r="J79" t="s">
        <v>24</v>
      </c>
      <c r="K79" t="s">
        <v>24</v>
      </c>
      <c r="L79" t="s">
        <v>24</v>
      </c>
      <c r="M79" t="s">
        <v>24</v>
      </c>
      <c r="N79" t="s">
        <v>24</v>
      </c>
      <c r="O79" t="s">
        <v>6</v>
      </c>
      <c r="P79" t="s">
        <v>6</v>
      </c>
      <c r="Q79" t="s">
        <v>60</v>
      </c>
      <c r="R79" t="s">
        <v>62</v>
      </c>
    </row>
    <row r="80" spans="4:18" x14ac:dyDescent="0.2">
      <c r="D80">
        <v>0.38963900000000001</v>
      </c>
      <c r="E80">
        <v>55.2</v>
      </c>
      <c r="F80">
        <v>141.66973999999999</v>
      </c>
      <c r="G80" t="s">
        <v>22</v>
      </c>
      <c r="H80">
        <v>2</v>
      </c>
      <c r="I80" t="s">
        <v>24</v>
      </c>
      <c r="J80" t="s">
        <v>24</v>
      </c>
      <c r="K80" t="s">
        <v>24</v>
      </c>
      <c r="L80" t="s">
        <v>24</v>
      </c>
      <c r="M80" t="s">
        <v>24</v>
      </c>
      <c r="N80" t="s">
        <v>24</v>
      </c>
      <c r="O80" t="s">
        <v>6</v>
      </c>
      <c r="P80" t="s">
        <v>6</v>
      </c>
      <c r="Q80" t="s">
        <v>60</v>
      </c>
      <c r="R80" t="s">
        <v>62</v>
      </c>
    </row>
    <row r="81" spans="4:18" x14ac:dyDescent="0.2">
      <c r="D81">
        <v>0.61018499999999998</v>
      </c>
      <c r="E81">
        <v>82.8</v>
      </c>
      <c r="F81">
        <v>135.696485</v>
      </c>
      <c r="G81" t="s">
        <v>22</v>
      </c>
      <c r="H81">
        <v>2</v>
      </c>
      <c r="I81" t="s">
        <v>24</v>
      </c>
      <c r="J81" t="s">
        <v>24</v>
      </c>
      <c r="K81" t="s">
        <v>24</v>
      </c>
      <c r="L81" t="s">
        <v>24</v>
      </c>
      <c r="M81" t="s">
        <v>24</v>
      </c>
      <c r="N81" t="s">
        <v>24</v>
      </c>
      <c r="O81" t="s">
        <v>6</v>
      </c>
      <c r="P81" t="s">
        <v>6</v>
      </c>
      <c r="Q81" t="s">
        <v>60</v>
      </c>
      <c r="R81" t="s">
        <v>62</v>
      </c>
    </row>
    <row r="82" spans="4:18" x14ac:dyDescent="0.2">
      <c r="D82">
        <v>0.37676599999999999</v>
      </c>
      <c r="E82">
        <v>55.2</v>
      </c>
      <c r="F82">
        <v>146.51018099999999</v>
      </c>
      <c r="G82" t="s">
        <v>22</v>
      </c>
      <c r="H82">
        <v>2</v>
      </c>
      <c r="I82" t="s">
        <v>24</v>
      </c>
      <c r="J82" t="s">
        <v>24</v>
      </c>
      <c r="K82" t="s">
        <v>24</v>
      </c>
      <c r="L82" t="s">
        <v>24</v>
      </c>
      <c r="M82" t="s">
        <v>24</v>
      </c>
      <c r="N82" t="s">
        <v>24</v>
      </c>
      <c r="O82" t="s">
        <v>6</v>
      </c>
      <c r="P82" t="s">
        <v>6</v>
      </c>
      <c r="Q82" t="s">
        <v>60</v>
      </c>
      <c r="R82" t="s">
        <v>62</v>
      </c>
    </row>
    <row r="83" spans="4:18" x14ac:dyDescent="0.2">
      <c r="D83">
        <v>0.348972</v>
      </c>
      <c r="E83">
        <v>55.2</v>
      </c>
      <c r="F83">
        <v>158.17883399999999</v>
      </c>
      <c r="G83" t="s">
        <v>22</v>
      </c>
      <c r="H83">
        <v>2</v>
      </c>
      <c r="I83" t="s">
        <v>24</v>
      </c>
      <c r="J83" t="s">
        <v>24</v>
      </c>
      <c r="K83" t="s">
        <v>24</v>
      </c>
      <c r="L83" t="s">
        <v>24</v>
      </c>
      <c r="M83" t="s">
        <v>24</v>
      </c>
      <c r="N83" t="s">
        <v>24</v>
      </c>
      <c r="O83" t="s">
        <v>6</v>
      </c>
      <c r="P83" t="s">
        <v>6</v>
      </c>
      <c r="Q83" t="s">
        <v>60</v>
      </c>
      <c r="R83" t="s">
        <v>62</v>
      </c>
    </row>
    <row r="84" spans="4:18" x14ac:dyDescent="0.2">
      <c r="D84">
        <v>0.38318999999999998</v>
      </c>
      <c r="E84">
        <v>55.2</v>
      </c>
      <c r="F84">
        <v>144.05376699999999</v>
      </c>
      <c r="G84" t="s">
        <v>22</v>
      </c>
      <c r="H84">
        <v>2</v>
      </c>
      <c r="I84" t="s">
        <v>24</v>
      </c>
      <c r="J84" t="s">
        <v>24</v>
      </c>
      <c r="K84" t="s">
        <v>24</v>
      </c>
      <c r="L84" t="s">
        <v>24</v>
      </c>
      <c r="M84" t="s">
        <v>6</v>
      </c>
      <c r="N84" t="s">
        <v>6</v>
      </c>
      <c r="O84" t="s">
        <v>24</v>
      </c>
      <c r="P84" t="s">
        <v>24</v>
      </c>
      <c r="Q84" t="s">
        <v>60</v>
      </c>
      <c r="R84" t="s">
        <v>62</v>
      </c>
    </row>
    <row r="85" spans="4:18" x14ac:dyDescent="0.2">
      <c r="D85">
        <v>0.32048900000000002</v>
      </c>
      <c r="E85">
        <v>55.2</v>
      </c>
      <c r="F85">
        <v>172.236593</v>
      </c>
      <c r="G85" t="s">
        <v>22</v>
      </c>
      <c r="H85">
        <v>2</v>
      </c>
      <c r="I85" t="s">
        <v>24</v>
      </c>
      <c r="J85" t="s">
        <v>24</v>
      </c>
      <c r="K85" t="s">
        <v>24</v>
      </c>
      <c r="L85" t="s">
        <v>24</v>
      </c>
      <c r="M85" t="s">
        <v>6</v>
      </c>
      <c r="N85" t="s">
        <v>6</v>
      </c>
      <c r="O85" t="s">
        <v>24</v>
      </c>
      <c r="P85" t="s">
        <v>24</v>
      </c>
      <c r="Q85" t="s">
        <v>60</v>
      </c>
      <c r="R85" t="s">
        <v>62</v>
      </c>
    </row>
    <row r="86" spans="4:18" x14ac:dyDescent="0.2">
      <c r="D86">
        <v>0.33916800000000003</v>
      </c>
      <c r="E86">
        <v>55.2</v>
      </c>
      <c r="F86">
        <v>162.75122099999999</v>
      </c>
      <c r="G86" t="s">
        <v>22</v>
      </c>
      <c r="H86">
        <v>2</v>
      </c>
      <c r="I86" t="s">
        <v>24</v>
      </c>
      <c r="J86" t="s">
        <v>24</v>
      </c>
      <c r="K86" t="s">
        <v>24</v>
      </c>
      <c r="L86" t="s">
        <v>24</v>
      </c>
      <c r="M86" t="s">
        <v>6</v>
      </c>
      <c r="N86" t="s">
        <v>6</v>
      </c>
      <c r="O86" t="s">
        <v>24</v>
      </c>
      <c r="P86" t="s">
        <v>24</v>
      </c>
      <c r="Q86" t="s">
        <v>60</v>
      </c>
      <c r="R86" t="s">
        <v>62</v>
      </c>
    </row>
    <row r="87" spans="4:18" x14ac:dyDescent="0.2">
      <c r="D87">
        <v>0.34914000000000001</v>
      </c>
      <c r="E87">
        <v>55.2</v>
      </c>
      <c r="F87">
        <v>158.10287400000001</v>
      </c>
      <c r="G87" t="s">
        <v>22</v>
      </c>
      <c r="H87">
        <v>2</v>
      </c>
      <c r="I87" t="s">
        <v>24</v>
      </c>
      <c r="J87" t="s">
        <v>24</v>
      </c>
      <c r="K87" t="s">
        <v>24</v>
      </c>
      <c r="L87" t="s">
        <v>24</v>
      </c>
      <c r="M87" t="s">
        <v>6</v>
      </c>
      <c r="N87" t="s">
        <v>6</v>
      </c>
      <c r="O87" t="s">
        <v>24</v>
      </c>
      <c r="P87" t="s">
        <v>24</v>
      </c>
      <c r="Q87" t="s">
        <v>60</v>
      </c>
      <c r="R87" t="s">
        <v>62</v>
      </c>
    </row>
    <row r="88" spans="4:18" x14ac:dyDescent="0.2">
      <c r="D88">
        <v>0.33571000000000001</v>
      </c>
      <c r="E88">
        <v>55.2</v>
      </c>
      <c r="F88">
        <v>164.427581</v>
      </c>
      <c r="G88" t="s">
        <v>22</v>
      </c>
      <c r="H88">
        <v>2</v>
      </c>
      <c r="I88" t="s">
        <v>24</v>
      </c>
      <c r="J88" t="s">
        <v>24</v>
      </c>
      <c r="K88" t="s">
        <v>24</v>
      </c>
      <c r="L88" t="s">
        <v>24</v>
      </c>
      <c r="M88" t="s">
        <v>6</v>
      </c>
      <c r="N88" t="s">
        <v>6</v>
      </c>
      <c r="O88" t="s">
        <v>24</v>
      </c>
      <c r="P88" t="s">
        <v>24</v>
      </c>
      <c r="Q88" t="s">
        <v>60</v>
      </c>
      <c r="R88" t="s">
        <v>62</v>
      </c>
    </row>
    <row r="89" spans="4:18" x14ac:dyDescent="0.2">
      <c r="D89">
        <v>0.463891</v>
      </c>
      <c r="E89">
        <v>82.8</v>
      </c>
      <c r="F89">
        <v>178.490218</v>
      </c>
      <c r="G89" t="s">
        <v>22</v>
      </c>
      <c r="H89">
        <v>2</v>
      </c>
      <c r="I89" t="s">
        <v>6</v>
      </c>
      <c r="J89" t="s">
        <v>6</v>
      </c>
      <c r="K89" t="s">
        <v>24</v>
      </c>
      <c r="L89" t="s">
        <v>24</v>
      </c>
      <c r="M89" t="s">
        <v>24</v>
      </c>
      <c r="N89" t="s">
        <v>24</v>
      </c>
      <c r="O89" t="s">
        <v>24</v>
      </c>
      <c r="P89" t="s">
        <v>24</v>
      </c>
      <c r="Q89" t="s">
        <v>60</v>
      </c>
      <c r="R89" t="s">
        <v>62</v>
      </c>
    </row>
    <row r="90" spans="4:18" x14ac:dyDescent="0.2">
      <c r="D90">
        <v>0.46389200000000003</v>
      </c>
      <c r="E90">
        <v>82.8</v>
      </c>
      <c r="F90">
        <v>178.48965100000001</v>
      </c>
      <c r="G90" t="s">
        <v>22</v>
      </c>
      <c r="H90">
        <v>2</v>
      </c>
      <c r="I90" t="s">
        <v>6</v>
      </c>
      <c r="J90" t="s">
        <v>6</v>
      </c>
      <c r="K90" t="s">
        <v>24</v>
      </c>
      <c r="L90" t="s">
        <v>24</v>
      </c>
      <c r="M90" t="s">
        <v>24</v>
      </c>
      <c r="N90" t="s">
        <v>24</v>
      </c>
      <c r="O90" t="s">
        <v>24</v>
      </c>
      <c r="P90" t="s">
        <v>24</v>
      </c>
      <c r="Q90" t="s">
        <v>60</v>
      </c>
      <c r="R90" t="s">
        <v>62</v>
      </c>
    </row>
    <row r="91" spans="4:18" x14ac:dyDescent="0.2">
      <c r="D91">
        <v>0.42345899999999997</v>
      </c>
      <c r="E91">
        <v>55.2</v>
      </c>
      <c r="F91">
        <v>130.35502399999999</v>
      </c>
      <c r="G91" t="s">
        <v>22</v>
      </c>
      <c r="H91">
        <v>2</v>
      </c>
      <c r="I91" t="s">
        <v>6</v>
      </c>
      <c r="J91" t="s">
        <v>6</v>
      </c>
      <c r="K91" t="s">
        <v>24</v>
      </c>
      <c r="L91" t="s">
        <v>24</v>
      </c>
      <c r="M91" t="s">
        <v>24</v>
      </c>
      <c r="N91" t="s">
        <v>24</v>
      </c>
      <c r="O91" t="s">
        <v>24</v>
      </c>
      <c r="P91" t="s">
        <v>24</v>
      </c>
      <c r="Q91" t="s">
        <v>60</v>
      </c>
      <c r="R91" t="s">
        <v>62</v>
      </c>
    </row>
    <row r="92" spans="4:18" x14ac:dyDescent="0.2">
      <c r="D92">
        <v>0.47015800000000002</v>
      </c>
      <c r="E92">
        <v>82.8</v>
      </c>
      <c r="F92">
        <v>176.11091500000001</v>
      </c>
      <c r="G92" t="s">
        <v>22</v>
      </c>
      <c r="H92">
        <v>2</v>
      </c>
      <c r="I92" t="s">
        <v>6</v>
      </c>
      <c r="J92" t="s">
        <v>6</v>
      </c>
      <c r="K92" t="s">
        <v>24</v>
      </c>
      <c r="L92" t="s">
        <v>24</v>
      </c>
      <c r="M92" t="s">
        <v>24</v>
      </c>
      <c r="N92" t="s">
        <v>24</v>
      </c>
      <c r="O92" t="s">
        <v>24</v>
      </c>
      <c r="P92" t="s">
        <v>24</v>
      </c>
      <c r="Q92" t="s">
        <v>60</v>
      </c>
      <c r="R92" t="s">
        <v>62</v>
      </c>
    </row>
    <row r="93" spans="4:18" x14ac:dyDescent="0.2">
      <c r="D93">
        <v>0.34511500000000001</v>
      </c>
      <c r="E93">
        <v>55.2</v>
      </c>
      <c r="F93">
        <v>159.94655800000001</v>
      </c>
      <c r="G93" t="s">
        <v>22</v>
      </c>
      <c r="H93">
        <v>4</v>
      </c>
      <c r="I93" t="s">
        <v>6</v>
      </c>
      <c r="J93" t="s">
        <v>6</v>
      </c>
      <c r="K93" t="s">
        <v>24</v>
      </c>
      <c r="L93" t="s">
        <v>24</v>
      </c>
      <c r="M93" t="s">
        <v>6</v>
      </c>
      <c r="N93" t="s">
        <v>6</v>
      </c>
      <c r="O93" t="s">
        <v>24</v>
      </c>
      <c r="P93" t="s">
        <v>24</v>
      </c>
      <c r="Q93" t="s">
        <v>60</v>
      </c>
      <c r="R93" t="s">
        <v>62</v>
      </c>
    </row>
    <row r="94" spans="4:18" x14ac:dyDescent="0.2">
      <c r="D94">
        <v>0.289856</v>
      </c>
      <c r="E94">
        <v>55.2</v>
      </c>
      <c r="F94">
        <v>190.439494</v>
      </c>
      <c r="G94" t="s">
        <v>22</v>
      </c>
      <c r="H94">
        <v>4</v>
      </c>
      <c r="I94" t="s">
        <v>6</v>
      </c>
      <c r="J94" t="s">
        <v>6</v>
      </c>
      <c r="K94" t="s">
        <v>24</v>
      </c>
      <c r="L94" t="s">
        <v>24</v>
      </c>
      <c r="M94" t="s">
        <v>6</v>
      </c>
      <c r="N94" t="s">
        <v>6</v>
      </c>
      <c r="O94" t="s">
        <v>24</v>
      </c>
      <c r="P94" t="s">
        <v>24</v>
      </c>
      <c r="Q94" t="s">
        <v>60</v>
      </c>
      <c r="R94" t="s">
        <v>62</v>
      </c>
    </row>
    <row r="95" spans="4:18" x14ac:dyDescent="0.2">
      <c r="D95">
        <v>0.30491699999999999</v>
      </c>
      <c r="E95">
        <v>55.2</v>
      </c>
      <c r="F95">
        <v>181.03305599999999</v>
      </c>
      <c r="G95" t="s">
        <v>22</v>
      </c>
      <c r="H95">
        <v>4</v>
      </c>
      <c r="I95" t="s">
        <v>6</v>
      </c>
      <c r="J95" t="s">
        <v>6</v>
      </c>
      <c r="K95" t="s">
        <v>24</v>
      </c>
      <c r="L95" t="s">
        <v>24</v>
      </c>
      <c r="M95" t="s">
        <v>6</v>
      </c>
      <c r="N95" t="s">
        <v>6</v>
      </c>
      <c r="O95" t="s">
        <v>24</v>
      </c>
      <c r="P95" t="s">
        <v>24</v>
      </c>
      <c r="Q95" t="s">
        <v>60</v>
      </c>
      <c r="R95" t="s">
        <v>62</v>
      </c>
    </row>
    <row r="96" spans="4:18" x14ac:dyDescent="0.2">
      <c r="D96">
        <v>0.30851099999999998</v>
      </c>
      <c r="E96">
        <v>55.2</v>
      </c>
      <c r="F96">
        <v>178.92402300000001</v>
      </c>
      <c r="G96" t="s">
        <v>22</v>
      </c>
      <c r="H96">
        <v>4</v>
      </c>
      <c r="I96" t="s">
        <v>6</v>
      </c>
      <c r="J96" t="s">
        <v>6</v>
      </c>
      <c r="K96" t="s">
        <v>24</v>
      </c>
      <c r="L96" t="s">
        <v>24</v>
      </c>
      <c r="M96" t="s">
        <v>6</v>
      </c>
      <c r="N96" t="s">
        <v>6</v>
      </c>
      <c r="O96" t="s">
        <v>24</v>
      </c>
      <c r="P96" t="s">
        <v>24</v>
      </c>
      <c r="Q96" t="s">
        <v>60</v>
      </c>
      <c r="R96" t="s">
        <v>62</v>
      </c>
    </row>
    <row r="97" spans="4:18" x14ac:dyDescent="0.2">
      <c r="D97">
        <v>0.31343799999999999</v>
      </c>
      <c r="E97">
        <v>55.2</v>
      </c>
      <c r="F97">
        <v>176.111265</v>
      </c>
      <c r="G97" t="s">
        <v>22</v>
      </c>
      <c r="H97">
        <v>4</v>
      </c>
      <c r="I97" t="s">
        <v>6</v>
      </c>
      <c r="J97" t="s">
        <v>6</v>
      </c>
      <c r="K97" t="s">
        <v>24</v>
      </c>
      <c r="L97" t="s">
        <v>24</v>
      </c>
      <c r="M97" t="s">
        <v>6</v>
      </c>
      <c r="N97" t="s">
        <v>6</v>
      </c>
      <c r="O97" t="s">
        <v>24</v>
      </c>
      <c r="P97" t="s">
        <v>24</v>
      </c>
      <c r="Q97" t="s">
        <v>60</v>
      </c>
      <c r="R97" t="s">
        <v>62</v>
      </c>
    </row>
    <row r="98" spans="4:18" x14ac:dyDescent="0.2">
      <c r="D98">
        <v>0.61335799999999996</v>
      </c>
      <c r="E98">
        <v>82.8</v>
      </c>
      <c r="F98">
        <v>134.994643</v>
      </c>
      <c r="G98" t="s">
        <v>22</v>
      </c>
      <c r="H98">
        <v>4</v>
      </c>
      <c r="I98" t="s">
        <v>6</v>
      </c>
      <c r="J98" t="s">
        <v>6</v>
      </c>
      <c r="K98" t="s">
        <v>6</v>
      </c>
      <c r="L98" t="s">
        <v>6</v>
      </c>
      <c r="M98" t="s">
        <v>24</v>
      </c>
      <c r="N98" t="s">
        <v>24</v>
      </c>
      <c r="O98" t="s">
        <v>24</v>
      </c>
      <c r="P98" t="s">
        <v>24</v>
      </c>
      <c r="Q98" t="s">
        <v>60</v>
      </c>
      <c r="R98" t="s">
        <v>62</v>
      </c>
    </row>
    <row r="99" spans="4:18" x14ac:dyDescent="0.2">
      <c r="D99">
        <v>0.41127999999999998</v>
      </c>
      <c r="E99">
        <v>55.2</v>
      </c>
      <c r="F99">
        <v>134.21509499999999</v>
      </c>
      <c r="G99" t="s">
        <v>22</v>
      </c>
      <c r="H99">
        <v>4</v>
      </c>
      <c r="I99" t="s">
        <v>6</v>
      </c>
      <c r="J99" t="s">
        <v>6</v>
      </c>
      <c r="K99" t="s">
        <v>6</v>
      </c>
      <c r="L99" t="s">
        <v>6</v>
      </c>
      <c r="M99" t="s">
        <v>24</v>
      </c>
      <c r="N99" t="s">
        <v>24</v>
      </c>
      <c r="O99" t="s">
        <v>24</v>
      </c>
      <c r="P99" t="s">
        <v>24</v>
      </c>
      <c r="Q99" t="s">
        <v>60</v>
      </c>
      <c r="R99" t="s">
        <v>62</v>
      </c>
    </row>
    <row r="100" spans="4:18" x14ac:dyDescent="0.2">
      <c r="D100">
        <v>0.39574100000000001</v>
      </c>
      <c r="E100">
        <v>55.2</v>
      </c>
      <c r="F100">
        <v>139.485265</v>
      </c>
      <c r="G100" t="s">
        <v>22</v>
      </c>
      <c r="H100">
        <v>4</v>
      </c>
      <c r="I100" t="s">
        <v>6</v>
      </c>
      <c r="J100" t="s">
        <v>6</v>
      </c>
      <c r="K100" t="s">
        <v>6</v>
      </c>
      <c r="L100" t="s">
        <v>6</v>
      </c>
      <c r="M100" t="s">
        <v>24</v>
      </c>
      <c r="N100" t="s">
        <v>24</v>
      </c>
      <c r="O100" t="s">
        <v>24</v>
      </c>
      <c r="P100" t="s">
        <v>24</v>
      </c>
      <c r="Q100" t="s">
        <v>60</v>
      </c>
      <c r="R100" t="s">
        <v>62</v>
      </c>
    </row>
    <row r="101" spans="4:18" x14ac:dyDescent="0.2">
      <c r="D101">
        <v>0.382969</v>
      </c>
      <c r="E101">
        <v>55.2</v>
      </c>
      <c r="F101">
        <v>144.13683399999999</v>
      </c>
      <c r="G101" t="s">
        <v>22</v>
      </c>
      <c r="H101">
        <v>4</v>
      </c>
      <c r="I101" t="s">
        <v>6</v>
      </c>
      <c r="J101" t="s">
        <v>6</v>
      </c>
      <c r="K101" t="s">
        <v>6</v>
      </c>
      <c r="L101" t="s">
        <v>6</v>
      </c>
      <c r="M101" t="s">
        <v>24</v>
      </c>
      <c r="N101" t="s">
        <v>24</v>
      </c>
      <c r="O101" t="s">
        <v>24</v>
      </c>
      <c r="P101" t="s">
        <v>24</v>
      </c>
      <c r="Q101" t="s">
        <v>60</v>
      </c>
      <c r="R101" t="s">
        <v>62</v>
      </c>
    </row>
    <row r="102" spans="4:18" x14ac:dyDescent="0.2">
      <c r="D102">
        <v>0.396505</v>
      </c>
      <c r="E102">
        <v>55.2</v>
      </c>
      <c r="F102">
        <v>139.21635900000001</v>
      </c>
      <c r="G102" t="s">
        <v>22</v>
      </c>
      <c r="H102">
        <v>4</v>
      </c>
      <c r="I102" t="s">
        <v>6</v>
      </c>
      <c r="J102" t="s">
        <v>6</v>
      </c>
      <c r="K102" t="s">
        <v>6</v>
      </c>
      <c r="L102" t="s">
        <v>6</v>
      </c>
      <c r="M102" t="s">
        <v>24</v>
      </c>
      <c r="N102" t="s">
        <v>24</v>
      </c>
      <c r="O102" t="s">
        <v>24</v>
      </c>
      <c r="P102" t="s">
        <v>24</v>
      </c>
      <c r="Q102" t="s">
        <v>60</v>
      </c>
      <c r="R102" t="s">
        <v>62</v>
      </c>
    </row>
    <row r="103" spans="4:18" x14ac:dyDescent="0.2">
      <c r="D103">
        <v>1.968064</v>
      </c>
      <c r="E103">
        <v>248.4</v>
      </c>
      <c r="F103">
        <v>126.21538</v>
      </c>
      <c r="G103" t="s">
        <v>7</v>
      </c>
      <c r="H103">
        <v>2</v>
      </c>
      <c r="I103" t="s">
        <v>24</v>
      </c>
      <c r="J103" t="s">
        <v>24</v>
      </c>
      <c r="K103" t="s">
        <v>24</v>
      </c>
      <c r="L103" t="s">
        <v>24</v>
      </c>
      <c r="M103" t="s">
        <v>24</v>
      </c>
      <c r="N103" t="s">
        <v>24</v>
      </c>
      <c r="O103" t="s">
        <v>6</v>
      </c>
      <c r="P103" t="s">
        <v>6</v>
      </c>
      <c r="Q103" t="s">
        <v>60</v>
      </c>
      <c r="R103" t="s">
        <v>62</v>
      </c>
    </row>
    <row r="104" spans="4:18" x14ac:dyDescent="0.2">
      <c r="D104">
        <v>1.586084</v>
      </c>
      <c r="E104">
        <v>220.8</v>
      </c>
      <c r="F104">
        <v>139.21080499999999</v>
      </c>
      <c r="G104" t="s">
        <v>7</v>
      </c>
      <c r="H104">
        <v>2</v>
      </c>
      <c r="I104" t="s">
        <v>24</v>
      </c>
      <c r="J104" t="s">
        <v>24</v>
      </c>
      <c r="K104" t="s">
        <v>24</v>
      </c>
      <c r="L104" t="s">
        <v>24</v>
      </c>
      <c r="M104" t="s">
        <v>24</v>
      </c>
      <c r="N104" t="s">
        <v>24</v>
      </c>
      <c r="O104" t="s">
        <v>6</v>
      </c>
      <c r="P104" t="s">
        <v>6</v>
      </c>
      <c r="Q104" t="s">
        <v>60</v>
      </c>
      <c r="R104" t="s">
        <v>62</v>
      </c>
    </row>
    <row r="105" spans="4:18" x14ac:dyDescent="0.2">
      <c r="D105">
        <v>1.666876</v>
      </c>
      <c r="E105">
        <v>220.8</v>
      </c>
      <c r="F105">
        <v>132.46339499999999</v>
      </c>
      <c r="G105" t="s">
        <v>7</v>
      </c>
      <c r="H105">
        <v>2</v>
      </c>
      <c r="I105" t="s">
        <v>24</v>
      </c>
      <c r="J105" t="s">
        <v>24</v>
      </c>
      <c r="K105" t="s">
        <v>24</v>
      </c>
      <c r="L105" t="s">
        <v>24</v>
      </c>
      <c r="M105" t="s">
        <v>24</v>
      </c>
      <c r="N105" t="s">
        <v>24</v>
      </c>
      <c r="O105" t="s">
        <v>6</v>
      </c>
      <c r="P105" t="s">
        <v>6</v>
      </c>
      <c r="Q105" t="s">
        <v>60</v>
      </c>
      <c r="R105" t="s">
        <v>62</v>
      </c>
    </row>
    <row r="106" spans="4:18" x14ac:dyDescent="0.2">
      <c r="D106">
        <v>1.8024340000000001</v>
      </c>
      <c r="E106">
        <v>248.4</v>
      </c>
      <c r="F106">
        <v>137.813637</v>
      </c>
      <c r="G106" t="s">
        <v>7</v>
      </c>
      <c r="H106">
        <v>2</v>
      </c>
      <c r="I106" t="s">
        <v>24</v>
      </c>
      <c r="J106" t="s">
        <v>24</v>
      </c>
      <c r="K106" t="s">
        <v>24</v>
      </c>
      <c r="L106" t="s">
        <v>24</v>
      </c>
      <c r="M106" t="s">
        <v>24</v>
      </c>
      <c r="N106" t="s">
        <v>24</v>
      </c>
      <c r="O106" t="s">
        <v>6</v>
      </c>
      <c r="P106" t="s">
        <v>6</v>
      </c>
      <c r="Q106" t="s">
        <v>60</v>
      </c>
      <c r="R106" t="s">
        <v>62</v>
      </c>
    </row>
    <row r="107" spans="4:18" x14ac:dyDescent="0.2">
      <c r="D107">
        <v>1.8215239999999999</v>
      </c>
      <c r="E107">
        <v>220.8</v>
      </c>
      <c r="F107">
        <v>121.21721100000001</v>
      </c>
      <c r="G107" t="s">
        <v>7</v>
      </c>
      <c r="H107">
        <v>2</v>
      </c>
      <c r="I107" t="s">
        <v>24</v>
      </c>
      <c r="J107" t="s">
        <v>24</v>
      </c>
      <c r="K107" t="s">
        <v>24</v>
      </c>
      <c r="L107" t="s">
        <v>24</v>
      </c>
      <c r="M107" t="s">
        <v>24</v>
      </c>
      <c r="N107" t="s">
        <v>24</v>
      </c>
      <c r="O107" t="s">
        <v>6</v>
      </c>
      <c r="P107" t="s">
        <v>6</v>
      </c>
      <c r="Q107" t="s">
        <v>60</v>
      </c>
      <c r="R107" t="s">
        <v>62</v>
      </c>
    </row>
    <row r="108" spans="4:18" x14ac:dyDescent="0.2">
      <c r="D108">
        <v>1.7031130000000001</v>
      </c>
      <c r="E108">
        <v>220.8</v>
      </c>
      <c r="F108">
        <v>129.64498800000001</v>
      </c>
      <c r="G108" t="s">
        <v>7</v>
      </c>
      <c r="H108">
        <v>2</v>
      </c>
      <c r="I108" t="s">
        <v>24</v>
      </c>
      <c r="J108" t="s">
        <v>24</v>
      </c>
      <c r="K108" t="s">
        <v>24</v>
      </c>
      <c r="L108" t="s">
        <v>24</v>
      </c>
      <c r="M108" t="s">
        <v>6</v>
      </c>
      <c r="N108" t="s">
        <v>6</v>
      </c>
      <c r="O108" t="s">
        <v>24</v>
      </c>
      <c r="P108" t="s">
        <v>24</v>
      </c>
      <c r="Q108" t="s">
        <v>60</v>
      </c>
      <c r="R108" t="s">
        <v>62</v>
      </c>
    </row>
    <row r="109" spans="4:18" x14ac:dyDescent="0.2">
      <c r="D109">
        <v>1.434917</v>
      </c>
      <c r="E109">
        <v>193.2</v>
      </c>
      <c r="F109">
        <v>134.64189200000001</v>
      </c>
      <c r="G109" t="s">
        <v>7</v>
      </c>
      <c r="H109">
        <v>2</v>
      </c>
      <c r="I109" t="s">
        <v>24</v>
      </c>
      <c r="J109" t="s">
        <v>24</v>
      </c>
      <c r="K109" t="s">
        <v>24</v>
      </c>
      <c r="L109" t="s">
        <v>24</v>
      </c>
      <c r="M109" t="s">
        <v>6</v>
      </c>
      <c r="N109" t="s">
        <v>6</v>
      </c>
      <c r="O109" t="s">
        <v>24</v>
      </c>
      <c r="P109" t="s">
        <v>24</v>
      </c>
      <c r="Q109" t="s">
        <v>60</v>
      </c>
      <c r="R109" t="s">
        <v>62</v>
      </c>
    </row>
    <row r="110" spans="4:18" x14ac:dyDescent="0.2">
      <c r="D110">
        <v>1.6063320000000001</v>
      </c>
      <c r="E110">
        <v>220.8</v>
      </c>
      <c r="F110">
        <v>137.45604900000001</v>
      </c>
      <c r="G110" t="s">
        <v>7</v>
      </c>
      <c r="H110">
        <v>2</v>
      </c>
      <c r="I110" t="s">
        <v>24</v>
      </c>
      <c r="J110" t="s">
        <v>24</v>
      </c>
      <c r="K110" t="s">
        <v>24</v>
      </c>
      <c r="L110" t="s">
        <v>24</v>
      </c>
      <c r="M110" t="s">
        <v>6</v>
      </c>
      <c r="N110" t="s">
        <v>6</v>
      </c>
      <c r="O110" t="s">
        <v>24</v>
      </c>
      <c r="P110" t="s">
        <v>24</v>
      </c>
      <c r="Q110" t="s">
        <v>60</v>
      </c>
      <c r="R110" t="s">
        <v>62</v>
      </c>
    </row>
    <row r="111" spans="4:18" x14ac:dyDescent="0.2">
      <c r="D111">
        <v>1.4733240000000001</v>
      </c>
      <c r="E111">
        <v>193.2</v>
      </c>
      <c r="F111">
        <v>131.132058</v>
      </c>
      <c r="G111" t="s">
        <v>7</v>
      </c>
      <c r="H111">
        <v>2</v>
      </c>
      <c r="I111" t="s">
        <v>24</v>
      </c>
      <c r="J111" t="s">
        <v>24</v>
      </c>
      <c r="K111" t="s">
        <v>24</v>
      </c>
      <c r="L111" t="s">
        <v>24</v>
      </c>
      <c r="M111" t="s">
        <v>6</v>
      </c>
      <c r="N111" t="s">
        <v>6</v>
      </c>
      <c r="O111" t="s">
        <v>24</v>
      </c>
      <c r="P111" t="s">
        <v>24</v>
      </c>
      <c r="Q111" t="s">
        <v>60</v>
      </c>
      <c r="R111" t="s">
        <v>62</v>
      </c>
    </row>
    <row r="112" spans="4:18" x14ac:dyDescent="0.2">
      <c r="D112">
        <v>1.4540219999999999</v>
      </c>
      <c r="E112">
        <v>220.8</v>
      </c>
      <c r="F112">
        <v>151.85462899999999</v>
      </c>
      <c r="G112" t="s">
        <v>7</v>
      </c>
      <c r="H112">
        <v>2</v>
      </c>
      <c r="I112" t="s">
        <v>24</v>
      </c>
      <c r="J112" t="s">
        <v>24</v>
      </c>
      <c r="K112" t="s">
        <v>24</v>
      </c>
      <c r="L112" t="s">
        <v>24</v>
      </c>
      <c r="M112" t="s">
        <v>6</v>
      </c>
      <c r="N112" t="s">
        <v>6</v>
      </c>
      <c r="O112" t="s">
        <v>24</v>
      </c>
      <c r="P112" t="s">
        <v>24</v>
      </c>
      <c r="Q112" t="s">
        <v>60</v>
      </c>
      <c r="R112" t="s">
        <v>62</v>
      </c>
    </row>
    <row r="113" spans="4:18" x14ac:dyDescent="0.2">
      <c r="D113">
        <v>1.775414</v>
      </c>
      <c r="E113">
        <v>248.4</v>
      </c>
      <c r="F113">
        <v>139.91106400000001</v>
      </c>
      <c r="G113" t="s">
        <v>7</v>
      </c>
      <c r="H113">
        <v>2</v>
      </c>
      <c r="I113" t="s">
        <v>6</v>
      </c>
      <c r="J113" t="s">
        <v>6</v>
      </c>
      <c r="K113" t="s">
        <v>24</v>
      </c>
      <c r="L113" t="s">
        <v>24</v>
      </c>
      <c r="M113" t="s">
        <v>24</v>
      </c>
      <c r="N113" t="s">
        <v>24</v>
      </c>
      <c r="O113" t="s">
        <v>24</v>
      </c>
      <c r="P113" t="s">
        <v>24</v>
      </c>
      <c r="Q113" t="s">
        <v>60</v>
      </c>
      <c r="R113" t="s">
        <v>62</v>
      </c>
    </row>
    <row r="114" spans="4:18" x14ac:dyDescent="0.2">
      <c r="D114">
        <v>1.64072</v>
      </c>
      <c r="E114">
        <v>220.8</v>
      </c>
      <c r="F114">
        <v>134.575039</v>
      </c>
      <c r="G114" t="s">
        <v>7</v>
      </c>
      <c r="H114">
        <v>2</v>
      </c>
      <c r="I114" t="s">
        <v>6</v>
      </c>
      <c r="J114" t="s">
        <v>6</v>
      </c>
      <c r="K114" t="s">
        <v>24</v>
      </c>
      <c r="L114" t="s">
        <v>24</v>
      </c>
      <c r="M114" t="s">
        <v>24</v>
      </c>
      <c r="N114" t="s">
        <v>24</v>
      </c>
      <c r="O114" t="s">
        <v>24</v>
      </c>
      <c r="P114" t="s">
        <v>24</v>
      </c>
      <c r="Q114" t="s">
        <v>60</v>
      </c>
      <c r="R114" t="s">
        <v>62</v>
      </c>
    </row>
    <row r="115" spans="4:18" x14ac:dyDescent="0.2">
      <c r="D115">
        <v>1.5989169999999999</v>
      </c>
      <c r="E115">
        <v>220.8</v>
      </c>
      <c r="F115">
        <v>138.09345099999999</v>
      </c>
      <c r="G115" t="s">
        <v>7</v>
      </c>
      <c r="H115">
        <v>2</v>
      </c>
      <c r="I115" t="s">
        <v>6</v>
      </c>
      <c r="J115" t="s">
        <v>6</v>
      </c>
      <c r="K115" t="s">
        <v>24</v>
      </c>
      <c r="L115" t="s">
        <v>24</v>
      </c>
      <c r="M115" t="s">
        <v>24</v>
      </c>
      <c r="N115" t="s">
        <v>24</v>
      </c>
      <c r="O115" t="s">
        <v>24</v>
      </c>
      <c r="P115" t="s">
        <v>24</v>
      </c>
      <c r="Q115" t="s">
        <v>60</v>
      </c>
      <c r="R115" t="s">
        <v>62</v>
      </c>
    </row>
    <row r="116" spans="4:18" x14ac:dyDescent="0.2">
      <c r="D116">
        <v>1.5701419999999999</v>
      </c>
      <c r="E116">
        <v>220.8</v>
      </c>
      <c r="F116">
        <v>140.62422699999999</v>
      </c>
      <c r="G116" t="s">
        <v>7</v>
      </c>
      <c r="H116">
        <v>2</v>
      </c>
      <c r="I116" t="s">
        <v>6</v>
      </c>
      <c r="J116" t="s">
        <v>6</v>
      </c>
      <c r="K116" t="s">
        <v>24</v>
      </c>
      <c r="L116" t="s">
        <v>24</v>
      </c>
      <c r="M116" t="s">
        <v>24</v>
      </c>
      <c r="N116" t="s">
        <v>24</v>
      </c>
      <c r="O116" t="s">
        <v>24</v>
      </c>
      <c r="P116" t="s">
        <v>24</v>
      </c>
      <c r="Q116" t="s">
        <v>60</v>
      </c>
      <c r="R116" t="s">
        <v>62</v>
      </c>
    </row>
    <row r="117" spans="4:18" x14ac:dyDescent="0.2">
      <c r="D117">
        <v>1.5531090000000001</v>
      </c>
      <c r="E117">
        <v>193.2</v>
      </c>
      <c r="F117">
        <v>124.395628</v>
      </c>
      <c r="G117" t="s">
        <v>7</v>
      </c>
      <c r="H117">
        <v>2</v>
      </c>
      <c r="I117" t="s">
        <v>6</v>
      </c>
      <c r="J117" t="s">
        <v>6</v>
      </c>
      <c r="K117" t="s">
        <v>24</v>
      </c>
      <c r="L117" t="s">
        <v>24</v>
      </c>
      <c r="M117" t="s">
        <v>24</v>
      </c>
      <c r="N117" t="s">
        <v>24</v>
      </c>
      <c r="O117" t="s">
        <v>24</v>
      </c>
      <c r="P117" t="s">
        <v>24</v>
      </c>
      <c r="Q117" t="s">
        <v>60</v>
      </c>
      <c r="R117" t="s">
        <v>62</v>
      </c>
    </row>
    <row r="118" spans="4:18" x14ac:dyDescent="0.2">
      <c r="D118">
        <v>1.55324</v>
      </c>
      <c r="E118">
        <v>193.2</v>
      </c>
      <c r="F118">
        <v>124.385148</v>
      </c>
      <c r="G118" t="s">
        <v>7</v>
      </c>
      <c r="H118">
        <v>4</v>
      </c>
      <c r="I118" t="s">
        <v>6</v>
      </c>
      <c r="J118" t="s">
        <v>6</v>
      </c>
      <c r="K118" t="s">
        <v>24</v>
      </c>
      <c r="L118" t="s">
        <v>24</v>
      </c>
      <c r="M118" t="s">
        <v>6</v>
      </c>
      <c r="N118" t="s">
        <v>6</v>
      </c>
      <c r="O118" t="s">
        <v>24</v>
      </c>
      <c r="P118" t="s">
        <v>24</v>
      </c>
      <c r="Q118" t="s">
        <v>60</v>
      </c>
      <c r="R118" t="s">
        <v>62</v>
      </c>
    </row>
    <row r="119" spans="4:18" x14ac:dyDescent="0.2">
      <c r="D119">
        <v>1.553269</v>
      </c>
      <c r="E119">
        <v>193.2</v>
      </c>
      <c r="F119">
        <v>124.38282599999999</v>
      </c>
      <c r="G119" t="s">
        <v>7</v>
      </c>
      <c r="H119">
        <v>4</v>
      </c>
      <c r="I119" t="s">
        <v>6</v>
      </c>
      <c r="J119" t="s">
        <v>6</v>
      </c>
      <c r="K119" t="s">
        <v>24</v>
      </c>
      <c r="L119" t="s">
        <v>24</v>
      </c>
      <c r="M119" t="s">
        <v>6</v>
      </c>
      <c r="N119" t="s">
        <v>6</v>
      </c>
      <c r="O119" t="s">
        <v>24</v>
      </c>
      <c r="P119" t="s">
        <v>24</v>
      </c>
      <c r="Q119" t="s">
        <v>60</v>
      </c>
      <c r="R119" t="s">
        <v>62</v>
      </c>
    </row>
    <row r="120" spans="4:18" x14ac:dyDescent="0.2">
      <c r="D120">
        <v>1.398307</v>
      </c>
      <c r="E120">
        <v>193.2</v>
      </c>
      <c r="F120">
        <v>138.16707099999999</v>
      </c>
      <c r="G120" t="s">
        <v>7</v>
      </c>
      <c r="H120">
        <v>4</v>
      </c>
      <c r="I120" t="s">
        <v>6</v>
      </c>
      <c r="J120" t="s">
        <v>6</v>
      </c>
      <c r="K120" t="s">
        <v>24</v>
      </c>
      <c r="L120" t="s">
        <v>24</v>
      </c>
      <c r="M120" t="s">
        <v>6</v>
      </c>
      <c r="N120" t="s">
        <v>6</v>
      </c>
      <c r="O120" t="s">
        <v>24</v>
      </c>
      <c r="P120" t="s">
        <v>24</v>
      </c>
      <c r="Q120" t="s">
        <v>60</v>
      </c>
      <c r="R120" t="s">
        <v>62</v>
      </c>
    </row>
    <row r="121" spans="4:18" x14ac:dyDescent="0.2">
      <c r="D121">
        <v>1.5289520000000001</v>
      </c>
      <c r="E121">
        <v>220.8</v>
      </c>
      <c r="F121">
        <v>144.41265799999999</v>
      </c>
      <c r="G121" t="s">
        <v>7</v>
      </c>
      <c r="H121">
        <v>4</v>
      </c>
      <c r="I121" t="s">
        <v>6</v>
      </c>
      <c r="J121" t="s">
        <v>6</v>
      </c>
      <c r="K121" t="s">
        <v>24</v>
      </c>
      <c r="L121" t="s">
        <v>24</v>
      </c>
      <c r="M121" t="s">
        <v>6</v>
      </c>
      <c r="N121" t="s">
        <v>6</v>
      </c>
      <c r="O121" t="s">
        <v>24</v>
      </c>
      <c r="P121" t="s">
        <v>24</v>
      </c>
      <c r="Q121" t="s">
        <v>60</v>
      </c>
      <c r="R121" t="s">
        <v>62</v>
      </c>
    </row>
    <row r="122" spans="4:18" x14ac:dyDescent="0.2">
      <c r="D122">
        <v>1.453746</v>
      </c>
      <c r="E122">
        <v>193.2</v>
      </c>
      <c r="F122">
        <v>132.89800099999999</v>
      </c>
      <c r="G122" t="s">
        <v>7</v>
      </c>
      <c r="H122">
        <v>4</v>
      </c>
      <c r="I122" t="s">
        <v>6</v>
      </c>
      <c r="J122" t="s">
        <v>6</v>
      </c>
      <c r="K122" t="s">
        <v>24</v>
      </c>
      <c r="L122" t="s">
        <v>24</v>
      </c>
      <c r="M122" t="s">
        <v>6</v>
      </c>
      <c r="N122" t="s">
        <v>6</v>
      </c>
      <c r="O122" t="s">
        <v>24</v>
      </c>
      <c r="P122" t="s">
        <v>24</v>
      </c>
      <c r="Q122" t="s">
        <v>60</v>
      </c>
      <c r="R122" t="s">
        <v>62</v>
      </c>
    </row>
    <row r="123" spans="4:18" x14ac:dyDescent="0.2">
      <c r="D123">
        <v>1.6527339999999999</v>
      </c>
      <c r="E123">
        <v>220.8</v>
      </c>
      <c r="F123">
        <v>133.59680599999999</v>
      </c>
      <c r="G123" t="s">
        <v>7</v>
      </c>
      <c r="H123">
        <v>4</v>
      </c>
      <c r="I123" t="s">
        <v>6</v>
      </c>
      <c r="J123" t="s">
        <v>6</v>
      </c>
      <c r="K123" t="s">
        <v>6</v>
      </c>
      <c r="L123" t="s">
        <v>6</v>
      </c>
      <c r="M123" t="s">
        <v>24</v>
      </c>
      <c r="N123" t="s">
        <v>24</v>
      </c>
      <c r="O123" t="s">
        <v>24</v>
      </c>
      <c r="P123" t="s">
        <v>24</v>
      </c>
      <c r="Q123" t="s">
        <v>60</v>
      </c>
      <c r="R123" t="s">
        <v>62</v>
      </c>
    </row>
    <row r="124" spans="4:18" x14ac:dyDescent="0.2">
      <c r="D124">
        <v>1.697306</v>
      </c>
      <c r="E124">
        <v>220.8</v>
      </c>
      <c r="F124">
        <v>130.088517</v>
      </c>
      <c r="G124" t="s">
        <v>7</v>
      </c>
      <c r="H124">
        <v>4</v>
      </c>
      <c r="I124" t="s">
        <v>6</v>
      </c>
      <c r="J124" t="s">
        <v>6</v>
      </c>
      <c r="K124" t="s">
        <v>6</v>
      </c>
      <c r="L124" t="s">
        <v>6</v>
      </c>
      <c r="M124" t="s">
        <v>24</v>
      </c>
      <c r="N124" t="s">
        <v>24</v>
      </c>
      <c r="O124" t="s">
        <v>24</v>
      </c>
      <c r="P124" t="s">
        <v>24</v>
      </c>
      <c r="Q124" t="s">
        <v>60</v>
      </c>
      <c r="R124" t="s">
        <v>62</v>
      </c>
    </row>
    <row r="125" spans="4:18" x14ac:dyDescent="0.2">
      <c r="D125">
        <v>1.7359519999999999</v>
      </c>
      <c r="E125">
        <v>220.8</v>
      </c>
      <c r="F125">
        <v>127.192436</v>
      </c>
      <c r="G125" t="s">
        <v>7</v>
      </c>
      <c r="H125">
        <v>4</v>
      </c>
      <c r="I125" t="s">
        <v>6</v>
      </c>
      <c r="J125" t="s">
        <v>6</v>
      </c>
      <c r="K125" t="s">
        <v>6</v>
      </c>
      <c r="L125" t="s">
        <v>6</v>
      </c>
      <c r="M125" t="s">
        <v>24</v>
      </c>
      <c r="N125" t="s">
        <v>24</v>
      </c>
      <c r="O125" t="s">
        <v>24</v>
      </c>
      <c r="P125" t="s">
        <v>24</v>
      </c>
      <c r="Q125" t="s">
        <v>60</v>
      </c>
      <c r="R125" t="s">
        <v>62</v>
      </c>
    </row>
    <row r="126" spans="4:18" x14ac:dyDescent="0.2">
      <c r="D126">
        <v>1.5662529999999999</v>
      </c>
      <c r="E126">
        <v>220.8</v>
      </c>
      <c r="F126">
        <v>140.97343499999999</v>
      </c>
      <c r="G126" t="s">
        <v>7</v>
      </c>
      <c r="H126">
        <v>4</v>
      </c>
      <c r="I126" t="s">
        <v>6</v>
      </c>
      <c r="J126" t="s">
        <v>6</v>
      </c>
      <c r="K126" t="s">
        <v>6</v>
      </c>
      <c r="L126" t="s">
        <v>6</v>
      </c>
      <c r="M126" t="s">
        <v>24</v>
      </c>
      <c r="N126" t="s">
        <v>24</v>
      </c>
      <c r="O126" t="s">
        <v>24</v>
      </c>
      <c r="P126" t="s">
        <v>24</v>
      </c>
      <c r="Q126" t="s">
        <v>60</v>
      </c>
      <c r="R126" t="s">
        <v>62</v>
      </c>
    </row>
    <row r="127" spans="4:18" x14ac:dyDescent="0.2">
      <c r="D127">
        <v>1.589194</v>
      </c>
      <c r="E127">
        <v>193.2</v>
      </c>
      <c r="F127">
        <v>121.571051</v>
      </c>
      <c r="G127" t="s">
        <v>7</v>
      </c>
      <c r="H127">
        <v>4</v>
      </c>
      <c r="I127" t="s">
        <v>6</v>
      </c>
      <c r="J127" t="s">
        <v>6</v>
      </c>
      <c r="K127" t="s">
        <v>6</v>
      </c>
      <c r="L127" t="s">
        <v>6</v>
      </c>
      <c r="M127" t="s">
        <v>24</v>
      </c>
      <c r="N127" t="s">
        <v>24</v>
      </c>
      <c r="O127" t="s">
        <v>24</v>
      </c>
      <c r="P127" t="s">
        <v>24</v>
      </c>
      <c r="Q127" t="s">
        <v>60</v>
      </c>
      <c r="R127" t="s">
        <v>62</v>
      </c>
    </row>
    <row r="128" spans="4:18" x14ac:dyDescent="0.2">
      <c r="D128">
        <v>2.8501750000000001</v>
      </c>
      <c r="E128">
        <v>358.8</v>
      </c>
      <c r="F128">
        <v>125.886985</v>
      </c>
      <c r="G128" t="s">
        <v>16</v>
      </c>
      <c r="H128">
        <v>2</v>
      </c>
      <c r="I128" t="s">
        <v>24</v>
      </c>
      <c r="J128" t="s">
        <v>24</v>
      </c>
      <c r="K128" t="s">
        <v>24</v>
      </c>
      <c r="L128" t="s">
        <v>24</v>
      </c>
      <c r="M128" t="s">
        <v>24</v>
      </c>
      <c r="N128" t="s">
        <v>24</v>
      </c>
      <c r="O128" t="s">
        <v>6</v>
      </c>
      <c r="P128" t="s">
        <v>6</v>
      </c>
      <c r="Q128" t="s">
        <v>60</v>
      </c>
      <c r="R128" t="s">
        <v>62</v>
      </c>
    </row>
    <row r="129" spans="4:18" x14ac:dyDescent="0.2">
      <c r="D129">
        <v>3.4226040000000002</v>
      </c>
      <c r="E129">
        <v>441.6</v>
      </c>
      <c r="F129">
        <v>129.02455900000001</v>
      </c>
      <c r="G129" t="s">
        <v>16</v>
      </c>
      <c r="H129">
        <v>2</v>
      </c>
      <c r="I129" t="s">
        <v>24</v>
      </c>
      <c r="J129" t="s">
        <v>24</v>
      </c>
      <c r="K129" t="s">
        <v>24</v>
      </c>
      <c r="L129" t="s">
        <v>24</v>
      </c>
      <c r="M129" t="s">
        <v>24</v>
      </c>
      <c r="N129" t="s">
        <v>24</v>
      </c>
      <c r="O129" t="s">
        <v>6</v>
      </c>
      <c r="P129" t="s">
        <v>6</v>
      </c>
      <c r="Q129" t="s">
        <v>60</v>
      </c>
      <c r="R129" t="s">
        <v>62</v>
      </c>
    </row>
    <row r="130" spans="4:18" x14ac:dyDescent="0.2">
      <c r="D130">
        <v>2.472172</v>
      </c>
      <c r="E130">
        <v>331.2</v>
      </c>
      <c r="F130">
        <v>133.97125600000001</v>
      </c>
      <c r="G130" t="s">
        <v>16</v>
      </c>
      <c r="H130">
        <v>2</v>
      </c>
      <c r="I130" t="s">
        <v>24</v>
      </c>
      <c r="J130" t="s">
        <v>24</v>
      </c>
      <c r="K130" t="s">
        <v>24</v>
      </c>
      <c r="L130" t="s">
        <v>24</v>
      </c>
      <c r="M130" t="s">
        <v>24</v>
      </c>
      <c r="N130" t="s">
        <v>24</v>
      </c>
      <c r="O130" t="s">
        <v>6</v>
      </c>
      <c r="P130" t="s">
        <v>6</v>
      </c>
      <c r="Q130" t="s">
        <v>60</v>
      </c>
      <c r="R130" t="s">
        <v>62</v>
      </c>
    </row>
    <row r="131" spans="4:18" x14ac:dyDescent="0.2">
      <c r="D131">
        <v>2.8923559999999999</v>
      </c>
      <c r="E131">
        <v>358.8</v>
      </c>
      <c r="F131">
        <v>124.051103</v>
      </c>
      <c r="G131" t="s">
        <v>16</v>
      </c>
      <c r="H131">
        <v>2</v>
      </c>
      <c r="I131" t="s">
        <v>24</v>
      </c>
      <c r="J131" t="s">
        <v>24</v>
      </c>
      <c r="K131" t="s">
        <v>24</v>
      </c>
      <c r="L131" t="s">
        <v>24</v>
      </c>
      <c r="M131" t="s">
        <v>24</v>
      </c>
      <c r="N131" t="s">
        <v>24</v>
      </c>
      <c r="O131" t="s">
        <v>6</v>
      </c>
      <c r="P131" t="s">
        <v>6</v>
      </c>
      <c r="Q131" t="s">
        <v>60</v>
      </c>
      <c r="R131" t="s">
        <v>62</v>
      </c>
    </row>
    <row r="132" spans="4:18" x14ac:dyDescent="0.2">
      <c r="D132">
        <v>2.9090919999999998</v>
      </c>
      <c r="E132">
        <v>358.8</v>
      </c>
      <c r="F132">
        <v>123.337469</v>
      </c>
      <c r="G132" t="s">
        <v>16</v>
      </c>
      <c r="H132">
        <v>2</v>
      </c>
      <c r="I132" t="s">
        <v>24</v>
      </c>
      <c r="J132" t="s">
        <v>24</v>
      </c>
      <c r="K132" t="s">
        <v>24</v>
      </c>
      <c r="L132" t="s">
        <v>24</v>
      </c>
      <c r="M132" t="s">
        <v>24</v>
      </c>
      <c r="N132" t="s">
        <v>24</v>
      </c>
      <c r="O132" t="s">
        <v>6</v>
      </c>
      <c r="P132" t="s">
        <v>6</v>
      </c>
      <c r="Q132" t="s">
        <v>60</v>
      </c>
      <c r="R132" t="s">
        <v>62</v>
      </c>
    </row>
    <row r="133" spans="4:18" x14ac:dyDescent="0.2">
      <c r="D133">
        <v>2.7566440000000001</v>
      </c>
      <c r="E133">
        <v>331.2</v>
      </c>
      <c r="F133">
        <v>120.146092</v>
      </c>
      <c r="G133" t="s">
        <v>16</v>
      </c>
      <c r="H133">
        <v>2</v>
      </c>
      <c r="I133" t="s">
        <v>24</v>
      </c>
      <c r="J133" t="s">
        <v>24</v>
      </c>
      <c r="K133" t="s">
        <v>24</v>
      </c>
      <c r="L133" t="s">
        <v>24</v>
      </c>
      <c r="M133" t="s">
        <v>6</v>
      </c>
      <c r="N133" t="s">
        <v>6</v>
      </c>
      <c r="O133" t="s">
        <v>24</v>
      </c>
      <c r="P133" t="s">
        <v>24</v>
      </c>
      <c r="Q133" t="s">
        <v>60</v>
      </c>
      <c r="R133" t="s">
        <v>62</v>
      </c>
    </row>
    <row r="134" spans="4:18" x14ac:dyDescent="0.2">
      <c r="D134">
        <v>2.844646</v>
      </c>
      <c r="E134">
        <v>358.8</v>
      </c>
      <c r="F134">
        <v>126.131688</v>
      </c>
      <c r="G134" t="s">
        <v>16</v>
      </c>
      <c r="H134">
        <v>2</v>
      </c>
      <c r="I134" t="s">
        <v>24</v>
      </c>
      <c r="J134" t="s">
        <v>24</v>
      </c>
      <c r="K134" t="s">
        <v>24</v>
      </c>
      <c r="L134" t="s">
        <v>24</v>
      </c>
      <c r="M134" t="s">
        <v>6</v>
      </c>
      <c r="N134" t="s">
        <v>6</v>
      </c>
      <c r="O134" t="s">
        <v>24</v>
      </c>
      <c r="P134" t="s">
        <v>24</v>
      </c>
      <c r="Q134" t="s">
        <v>60</v>
      </c>
      <c r="R134" t="s">
        <v>62</v>
      </c>
    </row>
    <row r="135" spans="4:18" x14ac:dyDescent="0.2">
      <c r="D135">
        <v>2.6092939999999998</v>
      </c>
      <c r="E135">
        <v>331.2</v>
      </c>
      <c r="F135">
        <v>126.930904</v>
      </c>
      <c r="G135" t="s">
        <v>16</v>
      </c>
      <c r="H135">
        <v>2</v>
      </c>
      <c r="I135" t="s">
        <v>24</v>
      </c>
      <c r="J135" t="s">
        <v>24</v>
      </c>
      <c r="K135" t="s">
        <v>24</v>
      </c>
      <c r="L135" t="s">
        <v>24</v>
      </c>
      <c r="M135" t="s">
        <v>6</v>
      </c>
      <c r="N135" t="s">
        <v>6</v>
      </c>
      <c r="O135" t="s">
        <v>24</v>
      </c>
      <c r="P135" t="s">
        <v>24</v>
      </c>
      <c r="Q135" t="s">
        <v>60</v>
      </c>
      <c r="R135" t="s">
        <v>62</v>
      </c>
    </row>
    <row r="136" spans="4:18" x14ac:dyDescent="0.2">
      <c r="D136">
        <v>2.6459600000000001</v>
      </c>
      <c r="E136">
        <v>331.2</v>
      </c>
      <c r="F136">
        <v>125.17196300000001</v>
      </c>
      <c r="G136" t="s">
        <v>16</v>
      </c>
      <c r="H136">
        <v>2</v>
      </c>
      <c r="I136" t="s">
        <v>24</v>
      </c>
      <c r="J136" t="s">
        <v>24</v>
      </c>
      <c r="K136" t="s">
        <v>24</v>
      </c>
      <c r="L136" t="s">
        <v>24</v>
      </c>
      <c r="M136" t="s">
        <v>6</v>
      </c>
      <c r="N136" t="s">
        <v>6</v>
      </c>
      <c r="O136" t="s">
        <v>24</v>
      </c>
      <c r="P136" t="s">
        <v>24</v>
      </c>
      <c r="Q136" t="s">
        <v>60</v>
      </c>
      <c r="R136" t="s">
        <v>62</v>
      </c>
    </row>
    <row r="137" spans="4:18" x14ac:dyDescent="0.2">
      <c r="D137">
        <v>2.7316919999999998</v>
      </c>
      <c r="E137">
        <v>331.2</v>
      </c>
      <c r="F137">
        <v>121.243532</v>
      </c>
      <c r="G137" t="s">
        <v>16</v>
      </c>
      <c r="H137">
        <v>2</v>
      </c>
      <c r="I137" t="s">
        <v>24</v>
      </c>
      <c r="J137" t="s">
        <v>24</v>
      </c>
      <c r="K137" t="s">
        <v>24</v>
      </c>
      <c r="L137" t="s">
        <v>24</v>
      </c>
      <c r="M137" t="s">
        <v>6</v>
      </c>
      <c r="N137" t="s">
        <v>6</v>
      </c>
      <c r="O137" t="s">
        <v>24</v>
      </c>
      <c r="P137" t="s">
        <v>24</v>
      </c>
      <c r="Q137" t="s">
        <v>60</v>
      </c>
      <c r="R137" t="s">
        <v>62</v>
      </c>
    </row>
    <row r="138" spans="4:18" x14ac:dyDescent="0.2">
      <c r="D138">
        <v>1.9806440000000001</v>
      </c>
      <c r="E138">
        <v>248.4</v>
      </c>
      <c r="F138">
        <v>125.413775</v>
      </c>
      <c r="G138" t="s">
        <v>16</v>
      </c>
      <c r="H138">
        <v>2</v>
      </c>
      <c r="I138" t="s">
        <v>6</v>
      </c>
      <c r="J138" t="s">
        <v>6</v>
      </c>
      <c r="K138" t="s">
        <v>24</v>
      </c>
      <c r="L138" t="s">
        <v>24</v>
      </c>
      <c r="M138" t="s">
        <v>24</v>
      </c>
      <c r="N138" t="s">
        <v>24</v>
      </c>
      <c r="O138" t="s">
        <v>24</v>
      </c>
      <c r="P138" t="s">
        <v>24</v>
      </c>
      <c r="Q138" t="s">
        <v>60</v>
      </c>
      <c r="R138" t="s">
        <v>62</v>
      </c>
    </row>
    <row r="139" spans="4:18" x14ac:dyDescent="0.2">
      <c r="D139">
        <v>2.2378089999999999</v>
      </c>
      <c r="E139">
        <v>276</v>
      </c>
      <c r="F139">
        <v>123.334918</v>
      </c>
      <c r="G139" t="s">
        <v>16</v>
      </c>
      <c r="H139">
        <v>2</v>
      </c>
      <c r="I139" t="s">
        <v>6</v>
      </c>
      <c r="J139" t="s">
        <v>6</v>
      </c>
      <c r="K139" t="s">
        <v>24</v>
      </c>
      <c r="L139" t="s">
        <v>24</v>
      </c>
      <c r="M139" t="s">
        <v>24</v>
      </c>
      <c r="N139" t="s">
        <v>24</v>
      </c>
      <c r="O139" t="s">
        <v>24</v>
      </c>
      <c r="P139" t="s">
        <v>24</v>
      </c>
      <c r="Q139" t="s">
        <v>60</v>
      </c>
      <c r="R139" t="s">
        <v>62</v>
      </c>
    </row>
    <row r="140" spans="4:18" x14ac:dyDescent="0.2">
      <c r="D140">
        <v>2.061099</v>
      </c>
      <c r="E140">
        <v>248.4</v>
      </c>
      <c r="F140">
        <v>120.518254</v>
      </c>
      <c r="G140" t="s">
        <v>16</v>
      </c>
      <c r="H140">
        <v>2</v>
      </c>
      <c r="I140" t="s">
        <v>6</v>
      </c>
      <c r="J140" t="s">
        <v>6</v>
      </c>
      <c r="K140" t="s">
        <v>24</v>
      </c>
      <c r="L140" t="s">
        <v>24</v>
      </c>
      <c r="M140" t="s">
        <v>24</v>
      </c>
      <c r="N140" t="s">
        <v>24</v>
      </c>
      <c r="O140" t="s">
        <v>24</v>
      </c>
      <c r="P140" t="s">
        <v>24</v>
      </c>
      <c r="Q140" t="s">
        <v>60</v>
      </c>
      <c r="R140" t="s">
        <v>62</v>
      </c>
    </row>
    <row r="141" spans="4:18" x14ac:dyDescent="0.2">
      <c r="D141">
        <v>2.276538</v>
      </c>
      <c r="E141">
        <v>276</v>
      </c>
      <c r="F141">
        <v>121.236746</v>
      </c>
      <c r="G141" t="s">
        <v>16</v>
      </c>
      <c r="H141">
        <v>2</v>
      </c>
      <c r="I141" t="s">
        <v>6</v>
      </c>
      <c r="J141" t="s">
        <v>6</v>
      </c>
      <c r="K141" t="s">
        <v>24</v>
      </c>
      <c r="L141" t="s">
        <v>24</v>
      </c>
      <c r="M141" t="s">
        <v>24</v>
      </c>
      <c r="N141" t="s">
        <v>24</v>
      </c>
      <c r="O141" t="s">
        <v>24</v>
      </c>
      <c r="P141" t="s">
        <v>24</v>
      </c>
      <c r="Q141" t="s">
        <v>60</v>
      </c>
      <c r="R141" t="s">
        <v>62</v>
      </c>
    </row>
    <row r="142" spans="4:18" x14ac:dyDescent="0.2">
      <c r="D142">
        <v>2.2351580000000002</v>
      </c>
      <c r="E142">
        <v>303.60000000000002</v>
      </c>
      <c r="F142">
        <v>135.82929999999999</v>
      </c>
      <c r="G142" t="s">
        <v>16</v>
      </c>
      <c r="H142">
        <v>2</v>
      </c>
      <c r="I142" t="s">
        <v>6</v>
      </c>
      <c r="J142" t="s">
        <v>6</v>
      </c>
      <c r="K142" t="s">
        <v>24</v>
      </c>
      <c r="L142" t="s">
        <v>24</v>
      </c>
      <c r="M142" t="s">
        <v>24</v>
      </c>
      <c r="N142" t="s">
        <v>24</v>
      </c>
      <c r="O142" t="s">
        <v>24</v>
      </c>
      <c r="P142" t="s">
        <v>24</v>
      </c>
      <c r="Q142" t="s">
        <v>60</v>
      </c>
      <c r="R142" t="s">
        <v>62</v>
      </c>
    </row>
    <row r="143" spans="4:18" x14ac:dyDescent="0.2">
      <c r="D143">
        <v>2.4854539999999998</v>
      </c>
      <c r="E143">
        <v>331.2</v>
      </c>
      <c r="F143">
        <v>133.25531699999999</v>
      </c>
      <c r="G143" t="s">
        <v>16</v>
      </c>
      <c r="H143">
        <v>4</v>
      </c>
      <c r="I143" t="s">
        <v>6</v>
      </c>
      <c r="J143" t="s">
        <v>6</v>
      </c>
      <c r="K143" t="s">
        <v>24</v>
      </c>
      <c r="L143" t="s">
        <v>24</v>
      </c>
      <c r="M143" t="s">
        <v>6</v>
      </c>
      <c r="N143" t="s">
        <v>6</v>
      </c>
      <c r="O143" t="s">
        <v>24</v>
      </c>
      <c r="P143" t="s">
        <v>24</v>
      </c>
      <c r="Q143" t="s">
        <v>60</v>
      </c>
      <c r="R143" t="s">
        <v>62</v>
      </c>
    </row>
    <row r="144" spans="4:18" x14ac:dyDescent="0.2">
      <c r="D144">
        <v>2.5475400000000001</v>
      </c>
      <c r="E144">
        <v>331.2</v>
      </c>
      <c r="F144">
        <v>130.007777</v>
      </c>
      <c r="G144" t="s">
        <v>16</v>
      </c>
      <c r="H144">
        <v>4</v>
      </c>
      <c r="I144" t="s">
        <v>6</v>
      </c>
      <c r="J144" t="s">
        <v>6</v>
      </c>
      <c r="K144" t="s">
        <v>24</v>
      </c>
      <c r="L144" t="s">
        <v>24</v>
      </c>
      <c r="M144" t="s">
        <v>6</v>
      </c>
      <c r="N144" t="s">
        <v>6</v>
      </c>
      <c r="O144" t="s">
        <v>24</v>
      </c>
      <c r="P144" t="s">
        <v>24</v>
      </c>
      <c r="Q144" t="s">
        <v>60</v>
      </c>
      <c r="R144" t="s">
        <v>62</v>
      </c>
    </row>
    <row r="145" spans="4:18" x14ac:dyDescent="0.2">
      <c r="D145">
        <v>2.4724279999999998</v>
      </c>
      <c r="E145">
        <v>331.2</v>
      </c>
      <c r="F145">
        <v>133.957403</v>
      </c>
      <c r="G145" t="s">
        <v>16</v>
      </c>
      <c r="H145">
        <v>4</v>
      </c>
      <c r="I145" t="s">
        <v>6</v>
      </c>
      <c r="J145" t="s">
        <v>6</v>
      </c>
      <c r="K145" t="s">
        <v>24</v>
      </c>
      <c r="L145" t="s">
        <v>24</v>
      </c>
      <c r="M145" t="s">
        <v>6</v>
      </c>
      <c r="N145" t="s">
        <v>6</v>
      </c>
      <c r="O145" t="s">
        <v>24</v>
      </c>
      <c r="P145" t="s">
        <v>24</v>
      </c>
      <c r="Q145" t="s">
        <v>60</v>
      </c>
      <c r="R145" t="s">
        <v>62</v>
      </c>
    </row>
    <row r="146" spans="4:18" x14ac:dyDescent="0.2">
      <c r="D146">
        <v>2.7593899999999998</v>
      </c>
      <c r="E146">
        <v>358.8</v>
      </c>
      <c r="F146">
        <v>130.02875900000001</v>
      </c>
      <c r="G146" t="s">
        <v>16</v>
      </c>
      <c r="H146">
        <v>4</v>
      </c>
      <c r="I146" t="s">
        <v>6</v>
      </c>
      <c r="J146" t="s">
        <v>6</v>
      </c>
      <c r="K146" t="s">
        <v>24</v>
      </c>
      <c r="L146" t="s">
        <v>24</v>
      </c>
      <c r="M146" t="s">
        <v>6</v>
      </c>
      <c r="N146" t="s">
        <v>6</v>
      </c>
      <c r="O146" t="s">
        <v>24</v>
      </c>
      <c r="P146" t="s">
        <v>24</v>
      </c>
      <c r="Q146" t="s">
        <v>60</v>
      </c>
      <c r="R146" t="s">
        <v>62</v>
      </c>
    </row>
    <row r="147" spans="4:18" x14ac:dyDescent="0.2">
      <c r="D147">
        <v>2.6311270000000002</v>
      </c>
      <c r="E147">
        <v>331.2</v>
      </c>
      <c r="F147">
        <v>125.877635</v>
      </c>
      <c r="G147" t="s">
        <v>16</v>
      </c>
      <c r="H147">
        <v>4</v>
      </c>
      <c r="I147" t="s">
        <v>6</v>
      </c>
      <c r="J147" t="s">
        <v>6</v>
      </c>
      <c r="K147" t="s">
        <v>24</v>
      </c>
      <c r="L147" t="s">
        <v>24</v>
      </c>
      <c r="M147" t="s">
        <v>6</v>
      </c>
      <c r="N147" t="s">
        <v>6</v>
      </c>
      <c r="O147" t="s">
        <v>24</v>
      </c>
      <c r="P147" t="s">
        <v>24</v>
      </c>
      <c r="Q147" t="s">
        <v>60</v>
      </c>
      <c r="R147" t="s">
        <v>62</v>
      </c>
    </row>
    <row r="148" spans="4:18" x14ac:dyDescent="0.2">
      <c r="D148">
        <v>2.9600590000000002</v>
      </c>
      <c r="E148">
        <v>358.8</v>
      </c>
      <c r="F148">
        <v>121.213801</v>
      </c>
      <c r="G148" t="s">
        <v>16</v>
      </c>
      <c r="H148">
        <v>4</v>
      </c>
      <c r="I148" t="s">
        <v>6</v>
      </c>
      <c r="J148" t="s">
        <v>6</v>
      </c>
      <c r="K148" t="s">
        <v>6</v>
      </c>
      <c r="L148" t="s">
        <v>6</v>
      </c>
      <c r="M148" t="s">
        <v>24</v>
      </c>
      <c r="N148" t="s">
        <v>24</v>
      </c>
      <c r="O148" t="s">
        <v>24</v>
      </c>
      <c r="P148" t="s">
        <v>24</v>
      </c>
      <c r="Q148" t="s">
        <v>60</v>
      </c>
      <c r="R148" t="s">
        <v>62</v>
      </c>
    </row>
    <row r="149" spans="4:18" x14ac:dyDescent="0.2">
      <c r="D149">
        <v>3.2550279999999998</v>
      </c>
      <c r="E149">
        <v>414</v>
      </c>
      <c r="F149">
        <v>127.187836</v>
      </c>
      <c r="G149" t="s">
        <v>16</v>
      </c>
      <c r="H149">
        <v>4</v>
      </c>
      <c r="I149" t="s">
        <v>6</v>
      </c>
      <c r="J149" t="s">
        <v>6</v>
      </c>
      <c r="K149" t="s">
        <v>6</v>
      </c>
      <c r="L149" t="s">
        <v>6</v>
      </c>
      <c r="M149" t="s">
        <v>24</v>
      </c>
      <c r="N149" t="s">
        <v>24</v>
      </c>
      <c r="O149" t="s">
        <v>24</v>
      </c>
      <c r="P149" t="s">
        <v>24</v>
      </c>
      <c r="Q149" t="s">
        <v>60</v>
      </c>
      <c r="R149" t="s">
        <v>62</v>
      </c>
    </row>
    <row r="150" spans="4:18" x14ac:dyDescent="0.2">
      <c r="D150">
        <v>3.0294949999999998</v>
      </c>
      <c r="E150">
        <v>386.4</v>
      </c>
      <c r="F150">
        <v>127.54603</v>
      </c>
      <c r="G150" t="s">
        <v>16</v>
      </c>
      <c r="H150">
        <v>4</v>
      </c>
      <c r="I150" t="s">
        <v>6</v>
      </c>
      <c r="J150" t="s">
        <v>6</v>
      </c>
      <c r="K150" t="s">
        <v>6</v>
      </c>
      <c r="L150" t="s">
        <v>6</v>
      </c>
      <c r="M150" t="s">
        <v>24</v>
      </c>
      <c r="N150" t="s">
        <v>24</v>
      </c>
      <c r="O150" t="s">
        <v>24</v>
      </c>
      <c r="P150" t="s">
        <v>24</v>
      </c>
      <c r="Q150" t="s">
        <v>60</v>
      </c>
      <c r="R150" t="s">
        <v>62</v>
      </c>
    </row>
    <row r="151" spans="4:18" x14ac:dyDescent="0.2">
      <c r="D151">
        <v>3.063256</v>
      </c>
      <c r="E151">
        <v>386.4</v>
      </c>
      <c r="F151">
        <v>126.14031</v>
      </c>
      <c r="G151" t="s">
        <v>16</v>
      </c>
      <c r="H151">
        <v>4</v>
      </c>
      <c r="I151" t="s">
        <v>6</v>
      </c>
      <c r="J151" t="s">
        <v>6</v>
      </c>
      <c r="K151" t="s">
        <v>6</v>
      </c>
      <c r="L151" t="s">
        <v>6</v>
      </c>
      <c r="M151" t="s">
        <v>24</v>
      </c>
      <c r="N151" t="s">
        <v>24</v>
      </c>
      <c r="O151" t="s">
        <v>24</v>
      </c>
      <c r="P151" t="s">
        <v>24</v>
      </c>
      <c r="Q151" t="s">
        <v>60</v>
      </c>
      <c r="R151" t="s">
        <v>62</v>
      </c>
    </row>
    <row r="152" spans="4:18" x14ac:dyDescent="0.2">
      <c r="D152">
        <v>3.1152470000000001</v>
      </c>
      <c r="E152">
        <v>386.4</v>
      </c>
      <c r="F152">
        <v>124.03509699999999</v>
      </c>
      <c r="G152" t="s">
        <v>16</v>
      </c>
      <c r="H152">
        <v>4</v>
      </c>
      <c r="I152" t="s">
        <v>6</v>
      </c>
      <c r="J152" t="s">
        <v>6</v>
      </c>
      <c r="K152" t="s">
        <v>6</v>
      </c>
      <c r="L152" t="s">
        <v>6</v>
      </c>
      <c r="M152" t="s">
        <v>24</v>
      </c>
      <c r="N152" t="s">
        <v>24</v>
      </c>
      <c r="O152" t="s">
        <v>24</v>
      </c>
      <c r="P152" t="s">
        <v>24</v>
      </c>
      <c r="Q152" t="s">
        <v>60</v>
      </c>
      <c r="R152" t="s">
        <v>62</v>
      </c>
    </row>
    <row r="153" spans="4:18" x14ac:dyDescent="0.2">
      <c r="D153">
        <v>2.0433089999999998</v>
      </c>
      <c r="E153">
        <v>248.4</v>
      </c>
      <c r="F153">
        <v>121.567543</v>
      </c>
      <c r="G153" t="s">
        <v>25</v>
      </c>
      <c r="H153">
        <v>2</v>
      </c>
      <c r="I153" t="s">
        <v>24</v>
      </c>
      <c r="J153" t="s">
        <v>24</v>
      </c>
      <c r="K153" t="s">
        <v>24</v>
      </c>
      <c r="L153" t="s">
        <v>24</v>
      </c>
      <c r="M153" t="s">
        <v>24</v>
      </c>
      <c r="N153" t="s">
        <v>24</v>
      </c>
      <c r="O153" t="s">
        <v>6</v>
      </c>
      <c r="P153" t="s">
        <v>6</v>
      </c>
      <c r="Q153" t="s">
        <v>60</v>
      </c>
      <c r="R153" t="s">
        <v>62</v>
      </c>
    </row>
    <row r="154" spans="4:18" x14ac:dyDescent="0.2">
      <c r="D154">
        <v>1.8942159999999999</v>
      </c>
      <c r="E154">
        <v>248.4</v>
      </c>
      <c r="F154">
        <v>131.13605100000001</v>
      </c>
      <c r="G154" t="s">
        <v>25</v>
      </c>
      <c r="H154">
        <v>2</v>
      </c>
      <c r="I154" t="s">
        <v>24</v>
      </c>
      <c r="J154" t="s">
        <v>24</v>
      </c>
      <c r="K154" t="s">
        <v>24</v>
      </c>
      <c r="L154" t="s">
        <v>24</v>
      </c>
      <c r="M154" t="s">
        <v>24</v>
      </c>
      <c r="N154" t="s">
        <v>24</v>
      </c>
      <c r="O154" t="s">
        <v>6</v>
      </c>
      <c r="P154" t="s">
        <v>6</v>
      </c>
      <c r="Q154" t="s">
        <v>60</v>
      </c>
      <c r="R154" t="s">
        <v>62</v>
      </c>
    </row>
    <row r="155" spans="4:18" x14ac:dyDescent="0.2">
      <c r="D155">
        <v>2.2064349999999999</v>
      </c>
      <c r="E155">
        <v>276</v>
      </c>
      <c r="F155">
        <v>125.08863700000001</v>
      </c>
      <c r="G155" t="s">
        <v>25</v>
      </c>
      <c r="H155">
        <v>2</v>
      </c>
      <c r="I155" t="s">
        <v>24</v>
      </c>
      <c r="J155" t="s">
        <v>24</v>
      </c>
      <c r="K155" t="s">
        <v>24</v>
      </c>
      <c r="L155" t="s">
        <v>24</v>
      </c>
      <c r="M155" t="s">
        <v>24</v>
      </c>
      <c r="N155" t="s">
        <v>24</v>
      </c>
      <c r="O155" t="s">
        <v>6</v>
      </c>
      <c r="P155" t="s">
        <v>6</v>
      </c>
      <c r="Q155" t="s">
        <v>60</v>
      </c>
      <c r="R155" t="s">
        <v>62</v>
      </c>
    </row>
    <row r="156" spans="4:18" x14ac:dyDescent="0.2">
      <c r="D156">
        <v>2.2966129999999998</v>
      </c>
      <c r="E156">
        <v>303.60000000000002</v>
      </c>
      <c r="F156">
        <v>132.19468499999999</v>
      </c>
      <c r="G156" t="s">
        <v>25</v>
      </c>
      <c r="H156">
        <v>2</v>
      </c>
      <c r="I156" t="s">
        <v>24</v>
      </c>
      <c r="J156" t="s">
        <v>24</v>
      </c>
      <c r="K156" t="s">
        <v>24</v>
      </c>
      <c r="L156" t="s">
        <v>24</v>
      </c>
      <c r="M156" t="s">
        <v>24</v>
      </c>
      <c r="N156" t="s">
        <v>24</v>
      </c>
      <c r="O156" t="s">
        <v>6</v>
      </c>
      <c r="P156" t="s">
        <v>6</v>
      </c>
      <c r="Q156" t="s">
        <v>60</v>
      </c>
      <c r="R156" t="s">
        <v>62</v>
      </c>
    </row>
    <row r="157" spans="4:18" x14ac:dyDescent="0.2">
      <c r="D157">
        <v>1.9106209999999999</v>
      </c>
      <c r="E157">
        <v>248.4</v>
      </c>
      <c r="F157">
        <v>130.010063</v>
      </c>
      <c r="G157" t="s">
        <v>25</v>
      </c>
      <c r="H157">
        <v>2</v>
      </c>
      <c r="I157" t="s">
        <v>24</v>
      </c>
      <c r="J157" t="s">
        <v>24</v>
      </c>
      <c r="K157" t="s">
        <v>24</v>
      </c>
      <c r="L157" t="s">
        <v>24</v>
      </c>
      <c r="M157" t="s">
        <v>24</v>
      </c>
      <c r="N157" t="s">
        <v>24</v>
      </c>
      <c r="O157" t="s">
        <v>6</v>
      </c>
      <c r="P157" t="s">
        <v>6</v>
      </c>
      <c r="Q157" t="s">
        <v>60</v>
      </c>
      <c r="R157" t="s">
        <v>62</v>
      </c>
    </row>
    <row r="158" spans="4:18" x14ac:dyDescent="0.2">
      <c r="D158">
        <v>2.1219239999999999</v>
      </c>
      <c r="E158">
        <v>276</v>
      </c>
      <c r="F158">
        <v>130.07061899999999</v>
      </c>
      <c r="G158" t="s">
        <v>25</v>
      </c>
      <c r="H158">
        <v>2</v>
      </c>
      <c r="I158" t="s">
        <v>24</v>
      </c>
      <c r="J158" t="s">
        <v>24</v>
      </c>
      <c r="K158" t="s">
        <v>24</v>
      </c>
      <c r="L158" t="s">
        <v>24</v>
      </c>
      <c r="M158" t="s">
        <v>6</v>
      </c>
      <c r="N158" t="s">
        <v>6</v>
      </c>
      <c r="O158" t="s">
        <v>24</v>
      </c>
      <c r="P158" t="s">
        <v>24</v>
      </c>
      <c r="Q158" t="s">
        <v>60</v>
      </c>
      <c r="R158" t="s">
        <v>62</v>
      </c>
    </row>
    <row r="159" spans="4:18" x14ac:dyDescent="0.2">
      <c r="D159">
        <v>2.2126190000000001</v>
      </c>
      <c r="E159">
        <v>276</v>
      </c>
      <c r="F159">
        <v>124.73902699999999</v>
      </c>
      <c r="G159" t="s">
        <v>25</v>
      </c>
      <c r="H159">
        <v>2</v>
      </c>
      <c r="I159" t="s">
        <v>24</v>
      </c>
      <c r="J159" t="s">
        <v>24</v>
      </c>
      <c r="K159" t="s">
        <v>24</v>
      </c>
      <c r="L159" t="s">
        <v>24</v>
      </c>
      <c r="M159" t="s">
        <v>6</v>
      </c>
      <c r="N159" t="s">
        <v>6</v>
      </c>
      <c r="O159" t="s">
        <v>24</v>
      </c>
      <c r="P159" t="s">
        <v>24</v>
      </c>
      <c r="Q159" t="s">
        <v>60</v>
      </c>
      <c r="R159" t="s">
        <v>62</v>
      </c>
    </row>
    <row r="160" spans="4:18" x14ac:dyDescent="0.2">
      <c r="D160">
        <v>1.973643</v>
      </c>
      <c r="E160">
        <v>248.4</v>
      </c>
      <c r="F160">
        <v>125.858614</v>
      </c>
      <c r="G160" t="s">
        <v>25</v>
      </c>
      <c r="H160">
        <v>2</v>
      </c>
      <c r="I160" t="s">
        <v>24</v>
      </c>
      <c r="J160" t="s">
        <v>24</v>
      </c>
      <c r="K160" t="s">
        <v>24</v>
      </c>
      <c r="L160" t="s">
        <v>24</v>
      </c>
      <c r="M160" t="s">
        <v>6</v>
      </c>
      <c r="N160" t="s">
        <v>6</v>
      </c>
      <c r="O160" t="s">
        <v>24</v>
      </c>
      <c r="P160" t="s">
        <v>24</v>
      </c>
      <c r="Q160" t="s">
        <v>60</v>
      </c>
      <c r="R160" t="s">
        <v>62</v>
      </c>
    </row>
    <row r="161" spans="4:18" x14ac:dyDescent="0.2">
      <c r="D161">
        <v>2.0491790000000001</v>
      </c>
      <c r="E161">
        <v>248.4</v>
      </c>
      <c r="F161">
        <v>121.21929900000001</v>
      </c>
      <c r="G161" t="s">
        <v>25</v>
      </c>
      <c r="H161">
        <v>2</v>
      </c>
      <c r="I161" t="s">
        <v>24</v>
      </c>
      <c r="J161" t="s">
        <v>24</v>
      </c>
      <c r="K161" t="s">
        <v>24</v>
      </c>
      <c r="L161" t="s">
        <v>24</v>
      </c>
      <c r="M161" t="s">
        <v>6</v>
      </c>
      <c r="N161" t="s">
        <v>6</v>
      </c>
      <c r="O161" t="s">
        <v>24</v>
      </c>
      <c r="P161" t="s">
        <v>24</v>
      </c>
      <c r="Q161" t="s">
        <v>60</v>
      </c>
      <c r="R161" t="s">
        <v>62</v>
      </c>
    </row>
    <row r="162" spans="4:18" x14ac:dyDescent="0.2">
      <c r="D162">
        <v>2.0315159999999999</v>
      </c>
      <c r="E162">
        <v>248.4</v>
      </c>
      <c r="F162">
        <v>122.27321000000001</v>
      </c>
      <c r="G162" t="s">
        <v>25</v>
      </c>
      <c r="H162">
        <v>2</v>
      </c>
      <c r="I162" t="s">
        <v>24</v>
      </c>
      <c r="J162" t="s">
        <v>24</v>
      </c>
      <c r="K162" t="s">
        <v>24</v>
      </c>
      <c r="L162" t="s">
        <v>24</v>
      </c>
      <c r="M162" t="s">
        <v>6</v>
      </c>
      <c r="N162" t="s">
        <v>6</v>
      </c>
      <c r="O162" t="s">
        <v>24</v>
      </c>
      <c r="P162" t="s">
        <v>24</v>
      </c>
      <c r="Q162" t="s">
        <v>60</v>
      </c>
      <c r="R162" t="s">
        <v>62</v>
      </c>
    </row>
    <row r="163" spans="4:18" x14ac:dyDescent="0.2">
      <c r="D163">
        <v>1.900401</v>
      </c>
      <c r="E163">
        <v>248.4</v>
      </c>
      <c r="F163">
        <v>130.70928599999999</v>
      </c>
      <c r="G163" t="s">
        <v>25</v>
      </c>
      <c r="H163">
        <v>2</v>
      </c>
      <c r="I163" t="s">
        <v>6</v>
      </c>
      <c r="J163" t="s">
        <v>6</v>
      </c>
      <c r="K163" t="s">
        <v>24</v>
      </c>
      <c r="L163" t="s">
        <v>24</v>
      </c>
      <c r="M163" t="s">
        <v>24</v>
      </c>
      <c r="N163" t="s">
        <v>24</v>
      </c>
      <c r="O163" t="s">
        <v>24</v>
      </c>
      <c r="P163" t="s">
        <v>24</v>
      </c>
      <c r="Q163" t="s">
        <v>60</v>
      </c>
      <c r="R163" t="s">
        <v>62</v>
      </c>
    </row>
    <row r="164" spans="4:18" x14ac:dyDescent="0.2">
      <c r="D164">
        <v>1.768983</v>
      </c>
      <c r="E164">
        <v>220.8</v>
      </c>
      <c r="F164">
        <v>124.817453</v>
      </c>
      <c r="G164" t="s">
        <v>25</v>
      </c>
      <c r="H164">
        <v>2</v>
      </c>
      <c r="I164" t="s">
        <v>6</v>
      </c>
      <c r="J164" t="s">
        <v>6</v>
      </c>
      <c r="K164" t="s">
        <v>24</v>
      </c>
      <c r="L164" t="s">
        <v>24</v>
      </c>
      <c r="M164" t="s">
        <v>24</v>
      </c>
      <c r="N164" t="s">
        <v>24</v>
      </c>
      <c r="O164" t="s">
        <v>24</v>
      </c>
      <c r="P164" t="s">
        <v>24</v>
      </c>
      <c r="Q164" t="s">
        <v>60</v>
      </c>
      <c r="R164" t="s">
        <v>62</v>
      </c>
    </row>
    <row r="165" spans="4:18" x14ac:dyDescent="0.2">
      <c r="D165">
        <v>1.7903</v>
      </c>
      <c r="E165">
        <v>220.8</v>
      </c>
      <c r="F165">
        <v>123.33129599999999</v>
      </c>
      <c r="G165" t="s">
        <v>25</v>
      </c>
      <c r="H165">
        <v>2</v>
      </c>
      <c r="I165" t="s">
        <v>6</v>
      </c>
      <c r="J165" t="s">
        <v>6</v>
      </c>
      <c r="K165" t="s">
        <v>24</v>
      </c>
      <c r="L165" t="s">
        <v>24</v>
      </c>
      <c r="M165" t="s">
        <v>24</v>
      </c>
      <c r="N165" t="s">
        <v>24</v>
      </c>
      <c r="O165" t="s">
        <v>24</v>
      </c>
      <c r="P165" t="s">
        <v>24</v>
      </c>
      <c r="Q165" t="s">
        <v>60</v>
      </c>
      <c r="R165" t="s">
        <v>62</v>
      </c>
    </row>
    <row r="166" spans="4:18" x14ac:dyDescent="0.2">
      <c r="D166">
        <v>1.7492780000000001</v>
      </c>
      <c r="E166">
        <v>220.8</v>
      </c>
      <c r="F166">
        <v>126.223539</v>
      </c>
      <c r="G166" t="s">
        <v>25</v>
      </c>
      <c r="H166">
        <v>2</v>
      </c>
      <c r="I166" t="s">
        <v>6</v>
      </c>
      <c r="J166" t="s">
        <v>6</v>
      </c>
      <c r="K166" t="s">
        <v>24</v>
      </c>
      <c r="L166" t="s">
        <v>24</v>
      </c>
      <c r="M166" t="s">
        <v>24</v>
      </c>
      <c r="N166" t="s">
        <v>24</v>
      </c>
      <c r="O166" t="s">
        <v>24</v>
      </c>
      <c r="P166" t="s">
        <v>24</v>
      </c>
      <c r="Q166" t="s">
        <v>60</v>
      </c>
      <c r="R166" t="s">
        <v>62</v>
      </c>
    </row>
    <row r="167" spans="4:18" x14ac:dyDescent="0.2">
      <c r="D167">
        <v>1.831893</v>
      </c>
      <c r="E167">
        <v>220.8</v>
      </c>
      <c r="F167">
        <v>120.531036</v>
      </c>
      <c r="G167" t="s">
        <v>25</v>
      </c>
      <c r="H167">
        <v>2</v>
      </c>
      <c r="I167" t="s">
        <v>6</v>
      </c>
      <c r="J167" t="s">
        <v>6</v>
      </c>
      <c r="K167" t="s">
        <v>24</v>
      </c>
      <c r="L167" t="s">
        <v>24</v>
      </c>
      <c r="M167" t="s">
        <v>24</v>
      </c>
      <c r="N167" t="s">
        <v>24</v>
      </c>
      <c r="O167" t="s">
        <v>24</v>
      </c>
      <c r="P167" t="s">
        <v>24</v>
      </c>
      <c r="Q167" t="s">
        <v>60</v>
      </c>
      <c r="R167" t="s">
        <v>62</v>
      </c>
    </row>
    <row r="168" spans="4:18" x14ac:dyDescent="0.2">
      <c r="D168">
        <v>1.9106300000000001</v>
      </c>
      <c r="E168">
        <v>248.4</v>
      </c>
      <c r="F168">
        <v>130.00947500000001</v>
      </c>
      <c r="G168" t="s">
        <v>25</v>
      </c>
      <c r="H168">
        <v>4</v>
      </c>
      <c r="I168" t="s">
        <v>6</v>
      </c>
      <c r="J168" t="s">
        <v>6</v>
      </c>
      <c r="K168" t="s">
        <v>24</v>
      </c>
      <c r="L168" t="s">
        <v>24</v>
      </c>
      <c r="M168" t="s">
        <v>6</v>
      </c>
      <c r="N168" t="s">
        <v>6</v>
      </c>
      <c r="O168" t="s">
        <v>24</v>
      </c>
      <c r="P168" t="s">
        <v>24</v>
      </c>
      <c r="Q168" t="s">
        <v>60</v>
      </c>
      <c r="R168" t="s">
        <v>62</v>
      </c>
    </row>
    <row r="169" spans="4:18" x14ac:dyDescent="0.2">
      <c r="D169">
        <v>1.860414</v>
      </c>
      <c r="E169">
        <v>248.4</v>
      </c>
      <c r="F169">
        <v>133.518663</v>
      </c>
      <c r="G169" t="s">
        <v>25</v>
      </c>
      <c r="H169">
        <v>4</v>
      </c>
      <c r="I169" t="s">
        <v>6</v>
      </c>
      <c r="J169" t="s">
        <v>6</v>
      </c>
      <c r="K169" t="s">
        <v>24</v>
      </c>
      <c r="L169" t="s">
        <v>24</v>
      </c>
      <c r="M169" t="s">
        <v>6</v>
      </c>
      <c r="N169" t="s">
        <v>6</v>
      </c>
      <c r="O169" t="s">
        <v>24</v>
      </c>
      <c r="P169" t="s">
        <v>24</v>
      </c>
      <c r="Q169" t="s">
        <v>60</v>
      </c>
      <c r="R169" t="s">
        <v>62</v>
      </c>
    </row>
    <row r="170" spans="4:18" x14ac:dyDescent="0.2">
      <c r="D170">
        <v>1.739671</v>
      </c>
      <c r="E170">
        <v>220.8</v>
      </c>
      <c r="F170">
        <v>126.92053199999999</v>
      </c>
      <c r="G170" t="s">
        <v>25</v>
      </c>
      <c r="H170">
        <v>4</v>
      </c>
      <c r="I170" t="s">
        <v>6</v>
      </c>
      <c r="J170" t="s">
        <v>6</v>
      </c>
      <c r="K170" t="s">
        <v>24</v>
      </c>
      <c r="L170" t="s">
        <v>24</v>
      </c>
      <c r="M170" t="s">
        <v>6</v>
      </c>
      <c r="N170" t="s">
        <v>6</v>
      </c>
      <c r="O170" t="s">
        <v>24</v>
      </c>
      <c r="P170" t="s">
        <v>24</v>
      </c>
      <c r="Q170" t="s">
        <v>60</v>
      </c>
      <c r="R170" t="s">
        <v>62</v>
      </c>
    </row>
    <row r="171" spans="4:18" x14ac:dyDescent="0.2">
      <c r="D171">
        <v>1.91073</v>
      </c>
      <c r="E171">
        <v>248.4</v>
      </c>
      <c r="F171">
        <v>130.00267700000001</v>
      </c>
      <c r="G171" t="s">
        <v>25</v>
      </c>
      <c r="H171">
        <v>4</v>
      </c>
      <c r="I171" t="s">
        <v>6</v>
      </c>
      <c r="J171" t="s">
        <v>6</v>
      </c>
      <c r="K171" t="s">
        <v>24</v>
      </c>
      <c r="L171" t="s">
        <v>24</v>
      </c>
      <c r="M171" t="s">
        <v>6</v>
      </c>
      <c r="N171" t="s">
        <v>6</v>
      </c>
      <c r="O171" t="s">
        <v>24</v>
      </c>
      <c r="P171" t="s">
        <v>24</v>
      </c>
      <c r="Q171" t="s">
        <v>60</v>
      </c>
      <c r="R171" t="s">
        <v>62</v>
      </c>
    </row>
    <row r="172" spans="4:18" x14ac:dyDescent="0.2">
      <c r="D172">
        <v>1.8840539999999999</v>
      </c>
      <c r="E172">
        <v>248.4</v>
      </c>
      <c r="F172">
        <v>131.843368</v>
      </c>
      <c r="G172" t="s">
        <v>25</v>
      </c>
      <c r="H172">
        <v>4</v>
      </c>
      <c r="I172" t="s">
        <v>6</v>
      </c>
      <c r="J172" t="s">
        <v>6</v>
      </c>
      <c r="K172" t="s">
        <v>24</v>
      </c>
      <c r="L172" t="s">
        <v>24</v>
      </c>
      <c r="M172" t="s">
        <v>6</v>
      </c>
      <c r="N172" t="s">
        <v>6</v>
      </c>
      <c r="O172" t="s">
        <v>24</v>
      </c>
      <c r="P172" t="s">
        <v>24</v>
      </c>
      <c r="Q172" t="s">
        <v>60</v>
      </c>
      <c r="R172" t="s">
        <v>62</v>
      </c>
    </row>
    <row r="173" spans="4:18" x14ac:dyDescent="0.2">
      <c r="D173">
        <v>1.816195</v>
      </c>
      <c r="E173">
        <v>220.8</v>
      </c>
      <c r="F173">
        <v>121.572817</v>
      </c>
      <c r="G173" t="s">
        <v>25</v>
      </c>
      <c r="H173">
        <v>4</v>
      </c>
      <c r="I173" t="s">
        <v>6</v>
      </c>
      <c r="J173" t="s">
        <v>6</v>
      </c>
      <c r="K173" t="s">
        <v>6</v>
      </c>
      <c r="L173" t="s">
        <v>6</v>
      </c>
      <c r="M173" t="s">
        <v>24</v>
      </c>
      <c r="N173" t="s">
        <v>24</v>
      </c>
      <c r="O173" t="s">
        <v>24</v>
      </c>
      <c r="P173" t="s">
        <v>24</v>
      </c>
      <c r="Q173" t="s">
        <v>60</v>
      </c>
      <c r="R173" t="s">
        <v>62</v>
      </c>
    </row>
    <row r="174" spans="4:18" x14ac:dyDescent="0.2">
      <c r="D174">
        <v>1.7751479999999999</v>
      </c>
      <c r="E174">
        <v>220.8</v>
      </c>
      <c r="F174">
        <v>124.38397500000001</v>
      </c>
      <c r="G174" t="s">
        <v>25</v>
      </c>
      <c r="H174">
        <v>4</v>
      </c>
      <c r="I174" t="s">
        <v>6</v>
      </c>
      <c r="J174" t="s">
        <v>6</v>
      </c>
      <c r="K174" t="s">
        <v>6</v>
      </c>
      <c r="L174" t="s">
        <v>6</v>
      </c>
      <c r="M174" t="s">
        <v>24</v>
      </c>
      <c r="N174" t="s">
        <v>24</v>
      </c>
      <c r="O174" t="s">
        <v>24</v>
      </c>
      <c r="P174" t="s">
        <v>24</v>
      </c>
      <c r="Q174" t="s">
        <v>60</v>
      </c>
      <c r="R174" t="s">
        <v>62</v>
      </c>
    </row>
    <row r="175" spans="4:18" x14ac:dyDescent="0.2">
      <c r="D175">
        <v>1.69733</v>
      </c>
      <c r="E175">
        <v>220.8</v>
      </c>
      <c r="F175">
        <v>130.08663300000001</v>
      </c>
      <c r="G175" t="s">
        <v>25</v>
      </c>
      <c r="H175">
        <v>4</v>
      </c>
      <c r="I175" t="s">
        <v>6</v>
      </c>
      <c r="J175" t="s">
        <v>6</v>
      </c>
      <c r="K175" t="s">
        <v>6</v>
      </c>
      <c r="L175" t="s">
        <v>6</v>
      </c>
      <c r="M175" t="s">
        <v>24</v>
      </c>
      <c r="N175" t="s">
        <v>24</v>
      </c>
      <c r="O175" t="s">
        <v>24</v>
      </c>
      <c r="P175" t="s">
        <v>24</v>
      </c>
      <c r="Q175" t="s">
        <v>60</v>
      </c>
      <c r="R175" t="s">
        <v>62</v>
      </c>
    </row>
    <row r="176" spans="4:18" x14ac:dyDescent="0.2">
      <c r="D176">
        <v>1.7641009999999999</v>
      </c>
      <c r="E176">
        <v>220.8</v>
      </c>
      <c r="F176">
        <v>125.16293400000001</v>
      </c>
      <c r="G176" t="s">
        <v>25</v>
      </c>
      <c r="H176">
        <v>4</v>
      </c>
      <c r="I176" t="s">
        <v>6</v>
      </c>
      <c r="J176" t="s">
        <v>6</v>
      </c>
      <c r="K176" t="s">
        <v>6</v>
      </c>
      <c r="L176" t="s">
        <v>6</v>
      </c>
      <c r="M176" t="s">
        <v>24</v>
      </c>
      <c r="N176" t="s">
        <v>24</v>
      </c>
      <c r="O176" t="s">
        <v>24</v>
      </c>
      <c r="P176" t="s">
        <v>24</v>
      </c>
      <c r="Q176" t="s">
        <v>60</v>
      </c>
      <c r="R176" t="s">
        <v>62</v>
      </c>
    </row>
    <row r="177" spans="4:18" x14ac:dyDescent="0.2">
      <c r="D177">
        <v>1.8070679999999999</v>
      </c>
      <c r="E177">
        <v>248.4</v>
      </c>
      <c r="F177">
        <v>137.460251</v>
      </c>
      <c r="G177" t="s">
        <v>25</v>
      </c>
      <c r="H177">
        <v>4</v>
      </c>
      <c r="I177" t="s">
        <v>6</v>
      </c>
      <c r="J177" t="s">
        <v>6</v>
      </c>
      <c r="K177" t="s">
        <v>6</v>
      </c>
      <c r="L177" t="s">
        <v>6</v>
      </c>
      <c r="M177" t="s">
        <v>24</v>
      </c>
      <c r="N177" t="s">
        <v>24</v>
      </c>
      <c r="O177" t="s">
        <v>24</v>
      </c>
      <c r="P177" t="s">
        <v>24</v>
      </c>
      <c r="Q177" t="s">
        <v>60</v>
      </c>
      <c r="R177" t="s">
        <v>62</v>
      </c>
    </row>
    <row r="178" spans="4:18" x14ac:dyDescent="0.2">
      <c r="D178">
        <v>1.8398509999999999</v>
      </c>
      <c r="E178">
        <v>248.4</v>
      </c>
      <c r="F178">
        <v>135.01094800000001</v>
      </c>
      <c r="G178" t="s">
        <v>25</v>
      </c>
      <c r="H178">
        <v>8</v>
      </c>
      <c r="I178" t="s">
        <v>6</v>
      </c>
      <c r="J178" t="s">
        <v>6</v>
      </c>
      <c r="K178" t="s">
        <v>6</v>
      </c>
      <c r="L178" t="s">
        <v>6</v>
      </c>
      <c r="M178" t="s">
        <v>6</v>
      </c>
      <c r="N178" t="s">
        <v>6</v>
      </c>
      <c r="O178" t="s">
        <v>6</v>
      </c>
      <c r="P178" t="s">
        <v>6</v>
      </c>
      <c r="Q178" t="s">
        <v>60</v>
      </c>
      <c r="R178" t="s">
        <v>62</v>
      </c>
    </row>
    <row r="179" spans="4:18" x14ac:dyDescent="0.2">
      <c r="D179">
        <v>1.6449339999999999</v>
      </c>
      <c r="E179">
        <v>220.8</v>
      </c>
      <c r="F179">
        <v>134.230279</v>
      </c>
      <c r="G179" t="s">
        <v>25</v>
      </c>
      <c r="H179">
        <v>8</v>
      </c>
      <c r="I179" t="s">
        <v>6</v>
      </c>
      <c r="J179" t="s">
        <v>6</v>
      </c>
      <c r="K179" t="s">
        <v>6</v>
      </c>
      <c r="L179" t="s">
        <v>6</v>
      </c>
      <c r="M179" t="s">
        <v>6</v>
      </c>
      <c r="N179" t="s">
        <v>6</v>
      </c>
      <c r="O179" t="s">
        <v>6</v>
      </c>
      <c r="P179" t="s">
        <v>6</v>
      </c>
      <c r="Q179" t="s">
        <v>60</v>
      </c>
      <c r="R179" t="s">
        <v>62</v>
      </c>
    </row>
    <row r="180" spans="4:18" x14ac:dyDescent="0.2">
      <c r="D180">
        <v>1.8800600000000001</v>
      </c>
      <c r="E180">
        <v>248.4</v>
      </c>
      <c r="F180">
        <v>132.12342899999999</v>
      </c>
      <c r="G180" t="s">
        <v>25</v>
      </c>
      <c r="H180">
        <v>8</v>
      </c>
      <c r="I180" t="s">
        <v>6</v>
      </c>
      <c r="J180" t="s">
        <v>6</v>
      </c>
      <c r="K180" t="s">
        <v>6</v>
      </c>
      <c r="L180" t="s">
        <v>6</v>
      </c>
      <c r="M180" t="s">
        <v>6</v>
      </c>
      <c r="N180" t="s">
        <v>6</v>
      </c>
      <c r="O180" t="s">
        <v>6</v>
      </c>
      <c r="P180" t="s">
        <v>6</v>
      </c>
      <c r="Q180" t="s">
        <v>60</v>
      </c>
      <c r="R180" t="s">
        <v>62</v>
      </c>
    </row>
    <row r="181" spans="4:18" x14ac:dyDescent="0.2">
      <c r="D181">
        <v>1.8056650000000001</v>
      </c>
      <c r="E181">
        <v>220.8</v>
      </c>
      <c r="F181">
        <v>122.281785</v>
      </c>
      <c r="G181" t="s">
        <v>25</v>
      </c>
      <c r="H181">
        <v>8</v>
      </c>
      <c r="I181" t="s">
        <v>6</v>
      </c>
      <c r="J181" t="s">
        <v>6</v>
      </c>
      <c r="K181" t="s">
        <v>6</v>
      </c>
      <c r="L181" t="s">
        <v>6</v>
      </c>
      <c r="M181" t="s">
        <v>6</v>
      </c>
      <c r="N181" t="s">
        <v>6</v>
      </c>
      <c r="O181" t="s">
        <v>6</v>
      </c>
      <c r="P181" t="s">
        <v>6</v>
      </c>
      <c r="Q181" t="s">
        <v>60</v>
      </c>
      <c r="R181" t="s">
        <v>62</v>
      </c>
    </row>
    <row r="182" spans="4:18" x14ac:dyDescent="0.2">
      <c r="D182">
        <v>1.839861</v>
      </c>
      <c r="E182">
        <v>248.4</v>
      </c>
      <c r="F182">
        <v>135.01018400000001</v>
      </c>
      <c r="G182" t="s">
        <v>25</v>
      </c>
      <c r="H182">
        <v>8</v>
      </c>
      <c r="I182" t="s">
        <v>6</v>
      </c>
      <c r="J182" t="s">
        <v>6</v>
      </c>
      <c r="K182" t="s">
        <v>6</v>
      </c>
      <c r="L182" t="s">
        <v>6</v>
      </c>
      <c r="M182" t="s">
        <v>6</v>
      </c>
      <c r="N182" t="s">
        <v>6</v>
      </c>
      <c r="O182" t="s">
        <v>6</v>
      </c>
      <c r="P182" t="s">
        <v>6</v>
      </c>
      <c r="Q182" t="s">
        <v>60</v>
      </c>
      <c r="R182" t="s">
        <v>62</v>
      </c>
    </row>
    <row r="183" spans="4:18" x14ac:dyDescent="0.2">
      <c r="D183">
        <v>0.66197799999999996</v>
      </c>
      <c r="E183">
        <v>82.8</v>
      </c>
      <c r="F183">
        <v>125.079667</v>
      </c>
      <c r="G183" t="s">
        <v>28</v>
      </c>
      <c r="H183">
        <v>8</v>
      </c>
      <c r="I183" t="s">
        <v>6</v>
      </c>
      <c r="J183" t="s">
        <v>6</v>
      </c>
      <c r="K183" t="s">
        <v>6</v>
      </c>
      <c r="L183" t="s">
        <v>6</v>
      </c>
      <c r="M183" t="s">
        <v>6</v>
      </c>
      <c r="N183" t="s">
        <v>6</v>
      </c>
      <c r="O183" t="s">
        <v>6</v>
      </c>
      <c r="P183" t="s">
        <v>6</v>
      </c>
      <c r="Q183" t="s">
        <v>60</v>
      </c>
      <c r="R183" t="s">
        <v>62</v>
      </c>
    </row>
    <row r="184" spans="4:18" x14ac:dyDescent="0.2">
      <c r="D184">
        <v>0.649227</v>
      </c>
      <c r="E184">
        <v>82.8</v>
      </c>
      <c r="F184">
        <v>127.536316</v>
      </c>
      <c r="G184" t="s">
        <v>28</v>
      </c>
      <c r="H184">
        <v>8</v>
      </c>
      <c r="I184" t="s">
        <v>6</v>
      </c>
      <c r="J184" t="s">
        <v>6</v>
      </c>
      <c r="K184" t="s">
        <v>6</v>
      </c>
      <c r="L184" t="s">
        <v>6</v>
      </c>
      <c r="M184" t="s">
        <v>6</v>
      </c>
      <c r="N184" t="s">
        <v>6</v>
      </c>
      <c r="O184" t="s">
        <v>6</v>
      </c>
      <c r="P184" t="s">
        <v>6</v>
      </c>
      <c r="Q184" t="s">
        <v>60</v>
      </c>
      <c r="R184" t="s">
        <v>62</v>
      </c>
    </row>
    <row r="185" spans="4:18" x14ac:dyDescent="0.2">
      <c r="D185">
        <v>0.65605000000000002</v>
      </c>
      <c r="E185">
        <v>82.8</v>
      </c>
      <c r="F185">
        <v>126.209852</v>
      </c>
      <c r="G185" t="s">
        <v>28</v>
      </c>
      <c r="H185">
        <v>8</v>
      </c>
      <c r="I185" t="s">
        <v>6</v>
      </c>
      <c r="J185" t="s">
        <v>6</v>
      </c>
      <c r="K185" t="s">
        <v>6</v>
      </c>
      <c r="L185" t="s">
        <v>6</v>
      </c>
      <c r="M185" t="s">
        <v>6</v>
      </c>
      <c r="N185" t="s">
        <v>6</v>
      </c>
      <c r="O185" t="s">
        <v>6</v>
      </c>
      <c r="P185" t="s">
        <v>6</v>
      </c>
      <c r="Q185" t="s">
        <v>60</v>
      </c>
      <c r="R185" t="s">
        <v>62</v>
      </c>
    </row>
    <row r="186" spans="4:18" x14ac:dyDescent="0.2">
      <c r="D186">
        <v>1.5360259999999999</v>
      </c>
      <c r="E186">
        <v>193.2</v>
      </c>
      <c r="F186">
        <v>125.779111</v>
      </c>
      <c r="G186" t="s">
        <v>29</v>
      </c>
      <c r="H186">
        <v>8</v>
      </c>
      <c r="I186" t="s">
        <v>6</v>
      </c>
      <c r="J186" t="s">
        <v>6</v>
      </c>
      <c r="K186" t="s">
        <v>6</v>
      </c>
      <c r="L186" t="s">
        <v>6</v>
      </c>
      <c r="M186" t="s">
        <v>6</v>
      </c>
      <c r="N186" t="s">
        <v>6</v>
      </c>
      <c r="O186" t="s">
        <v>6</v>
      </c>
      <c r="P186" t="s">
        <v>6</v>
      </c>
      <c r="Q186" t="s">
        <v>60</v>
      </c>
      <c r="R186" t="s">
        <v>62</v>
      </c>
    </row>
    <row r="187" spans="4:18" x14ac:dyDescent="0.2">
      <c r="D187">
        <v>1.3782110000000001</v>
      </c>
      <c r="E187">
        <v>165.6</v>
      </c>
      <c r="F187">
        <v>120.15573999999999</v>
      </c>
      <c r="G187" t="s">
        <v>29</v>
      </c>
      <c r="H187">
        <v>8</v>
      </c>
      <c r="I187" t="s">
        <v>6</v>
      </c>
      <c r="J187" t="s">
        <v>6</v>
      </c>
      <c r="K187" t="s">
        <v>6</v>
      </c>
      <c r="L187" t="s">
        <v>6</v>
      </c>
      <c r="M187" t="s">
        <v>6</v>
      </c>
      <c r="N187" t="s">
        <v>6</v>
      </c>
      <c r="O187" t="s">
        <v>6</v>
      </c>
      <c r="P187" t="s">
        <v>6</v>
      </c>
      <c r="Q187" t="s">
        <v>60</v>
      </c>
      <c r="R187" t="s">
        <v>62</v>
      </c>
    </row>
    <row r="188" spans="4:18" x14ac:dyDescent="0.2">
      <c r="D188">
        <v>1.4063950000000001</v>
      </c>
      <c r="E188">
        <v>193.2</v>
      </c>
      <c r="F188">
        <v>137.372533</v>
      </c>
      <c r="G188" t="s">
        <v>29</v>
      </c>
      <c r="H188">
        <v>8</v>
      </c>
      <c r="I188" t="s">
        <v>6</v>
      </c>
      <c r="J188" t="s">
        <v>6</v>
      </c>
      <c r="K188" t="s">
        <v>6</v>
      </c>
      <c r="L188" t="s">
        <v>6</v>
      </c>
      <c r="M188" t="s">
        <v>6</v>
      </c>
      <c r="N188" t="s">
        <v>6</v>
      </c>
      <c r="O188" t="s">
        <v>6</v>
      </c>
      <c r="P188" t="s">
        <v>6</v>
      </c>
      <c r="Q188" t="s">
        <v>60</v>
      </c>
      <c r="R188" t="s">
        <v>62</v>
      </c>
    </row>
    <row r="189" spans="4:18" x14ac:dyDescent="0.2">
      <c r="D189">
        <v>1.589272</v>
      </c>
      <c r="E189">
        <v>193.2</v>
      </c>
      <c r="F189">
        <v>121.56511399999999</v>
      </c>
      <c r="G189" t="s">
        <v>30</v>
      </c>
      <c r="H189">
        <v>8</v>
      </c>
      <c r="I189" t="s">
        <v>6</v>
      </c>
      <c r="J189" t="s">
        <v>6</v>
      </c>
      <c r="K189" t="s">
        <v>6</v>
      </c>
      <c r="L189" t="s">
        <v>6</v>
      </c>
      <c r="M189" t="s">
        <v>6</v>
      </c>
      <c r="N189" t="s">
        <v>6</v>
      </c>
      <c r="O189" t="s">
        <v>6</v>
      </c>
      <c r="P189" t="s">
        <v>6</v>
      </c>
      <c r="Q189" t="s">
        <v>60</v>
      </c>
      <c r="R189" t="s">
        <v>62</v>
      </c>
    </row>
    <row r="190" spans="4:18" x14ac:dyDescent="0.2">
      <c r="D190">
        <v>1.614587</v>
      </c>
      <c r="E190">
        <v>220.8</v>
      </c>
      <c r="F190">
        <v>136.75323399999999</v>
      </c>
      <c r="G190" t="s">
        <v>30</v>
      </c>
      <c r="H190">
        <v>8</v>
      </c>
      <c r="I190" t="s">
        <v>6</v>
      </c>
      <c r="J190" t="s">
        <v>6</v>
      </c>
      <c r="K190" t="s">
        <v>6</v>
      </c>
      <c r="L190" t="s">
        <v>6</v>
      </c>
      <c r="M190" t="s">
        <v>6</v>
      </c>
      <c r="N190" t="s">
        <v>6</v>
      </c>
      <c r="O190" t="s">
        <v>6</v>
      </c>
      <c r="P190" t="s">
        <v>6</v>
      </c>
      <c r="Q190" t="s">
        <v>60</v>
      </c>
      <c r="R190" t="s">
        <v>62</v>
      </c>
    </row>
    <row r="191" spans="4:18" x14ac:dyDescent="0.2">
      <c r="D191">
        <v>1.5990489999999999</v>
      </c>
      <c r="E191">
        <v>220.8</v>
      </c>
      <c r="F191">
        <v>138.082055</v>
      </c>
      <c r="G191" t="s">
        <v>30</v>
      </c>
      <c r="H191">
        <v>8</v>
      </c>
      <c r="I191" t="s">
        <v>6</v>
      </c>
      <c r="J191" t="s">
        <v>6</v>
      </c>
      <c r="K191" t="s">
        <v>6</v>
      </c>
      <c r="L191" t="s">
        <v>6</v>
      </c>
      <c r="M191" t="s">
        <v>6</v>
      </c>
      <c r="N191" t="s">
        <v>6</v>
      </c>
      <c r="O191" t="s">
        <v>6</v>
      </c>
      <c r="P191" t="s">
        <v>6</v>
      </c>
      <c r="Q191" t="s">
        <v>60</v>
      </c>
      <c r="R191" t="s">
        <v>62</v>
      </c>
    </row>
    <row r="192" spans="4:18" x14ac:dyDescent="0.2">
      <c r="D192">
        <v>0.40022400000000002</v>
      </c>
      <c r="E192">
        <v>82.8</v>
      </c>
      <c r="F192">
        <v>206.883928</v>
      </c>
      <c r="G192" t="s">
        <v>31</v>
      </c>
      <c r="H192">
        <v>8</v>
      </c>
      <c r="I192" t="s">
        <v>6</v>
      </c>
      <c r="J192" t="s">
        <v>6</v>
      </c>
      <c r="K192" t="s">
        <v>6</v>
      </c>
      <c r="L192" t="s">
        <v>6</v>
      </c>
      <c r="M192" t="s">
        <v>6</v>
      </c>
      <c r="N192" t="s">
        <v>6</v>
      </c>
      <c r="O192" t="s">
        <v>6</v>
      </c>
      <c r="P192" t="s">
        <v>6</v>
      </c>
      <c r="Q192" t="s">
        <v>60</v>
      </c>
      <c r="R192" t="s">
        <v>62</v>
      </c>
    </row>
    <row r="193" spans="4:18" x14ac:dyDescent="0.2">
      <c r="D193">
        <v>0.32867099999999999</v>
      </c>
      <c r="E193">
        <v>55.2</v>
      </c>
      <c r="F193">
        <v>167.948971</v>
      </c>
      <c r="G193" t="s">
        <v>31</v>
      </c>
      <c r="H193">
        <v>8</v>
      </c>
      <c r="I193" t="s">
        <v>6</v>
      </c>
      <c r="J193" t="s">
        <v>6</v>
      </c>
      <c r="K193" t="s">
        <v>6</v>
      </c>
      <c r="L193" t="s">
        <v>6</v>
      </c>
      <c r="M193" t="s">
        <v>6</v>
      </c>
      <c r="N193" t="s">
        <v>6</v>
      </c>
      <c r="O193" t="s">
        <v>6</v>
      </c>
      <c r="P193" t="s">
        <v>6</v>
      </c>
      <c r="Q193" t="s">
        <v>60</v>
      </c>
      <c r="R193" t="s">
        <v>62</v>
      </c>
    </row>
    <row r="194" spans="4:18" x14ac:dyDescent="0.2">
      <c r="D194">
        <v>0.30774499999999999</v>
      </c>
      <c r="E194">
        <v>55.2</v>
      </c>
      <c r="F194">
        <v>179.36955399999999</v>
      </c>
      <c r="G194" t="s">
        <v>31</v>
      </c>
      <c r="H194">
        <v>8</v>
      </c>
      <c r="I194" t="s">
        <v>6</v>
      </c>
      <c r="J194" t="s">
        <v>6</v>
      </c>
      <c r="K194" t="s">
        <v>6</v>
      </c>
      <c r="L194" t="s">
        <v>6</v>
      </c>
      <c r="M194" t="s">
        <v>6</v>
      </c>
      <c r="N194" t="s">
        <v>6</v>
      </c>
      <c r="O194" t="s">
        <v>6</v>
      </c>
      <c r="P194" t="s">
        <v>6</v>
      </c>
      <c r="Q194" t="s">
        <v>60</v>
      </c>
      <c r="R194" t="s">
        <v>62</v>
      </c>
    </row>
    <row r="195" spans="4:18" x14ac:dyDescent="0.2">
      <c r="D195">
        <v>3.13307</v>
      </c>
      <c r="E195">
        <v>386.4</v>
      </c>
      <c r="F195">
        <v>123.32949499999999</v>
      </c>
      <c r="G195" t="s">
        <v>32</v>
      </c>
      <c r="H195">
        <v>8</v>
      </c>
      <c r="I195" t="s">
        <v>6</v>
      </c>
      <c r="J195" t="s">
        <v>6</v>
      </c>
      <c r="K195" t="s">
        <v>6</v>
      </c>
      <c r="L195" t="s">
        <v>6</v>
      </c>
      <c r="M195" t="s">
        <v>6</v>
      </c>
      <c r="N195" t="s">
        <v>6</v>
      </c>
      <c r="O195" t="s">
        <v>6</v>
      </c>
      <c r="P195" t="s">
        <v>6</v>
      </c>
      <c r="Q195" t="s">
        <v>60</v>
      </c>
      <c r="R195" t="s">
        <v>62</v>
      </c>
    </row>
    <row r="196" spans="4:18" x14ac:dyDescent="0.2">
      <c r="D196">
        <v>3.0696400000000001</v>
      </c>
      <c r="E196">
        <v>386.4</v>
      </c>
      <c r="F196">
        <v>125.877951</v>
      </c>
      <c r="G196" t="s">
        <v>32</v>
      </c>
      <c r="H196">
        <v>8</v>
      </c>
      <c r="I196" t="s">
        <v>6</v>
      </c>
      <c r="J196" t="s">
        <v>6</v>
      </c>
      <c r="K196" t="s">
        <v>6</v>
      </c>
      <c r="L196" t="s">
        <v>6</v>
      </c>
      <c r="M196" t="s">
        <v>6</v>
      </c>
      <c r="N196" t="s">
        <v>6</v>
      </c>
      <c r="O196" t="s">
        <v>6</v>
      </c>
      <c r="P196" t="s">
        <v>6</v>
      </c>
      <c r="Q196" t="s">
        <v>60</v>
      </c>
      <c r="R196" t="s">
        <v>62</v>
      </c>
    </row>
    <row r="197" spans="4:18" x14ac:dyDescent="0.2">
      <c r="D197">
        <v>2.7898610000000001</v>
      </c>
      <c r="E197">
        <v>358.8</v>
      </c>
      <c r="F197">
        <v>128.608575</v>
      </c>
      <c r="G197" t="s">
        <v>32</v>
      </c>
      <c r="H197">
        <v>8</v>
      </c>
      <c r="I197" t="s">
        <v>6</v>
      </c>
      <c r="J197" t="s">
        <v>6</v>
      </c>
      <c r="K197" t="s">
        <v>6</v>
      </c>
      <c r="L197" t="s">
        <v>6</v>
      </c>
      <c r="M197" t="s">
        <v>6</v>
      </c>
      <c r="N197" t="s">
        <v>6</v>
      </c>
      <c r="O197" t="s">
        <v>6</v>
      </c>
      <c r="P197" t="s">
        <v>6</v>
      </c>
      <c r="Q197" t="s">
        <v>60</v>
      </c>
      <c r="R197" t="s">
        <v>62</v>
      </c>
    </row>
    <row r="198" spans="4:18" x14ac:dyDescent="0.2">
      <c r="D198">
        <v>1.845874</v>
      </c>
      <c r="E198">
        <v>248.4</v>
      </c>
      <c r="F198">
        <v>134.57040900000001</v>
      </c>
      <c r="G198" t="s">
        <v>33</v>
      </c>
      <c r="H198">
        <v>8</v>
      </c>
      <c r="I198" t="s">
        <v>6</v>
      </c>
      <c r="J198" t="s">
        <v>6</v>
      </c>
      <c r="K198" t="s">
        <v>6</v>
      </c>
      <c r="L198" t="s">
        <v>6</v>
      </c>
      <c r="M198" t="s">
        <v>6</v>
      </c>
      <c r="N198" t="s">
        <v>6</v>
      </c>
      <c r="O198" t="s">
        <v>6</v>
      </c>
      <c r="P198" t="s">
        <v>6</v>
      </c>
      <c r="Q198" t="s">
        <v>60</v>
      </c>
      <c r="R198" t="s">
        <v>62</v>
      </c>
    </row>
    <row r="199" spans="4:18" x14ac:dyDescent="0.2">
      <c r="D199">
        <v>1.6703049999999999</v>
      </c>
      <c r="E199">
        <v>220.8</v>
      </c>
      <c r="F199">
        <v>132.191428</v>
      </c>
      <c r="G199" t="s">
        <v>33</v>
      </c>
      <c r="H199">
        <v>8</v>
      </c>
      <c r="I199" t="s">
        <v>6</v>
      </c>
      <c r="J199" t="s">
        <v>6</v>
      </c>
      <c r="K199" t="s">
        <v>6</v>
      </c>
      <c r="L199" t="s">
        <v>6</v>
      </c>
      <c r="M199" t="s">
        <v>6</v>
      </c>
      <c r="N199" t="s">
        <v>6</v>
      </c>
      <c r="O199" t="s">
        <v>6</v>
      </c>
      <c r="P199" t="s">
        <v>6</v>
      </c>
      <c r="Q199" t="s">
        <v>60</v>
      </c>
      <c r="R199" t="s">
        <v>62</v>
      </c>
    </row>
    <row r="200" spans="4:18" x14ac:dyDescent="0.2">
      <c r="D200">
        <v>1.8362369999999999</v>
      </c>
      <c r="E200">
        <v>248.4</v>
      </c>
      <c r="F200">
        <v>135.276668</v>
      </c>
      <c r="G200" t="s">
        <v>33</v>
      </c>
      <c r="H200">
        <v>8</v>
      </c>
      <c r="I200" t="s">
        <v>6</v>
      </c>
      <c r="J200" t="s">
        <v>6</v>
      </c>
      <c r="K200" t="s">
        <v>6</v>
      </c>
      <c r="L200" t="s">
        <v>6</v>
      </c>
      <c r="M200" t="s">
        <v>6</v>
      </c>
      <c r="N200" t="s">
        <v>6</v>
      </c>
      <c r="O200" t="s">
        <v>6</v>
      </c>
      <c r="P200" t="s">
        <v>6</v>
      </c>
      <c r="Q200" t="s">
        <v>60</v>
      </c>
      <c r="R200" t="s">
        <v>62</v>
      </c>
    </row>
    <row r="201" spans="4:18" x14ac:dyDescent="0.2">
      <c r="D201">
        <v>0.84015300000000004</v>
      </c>
      <c r="E201">
        <v>110.4</v>
      </c>
      <c r="F201">
        <v>131.40471099999999</v>
      </c>
      <c r="G201" t="s">
        <v>28</v>
      </c>
      <c r="H201">
        <v>2</v>
      </c>
      <c r="I201" t="s">
        <v>6</v>
      </c>
      <c r="J201" t="s">
        <v>6</v>
      </c>
      <c r="K201" t="s">
        <v>24</v>
      </c>
      <c r="L201" t="s">
        <v>24</v>
      </c>
      <c r="M201" t="s">
        <v>24</v>
      </c>
      <c r="N201" t="s">
        <v>24</v>
      </c>
      <c r="O201" t="s">
        <v>24</v>
      </c>
      <c r="P201" t="s">
        <v>24</v>
      </c>
      <c r="Q201" t="s">
        <v>60</v>
      </c>
      <c r="R201" t="s">
        <v>62</v>
      </c>
    </row>
    <row r="202" spans="4:18" x14ac:dyDescent="0.2">
      <c r="D202">
        <v>0.53675799999999996</v>
      </c>
      <c r="E202">
        <v>82.8</v>
      </c>
      <c r="F202">
        <v>154.25945300000001</v>
      </c>
      <c r="G202" t="s">
        <v>28</v>
      </c>
      <c r="H202">
        <v>2</v>
      </c>
      <c r="I202" t="s">
        <v>6</v>
      </c>
      <c r="J202" t="s">
        <v>6</v>
      </c>
      <c r="K202" t="s">
        <v>24</v>
      </c>
      <c r="L202" t="s">
        <v>24</v>
      </c>
      <c r="M202" t="s">
        <v>24</v>
      </c>
      <c r="N202" t="s">
        <v>24</v>
      </c>
      <c r="O202" t="s">
        <v>24</v>
      </c>
      <c r="P202" t="s">
        <v>24</v>
      </c>
      <c r="Q202" t="s">
        <v>60</v>
      </c>
      <c r="R202" t="s">
        <v>62</v>
      </c>
    </row>
    <row r="203" spans="4:18" x14ac:dyDescent="0.2">
      <c r="D203">
        <v>0.70419200000000004</v>
      </c>
      <c r="E203">
        <v>110.4</v>
      </c>
      <c r="F203">
        <v>156.775532</v>
      </c>
      <c r="G203" t="s">
        <v>28</v>
      </c>
      <c r="H203">
        <v>2</v>
      </c>
      <c r="I203" t="s">
        <v>6</v>
      </c>
      <c r="J203" t="s">
        <v>6</v>
      </c>
      <c r="K203" t="s">
        <v>24</v>
      </c>
      <c r="L203" t="s">
        <v>24</v>
      </c>
      <c r="M203" t="s">
        <v>24</v>
      </c>
      <c r="N203" t="s">
        <v>24</v>
      </c>
      <c r="O203" t="s">
        <v>24</v>
      </c>
      <c r="P203" t="s">
        <v>24</v>
      </c>
      <c r="Q203" t="s">
        <v>60</v>
      </c>
      <c r="R203" t="s">
        <v>62</v>
      </c>
    </row>
    <row r="204" spans="4:18" x14ac:dyDescent="0.2">
      <c r="D204">
        <v>1.4547140000000001</v>
      </c>
      <c r="E204">
        <v>193.2</v>
      </c>
      <c r="F204">
        <v>132.809619</v>
      </c>
      <c r="G204" t="s">
        <v>29</v>
      </c>
      <c r="H204">
        <v>2</v>
      </c>
      <c r="I204" t="s">
        <v>6</v>
      </c>
      <c r="J204" t="s">
        <v>6</v>
      </c>
      <c r="K204" t="s">
        <v>24</v>
      </c>
      <c r="L204" t="s">
        <v>24</v>
      </c>
      <c r="M204" t="s">
        <v>24</v>
      </c>
      <c r="N204" t="s">
        <v>24</v>
      </c>
      <c r="O204" t="s">
        <v>24</v>
      </c>
      <c r="P204" t="s">
        <v>24</v>
      </c>
      <c r="Q204" t="s">
        <v>60</v>
      </c>
      <c r="R204" t="s">
        <v>62</v>
      </c>
    </row>
    <row r="205" spans="4:18" x14ac:dyDescent="0.2">
      <c r="D205">
        <v>1.3878239999999999</v>
      </c>
      <c r="E205">
        <v>193.2</v>
      </c>
      <c r="F205">
        <v>139.21077600000001</v>
      </c>
      <c r="G205" t="s">
        <v>29</v>
      </c>
      <c r="H205">
        <v>2</v>
      </c>
      <c r="I205" t="s">
        <v>6</v>
      </c>
      <c r="J205" t="s">
        <v>6</v>
      </c>
      <c r="K205" t="s">
        <v>24</v>
      </c>
      <c r="L205" t="s">
        <v>24</v>
      </c>
      <c r="M205" t="s">
        <v>24</v>
      </c>
      <c r="N205" t="s">
        <v>24</v>
      </c>
      <c r="O205" t="s">
        <v>24</v>
      </c>
      <c r="P205" t="s">
        <v>24</v>
      </c>
      <c r="Q205" t="s">
        <v>60</v>
      </c>
      <c r="R205" t="s">
        <v>62</v>
      </c>
    </row>
    <row r="206" spans="4:18" x14ac:dyDescent="0.2">
      <c r="D206">
        <v>1.3268930000000001</v>
      </c>
      <c r="E206">
        <v>165.6</v>
      </c>
      <c r="F206">
        <v>124.802817</v>
      </c>
      <c r="G206" t="s">
        <v>29</v>
      </c>
      <c r="H206">
        <v>2</v>
      </c>
      <c r="I206" t="s">
        <v>6</v>
      </c>
      <c r="J206" t="s">
        <v>6</v>
      </c>
      <c r="K206" t="s">
        <v>24</v>
      </c>
      <c r="L206" t="s">
        <v>24</v>
      </c>
      <c r="M206" t="s">
        <v>24</v>
      </c>
      <c r="N206" t="s">
        <v>24</v>
      </c>
      <c r="O206" t="s">
        <v>24</v>
      </c>
      <c r="P206" t="s">
        <v>24</v>
      </c>
      <c r="Q206" t="s">
        <v>60</v>
      </c>
      <c r="R206" t="s">
        <v>62</v>
      </c>
    </row>
    <row r="207" spans="4:18" x14ac:dyDescent="0.2">
      <c r="D207">
        <v>1.5801810000000001</v>
      </c>
      <c r="E207">
        <v>193.2</v>
      </c>
      <c r="F207">
        <v>122.264492</v>
      </c>
      <c r="G207" t="s">
        <v>30</v>
      </c>
      <c r="H207">
        <v>2</v>
      </c>
      <c r="I207" t="s">
        <v>6</v>
      </c>
      <c r="J207" t="s">
        <v>6</v>
      </c>
      <c r="K207" t="s">
        <v>24</v>
      </c>
      <c r="L207" t="s">
        <v>24</v>
      </c>
      <c r="M207" t="s">
        <v>24</v>
      </c>
      <c r="N207" t="s">
        <v>24</v>
      </c>
      <c r="O207" t="s">
        <v>24</v>
      </c>
      <c r="P207" t="s">
        <v>24</v>
      </c>
      <c r="Q207" t="s">
        <v>60</v>
      </c>
      <c r="R207" t="s">
        <v>62</v>
      </c>
    </row>
    <row r="208" spans="4:18" x14ac:dyDescent="0.2">
      <c r="D208">
        <v>1.4063129999999999</v>
      </c>
      <c r="E208">
        <v>193.2</v>
      </c>
      <c r="F208">
        <v>137.380528</v>
      </c>
      <c r="G208" t="s">
        <v>30</v>
      </c>
      <c r="H208">
        <v>2</v>
      </c>
      <c r="I208" t="s">
        <v>6</v>
      </c>
      <c r="J208" t="s">
        <v>6</v>
      </c>
      <c r="K208" t="s">
        <v>24</v>
      </c>
      <c r="L208" t="s">
        <v>24</v>
      </c>
      <c r="M208" t="s">
        <v>24</v>
      </c>
      <c r="N208" t="s">
        <v>24</v>
      </c>
      <c r="O208" t="s">
        <v>24</v>
      </c>
      <c r="P208" t="s">
        <v>24</v>
      </c>
      <c r="Q208" t="s">
        <v>60</v>
      </c>
      <c r="R208" t="s">
        <v>62</v>
      </c>
    </row>
    <row r="209" spans="4:18" x14ac:dyDescent="0.2">
      <c r="D209">
        <v>1.428193</v>
      </c>
      <c r="E209">
        <v>193.2</v>
      </c>
      <c r="F209">
        <v>135.27583999999999</v>
      </c>
      <c r="G209" t="s">
        <v>30</v>
      </c>
      <c r="H209">
        <v>2</v>
      </c>
      <c r="I209" t="s">
        <v>6</v>
      </c>
      <c r="J209" t="s">
        <v>6</v>
      </c>
      <c r="K209" t="s">
        <v>24</v>
      </c>
      <c r="L209" t="s">
        <v>24</v>
      </c>
      <c r="M209" t="s">
        <v>24</v>
      </c>
      <c r="N209" t="s">
        <v>24</v>
      </c>
      <c r="O209" t="s">
        <v>24</v>
      </c>
      <c r="P209" t="s">
        <v>24</v>
      </c>
      <c r="Q209" t="s">
        <v>60</v>
      </c>
      <c r="R209" t="s">
        <v>62</v>
      </c>
    </row>
    <row r="210" spans="4:18" x14ac:dyDescent="0.2">
      <c r="D210">
        <v>1.522276</v>
      </c>
      <c r="E210">
        <v>193.2</v>
      </c>
      <c r="F210">
        <v>126.915255</v>
      </c>
      <c r="G210" t="s">
        <v>33</v>
      </c>
      <c r="H210">
        <v>2</v>
      </c>
      <c r="I210" t="s">
        <v>6</v>
      </c>
      <c r="J210" t="s">
        <v>6</v>
      </c>
      <c r="K210" t="s">
        <v>24</v>
      </c>
      <c r="L210" t="s">
        <v>24</v>
      </c>
      <c r="M210" t="s">
        <v>24</v>
      </c>
      <c r="N210" t="s">
        <v>24</v>
      </c>
      <c r="O210" t="s">
        <v>24</v>
      </c>
      <c r="P210" t="s">
        <v>24</v>
      </c>
      <c r="Q210" t="s">
        <v>60</v>
      </c>
      <c r="R210" t="s">
        <v>62</v>
      </c>
    </row>
    <row r="211" spans="4:18" x14ac:dyDescent="0.2">
      <c r="D211">
        <v>1.497447</v>
      </c>
      <c r="E211">
        <v>193.2</v>
      </c>
      <c r="F211">
        <v>129.019623</v>
      </c>
      <c r="G211" t="s">
        <v>33</v>
      </c>
      <c r="H211">
        <v>2</v>
      </c>
      <c r="I211" t="s">
        <v>6</v>
      </c>
      <c r="J211" t="s">
        <v>6</v>
      </c>
      <c r="K211" t="s">
        <v>24</v>
      </c>
      <c r="L211" t="s">
        <v>24</v>
      </c>
      <c r="M211" t="s">
        <v>24</v>
      </c>
      <c r="N211" t="s">
        <v>24</v>
      </c>
      <c r="O211" t="s">
        <v>24</v>
      </c>
      <c r="P211" t="s">
        <v>24</v>
      </c>
      <c r="Q211" t="s">
        <v>60</v>
      </c>
      <c r="R211" t="s">
        <v>62</v>
      </c>
    </row>
    <row r="212" spans="4:18" x14ac:dyDescent="0.2">
      <c r="D212">
        <v>1.531739</v>
      </c>
      <c r="E212">
        <v>193.2</v>
      </c>
      <c r="F212">
        <v>126.131148</v>
      </c>
      <c r="G212" t="s">
        <v>33</v>
      </c>
      <c r="H212">
        <v>2</v>
      </c>
      <c r="I212" t="s">
        <v>6</v>
      </c>
      <c r="J212" t="s">
        <v>6</v>
      </c>
      <c r="K212" t="s">
        <v>24</v>
      </c>
      <c r="L212" t="s">
        <v>24</v>
      </c>
      <c r="M212" t="s">
        <v>24</v>
      </c>
      <c r="N212" t="s">
        <v>24</v>
      </c>
      <c r="O212" t="s">
        <v>24</v>
      </c>
      <c r="P212" t="s">
        <v>24</v>
      </c>
      <c r="Q212" t="s">
        <v>60</v>
      </c>
      <c r="R212" t="s">
        <v>62</v>
      </c>
    </row>
    <row r="213" spans="4:18" x14ac:dyDescent="0.2">
      <c r="D213">
        <v>0.3039</v>
      </c>
      <c r="E213">
        <v>55.2</v>
      </c>
      <c r="F213">
        <v>181.63859600000001</v>
      </c>
      <c r="G213" t="s">
        <v>31</v>
      </c>
      <c r="H213">
        <v>2</v>
      </c>
      <c r="I213" t="s">
        <v>6</v>
      </c>
      <c r="J213" t="s">
        <v>6</v>
      </c>
      <c r="K213" t="s">
        <v>24</v>
      </c>
      <c r="L213" t="s">
        <v>24</v>
      </c>
      <c r="M213" t="s">
        <v>24</v>
      </c>
      <c r="N213" t="s">
        <v>24</v>
      </c>
      <c r="O213" t="s">
        <v>24</v>
      </c>
      <c r="P213" t="s">
        <v>24</v>
      </c>
      <c r="Q213" t="s">
        <v>60</v>
      </c>
      <c r="R213" t="s">
        <v>62</v>
      </c>
    </row>
    <row r="214" spans="4:18" x14ac:dyDescent="0.2">
      <c r="D214">
        <v>0.342005</v>
      </c>
      <c r="E214">
        <v>55.2</v>
      </c>
      <c r="F214">
        <v>161.40113500000001</v>
      </c>
      <c r="G214" t="s">
        <v>31</v>
      </c>
      <c r="H214">
        <v>2</v>
      </c>
      <c r="I214" t="s">
        <v>6</v>
      </c>
      <c r="J214" t="s">
        <v>6</v>
      </c>
      <c r="K214" t="s">
        <v>24</v>
      </c>
      <c r="L214" t="s">
        <v>24</v>
      </c>
      <c r="M214" t="s">
        <v>24</v>
      </c>
      <c r="N214" t="s">
        <v>24</v>
      </c>
      <c r="O214" t="s">
        <v>24</v>
      </c>
      <c r="P214" t="s">
        <v>24</v>
      </c>
      <c r="Q214" t="s">
        <v>60</v>
      </c>
      <c r="R214" t="s">
        <v>62</v>
      </c>
    </row>
    <row r="215" spans="4:18" x14ac:dyDescent="0.2">
      <c r="D215">
        <v>0.47609000000000001</v>
      </c>
      <c r="E215">
        <v>82.8</v>
      </c>
      <c r="F215">
        <v>173.916526</v>
      </c>
      <c r="G215" t="s">
        <v>31</v>
      </c>
      <c r="H215">
        <v>2</v>
      </c>
      <c r="I215" t="s">
        <v>6</v>
      </c>
      <c r="J215" t="s">
        <v>6</v>
      </c>
      <c r="K215" t="s">
        <v>24</v>
      </c>
      <c r="L215" t="s">
        <v>24</v>
      </c>
      <c r="M215" t="s">
        <v>24</v>
      </c>
      <c r="N215" t="s">
        <v>24</v>
      </c>
      <c r="O215" t="s">
        <v>24</v>
      </c>
      <c r="P215" t="s">
        <v>24</v>
      </c>
      <c r="Q215" t="s">
        <v>60</v>
      </c>
      <c r="R215" t="s">
        <v>62</v>
      </c>
    </row>
    <row r="216" spans="4:18" x14ac:dyDescent="0.2">
      <c r="D216">
        <v>2.5177350000000001</v>
      </c>
      <c r="E216">
        <v>331.2</v>
      </c>
      <c r="F216">
        <v>131.546807</v>
      </c>
      <c r="G216" t="s">
        <v>32</v>
      </c>
      <c r="H216">
        <v>2</v>
      </c>
      <c r="I216" t="s">
        <v>6</v>
      </c>
      <c r="J216" t="s">
        <v>6</v>
      </c>
      <c r="K216" t="s">
        <v>24</v>
      </c>
      <c r="L216" t="s">
        <v>24</v>
      </c>
      <c r="M216" t="s">
        <v>24</v>
      </c>
      <c r="N216" t="s">
        <v>24</v>
      </c>
      <c r="O216" t="s">
        <v>24</v>
      </c>
      <c r="P216" t="s">
        <v>24</v>
      </c>
      <c r="Q216" t="s">
        <v>60</v>
      </c>
      <c r="R216" t="s">
        <v>62</v>
      </c>
    </row>
    <row r="217" spans="4:18" x14ac:dyDescent="0.2">
      <c r="D217">
        <v>2.9768669999999999</v>
      </c>
      <c r="E217">
        <v>358.8</v>
      </c>
      <c r="F217">
        <v>120.52940099999999</v>
      </c>
      <c r="G217" t="s">
        <v>32</v>
      </c>
      <c r="H217">
        <v>2</v>
      </c>
      <c r="I217" t="s">
        <v>6</v>
      </c>
      <c r="J217" t="s">
        <v>6</v>
      </c>
      <c r="K217" t="s">
        <v>24</v>
      </c>
      <c r="L217" t="s">
        <v>24</v>
      </c>
      <c r="M217" t="s">
        <v>24</v>
      </c>
      <c r="N217" t="s">
        <v>24</v>
      </c>
      <c r="O217" t="s">
        <v>24</v>
      </c>
      <c r="P217" t="s">
        <v>24</v>
      </c>
      <c r="Q217" t="s">
        <v>60</v>
      </c>
      <c r="R217" t="s">
        <v>62</v>
      </c>
    </row>
    <row r="218" spans="4:18" x14ac:dyDescent="0.2">
      <c r="D218">
        <v>3.0213450000000002</v>
      </c>
      <c r="E218">
        <v>386.4</v>
      </c>
      <c r="F218">
        <v>127.890074</v>
      </c>
      <c r="G218" t="s">
        <v>32</v>
      </c>
      <c r="H218">
        <v>2</v>
      </c>
      <c r="I218" t="s">
        <v>6</v>
      </c>
      <c r="J218" t="s">
        <v>6</v>
      </c>
      <c r="K218" t="s">
        <v>24</v>
      </c>
      <c r="L218" t="s">
        <v>24</v>
      </c>
      <c r="M218" t="s">
        <v>24</v>
      </c>
      <c r="N218" t="s">
        <v>24</v>
      </c>
      <c r="O218" t="s">
        <v>24</v>
      </c>
      <c r="P218" t="s">
        <v>24</v>
      </c>
      <c r="Q218" t="s">
        <v>60</v>
      </c>
      <c r="R218" t="s">
        <v>62</v>
      </c>
    </row>
    <row r="219" spans="4:18" x14ac:dyDescent="0.2">
      <c r="D219">
        <v>0.60859700000000005</v>
      </c>
      <c r="E219">
        <v>82.8</v>
      </c>
      <c r="F219">
        <v>136.05064999999999</v>
      </c>
      <c r="G219" t="s">
        <v>28</v>
      </c>
      <c r="H219">
        <v>4</v>
      </c>
      <c r="I219" t="s">
        <v>6</v>
      </c>
      <c r="J219" t="s">
        <v>6</v>
      </c>
      <c r="K219" t="s">
        <v>6</v>
      </c>
      <c r="L219" t="s">
        <v>6</v>
      </c>
      <c r="M219" t="s">
        <v>24</v>
      </c>
      <c r="N219" t="s">
        <v>24</v>
      </c>
      <c r="O219" t="s">
        <v>24</v>
      </c>
      <c r="P219" t="s">
        <v>24</v>
      </c>
      <c r="Q219" t="s">
        <v>60</v>
      </c>
      <c r="R219" t="s">
        <v>62</v>
      </c>
    </row>
    <row r="220" spans="4:18" x14ac:dyDescent="0.2">
      <c r="D220">
        <v>0.57031299999999996</v>
      </c>
      <c r="E220">
        <v>82.8</v>
      </c>
      <c r="F220">
        <v>145.183502</v>
      </c>
      <c r="G220" t="s">
        <v>28</v>
      </c>
      <c r="H220">
        <v>4</v>
      </c>
      <c r="I220" t="s">
        <v>6</v>
      </c>
      <c r="J220" t="s">
        <v>6</v>
      </c>
      <c r="K220" t="s">
        <v>6</v>
      </c>
      <c r="L220" t="s">
        <v>6</v>
      </c>
      <c r="M220" t="s">
        <v>24</v>
      </c>
      <c r="N220" t="s">
        <v>24</v>
      </c>
      <c r="O220" t="s">
        <v>24</v>
      </c>
      <c r="P220" t="s">
        <v>24</v>
      </c>
      <c r="Q220" t="s">
        <v>60</v>
      </c>
      <c r="R220" t="s">
        <v>62</v>
      </c>
    </row>
    <row r="221" spans="4:18" x14ac:dyDescent="0.2">
      <c r="D221">
        <v>0.65059699999999998</v>
      </c>
      <c r="E221">
        <v>82.8</v>
      </c>
      <c r="F221">
        <v>127.267645</v>
      </c>
      <c r="G221" t="s">
        <v>28</v>
      </c>
      <c r="H221">
        <v>4</v>
      </c>
      <c r="I221" t="s">
        <v>6</v>
      </c>
      <c r="J221" t="s">
        <v>6</v>
      </c>
      <c r="K221" t="s">
        <v>6</v>
      </c>
      <c r="L221" t="s">
        <v>6</v>
      </c>
      <c r="M221" t="s">
        <v>24</v>
      </c>
      <c r="N221" t="s">
        <v>24</v>
      </c>
      <c r="O221" t="s">
        <v>24</v>
      </c>
      <c r="P221" t="s">
        <v>24</v>
      </c>
      <c r="Q221" t="s">
        <v>60</v>
      </c>
      <c r="R221" t="s">
        <v>62</v>
      </c>
    </row>
    <row r="222" spans="4:18" x14ac:dyDescent="0.2">
      <c r="D222">
        <v>1.1190230000000001</v>
      </c>
      <c r="E222">
        <v>138</v>
      </c>
      <c r="F222">
        <v>123.32191400000001</v>
      </c>
      <c r="G222" t="s">
        <v>29</v>
      </c>
      <c r="H222">
        <v>4</v>
      </c>
      <c r="I222" t="s">
        <v>6</v>
      </c>
      <c r="J222" t="s">
        <v>6</v>
      </c>
      <c r="K222" t="s">
        <v>6</v>
      </c>
      <c r="L222" t="s">
        <v>6</v>
      </c>
      <c r="M222" t="s">
        <v>24</v>
      </c>
      <c r="N222" t="s">
        <v>24</v>
      </c>
      <c r="O222" t="s">
        <v>24</v>
      </c>
      <c r="P222" t="s">
        <v>24</v>
      </c>
      <c r="Q222" t="s">
        <v>60</v>
      </c>
      <c r="R222" t="s">
        <v>62</v>
      </c>
    </row>
    <row r="223" spans="4:18" x14ac:dyDescent="0.2">
      <c r="D223">
        <v>1.1095159999999999</v>
      </c>
      <c r="E223">
        <v>138</v>
      </c>
      <c r="F223">
        <v>124.378601</v>
      </c>
      <c r="G223" t="s">
        <v>29</v>
      </c>
      <c r="H223">
        <v>4</v>
      </c>
      <c r="I223" t="s">
        <v>6</v>
      </c>
      <c r="J223" t="s">
        <v>6</v>
      </c>
      <c r="K223" t="s">
        <v>6</v>
      </c>
      <c r="L223" t="s">
        <v>6</v>
      </c>
      <c r="M223" t="s">
        <v>24</v>
      </c>
      <c r="N223" t="s">
        <v>24</v>
      </c>
      <c r="O223" t="s">
        <v>24</v>
      </c>
      <c r="P223" t="s">
        <v>24</v>
      </c>
      <c r="Q223" t="s">
        <v>60</v>
      </c>
      <c r="R223" t="s">
        <v>62</v>
      </c>
    </row>
    <row r="224" spans="4:18" x14ac:dyDescent="0.2">
      <c r="D224">
        <v>1.096425</v>
      </c>
      <c r="E224">
        <v>138</v>
      </c>
      <c r="F224">
        <v>125.863592</v>
      </c>
      <c r="G224" t="s">
        <v>29</v>
      </c>
      <c r="H224">
        <v>4</v>
      </c>
      <c r="I224" t="s">
        <v>6</v>
      </c>
      <c r="J224" t="s">
        <v>6</v>
      </c>
      <c r="K224" t="s">
        <v>6</v>
      </c>
      <c r="L224" t="s">
        <v>6</v>
      </c>
      <c r="M224" t="s">
        <v>24</v>
      </c>
      <c r="N224" t="s">
        <v>24</v>
      </c>
      <c r="O224" t="s">
        <v>24</v>
      </c>
      <c r="P224" t="s">
        <v>24</v>
      </c>
      <c r="Q224" t="s">
        <v>60</v>
      </c>
      <c r="R224" t="s">
        <v>62</v>
      </c>
    </row>
    <row r="225" spans="4:18" x14ac:dyDescent="0.2">
      <c r="D225">
        <v>0.40283600000000003</v>
      </c>
      <c r="E225">
        <v>55.2</v>
      </c>
      <c r="F225">
        <v>137.02844300000001</v>
      </c>
      <c r="G225" t="s">
        <v>31</v>
      </c>
      <c r="H225">
        <v>4</v>
      </c>
      <c r="I225" t="s">
        <v>6</v>
      </c>
      <c r="J225" t="s">
        <v>6</v>
      </c>
      <c r="K225" t="s">
        <v>6</v>
      </c>
      <c r="L225" t="s">
        <v>6</v>
      </c>
      <c r="M225" t="s">
        <v>24</v>
      </c>
      <c r="N225" t="s">
        <v>24</v>
      </c>
      <c r="O225" t="s">
        <v>24</v>
      </c>
      <c r="P225" t="s">
        <v>24</v>
      </c>
      <c r="Q225" t="s">
        <v>60</v>
      </c>
      <c r="R225" t="s">
        <v>62</v>
      </c>
    </row>
    <row r="226" spans="4:18" x14ac:dyDescent="0.2">
      <c r="D226">
        <v>0.33194899999999999</v>
      </c>
      <c r="E226">
        <v>55.2</v>
      </c>
      <c r="F226">
        <v>166.29049499999999</v>
      </c>
      <c r="G226" t="s">
        <v>31</v>
      </c>
      <c r="H226">
        <v>4</v>
      </c>
      <c r="I226" t="s">
        <v>6</v>
      </c>
      <c r="J226" t="s">
        <v>6</v>
      </c>
      <c r="K226" t="s">
        <v>6</v>
      </c>
      <c r="L226" t="s">
        <v>6</v>
      </c>
      <c r="M226" t="s">
        <v>24</v>
      </c>
      <c r="N226" t="s">
        <v>24</v>
      </c>
      <c r="O226" t="s">
        <v>24</v>
      </c>
      <c r="P226" t="s">
        <v>24</v>
      </c>
      <c r="Q226" t="s">
        <v>60</v>
      </c>
      <c r="R226" t="s">
        <v>62</v>
      </c>
    </row>
    <row r="227" spans="4:18" x14ac:dyDescent="0.2">
      <c r="D227">
        <v>0.303564</v>
      </c>
      <c r="E227">
        <v>55.2</v>
      </c>
      <c r="F227">
        <v>181.83969500000001</v>
      </c>
      <c r="G227" t="s">
        <v>31</v>
      </c>
      <c r="H227">
        <v>4</v>
      </c>
      <c r="I227" t="s">
        <v>6</v>
      </c>
      <c r="J227" t="s">
        <v>6</v>
      </c>
      <c r="K227" t="s">
        <v>6</v>
      </c>
      <c r="L227" t="s">
        <v>6</v>
      </c>
      <c r="M227" t="s">
        <v>24</v>
      </c>
      <c r="N227" t="s">
        <v>24</v>
      </c>
      <c r="O227" t="s">
        <v>24</v>
      </c>
      <c r="P227" t="s">
        <v>24</v>
      </c>
      <c r="Q227" t="s">
        <v>60</v>
      </c>
      <c r="R227" t="s">
        <v>62</v>
      </c>
    </row>
    <row r="228" spans="4:18" x14ac:dyDescent="0.2">
      <c r="D228">
        <v>1.3054859999999999</v>
      </c>
      <c r="E228">
        <v>193.2</v>
      </c>
      <c r="F228">
        <v>147.99082899999999</v>
      </c>
      <c r="G228" t="s">
        <v>30</v>
      </c>
      <c r="H228">
        <v>4</v>
      </c>
      <c r="I228" t="s">
        <v>6</v>
      </c>
      <c r="J228" t="s">
        <v>6</v>
      </c>
      <c r="K228" t="s">
        <v>6</v>
      </c>
      <c r="L228" t="s">
        <v>6</v>
      </c>
      <c r="M228" t="s">
        <v>24</v>
      </c>
      <c r="N228" t="s">
        <v>24</v>
      </c>
      <c r="O228" t="s">
        <v>24</v>
      </c>
      <c r="P228" t="s">
        <v>24</v>
      </c>
      <c r="Q228" t="s">
        <v>60</v>
      </c>
      <c r="R228" t="s">
        <v>62</v>
      </c>
    </row>
    <row r="229" spans="4:18" x14ac:dyDescent="0.2">
      <c r="D229">
        <v>1.3020160000000001</v>
      </c>
      <c r="E229">
        <v>165.6</v>
      </c>
      <c r="F229">
        <v>127.18734600000001</v>
      </c>
      <c r="G229" t="s">
        <v>30</v>
      </c>
      <c r="H229">
        <v>4</v>
      </c>
      <c r="I229" t="s">
        <v>6</v>
      </c>
      <c r="J229" t="s">
        <v>6</v>
      </c>
      <c r="K229" t="s">
        <v>6</v>
      </c>
      <c r="L229" t="s">
        <v>6</v>
      </c>
      <c r="M229" t="s">
        <v>24</v>
      </c>
      <c r="N229" t="s">
        <v>24</v>
      </c>
      <c r="O229" t="s">
        <v>24</v>
      </c>
      <c r="P229" t="s">
        <v>24</v>
      </c>
      <c r="Q229" t="s">
        <v>60</v>
      </c>
      <c r="R229" t="s">
        <v>62</v>
      </c>
    </row>
    <row r="230" spans="4:18" x14ac:dyDescent="0.2">
      <c r="D230">
        <v>1.3603529999999999</v>
      </c>
      <c r="E230">
        <v>193.2</v>
      </c>
      <c r="F230">
        <v>142.02195599999999</v>
      </c>
      <c r="G230" t="s">
        <v>30</v>
      </c>
      <c r="H230">
        <v>4</v>
      </c>
      <c r="I230" t="s">
        <v>6</v>
      </c>
      <c r="J230" t="s">
        <v>6</v>
      </c>
      <c r="K230" t="s">
        <v>6</v>
      </c>
      <c r="L230" t="s">
        <v>6</v>
      </c>
      <c r="M230" t="s">
        <v>24</v>
      </c>
      <c r="N230" t="s">
        <v>24</v>
      </c>
      <c r="O230" t="s">
        <v>24</v>
      </c>
      <c r="P230" t="s">
        <v>24</v>
      </c>
      <c r="Q230" t="s">
        <v>60</v>
      </c>
      <c r="R230" t="s">
        <v>62</v>
      </c>
    </row>
    <row r="231" spans="4:18" x14ac:dyDescent="0.2">
      <c r="D231">
        <v>2.602382</v>
      </c>
      <c r="E231">
        <v>331.2</v>
      </c>
      <c r="F231">
        <v>127.268007</v>
      </c>
      <c r="G231" t="s">
        <v>32</v>
      </c>
      <c r="H231">
        <v>4</v>
      </c>
      <c r="I231" t="s">
        <v>6</v>
      </c>
      <c r="J231" t="s">
        <v>6</v>
      </c>
      <c r="K231" t="s">
        <v>6</v>
      </c>
      <c r="L231" t="s">
        <v>6</v>
      </c>
      <c r="M231" t="s">
        <v>24</v>
      </c>
      <c r="N231" t="s">
        <v>24</v>
      </c>
      <c r="O231" t="s">
        <v>24</v>
      </c>
      <c r="P231" t="s">
        <v>24</v>
      </c>
      <c r="Q231" t="s">
        <v>60</v>
      </c>
      <c r="R231" t="s">
        <v>62</v>
      </c>
    </row>
    <row r="232" spans="4:18" x14ac:dyDescent="0.2">
      <c r="D232">
        <v>2.7323059999999999</v>
      </c>
      <c r="E232">
        <v>331.2</v>
      </c>
      <c r="F232">
        <v>121.21628800000001</v>
      </c>
      <c r="G232" t="s">
        <v>32</v>
      </c>
      <c r="H232">
        <v>4</v>
      </c>
      <c r="I232" t="s">
        <v>6</v>
      </c>
      <c r="J232" t="s">
        <v>6</v>
      </c>
      <c r="K232" t="s">
        <v>6</v>
      </c>
      <c r="L232" t="s">
        <v>6</v>
      </c>
      <c r="M232" t="s">
        <v>24</v>
      </c>
      <c r="N232" t="s">
        <v>24</v>
      </c>
      <c r="O232" t="s">
        <v>24</v>
      </c>
      <c r="P232" t="s">
        <v>24</v>
      </c>
      <c r="Q232" t="s">
        <v>60</v>
      </c>
      <c r="R232" t="s">
        <v>62</v>
      </c>
    </row>
    <row r="233" spans="4:18" x14ac:dyDescent="0.2">
      <c r="D233">
        <v>1.370528</v>
      </c>
      <c r="E233">
        <v>193.2</v>
      </c>
      <c r="F233">
        <v>140.9676</v>
      </c>
      <c r="G233" t="s">
        <v>33</v>
      </c>
      <c r="H233">
        <v>4</v>
      </c>
      <c r="I233" t="s">
        <v>6</v>
      </c>
      <c r="J233" t="s">
        <v>6</v>
      </c>
      <c r="K233" t="s">
        <v>6</v>
      </c>
      <c r="L233" t="s">
        <v>6</v>
      </c>
      <c r="M233" t="s">
        <v>24</v>
      </c>
      <c r="N233" t="s">
        <v>24</v>
      </c>
      <c r="O233" t="s">
        <v>24</v>
      </c>
      <c r="P233" t="s">
        <v>24</v>
      </c>
      <c r="Q233" t="s">
        <v>60</v>
      </c>
      <c r="R233" t="s">
        <v>62</v>
      </c>
    </row>
    <row r="234" spans="4:18" x14ac:dyDescent="0.2">
      <c r="D234">
        <v>1.297642</v>
      </c>
      <c r="E234">
        <v>165.6</v>
      </c>
      <c r="F234">
        <v>127.616128</v>
      </c>
      <c r="G234" t="s">
        <v>33</v>
      </c>
      <c r="H234">
        <v>4</v>
      </c>
      <c r="I234" t="s">
        <v>6</v>
      </c>
      <c r="J234" t="s">
        <v>6</v>
      </c>
      <c r="K234" t="s">
        <v>6</v>
      </c>
      <c r="L234" t="s">
        <v>6</v>
      </c>
      <c r="M234" t="s">
        <v>24</v>
      </c>
      <c r="N234" t="s">
        <v>24</v>
      </c>
      <c r="O234" t="s">
        <v>24</v>
      </c>
      <c r="P234" t="s">
        <v>24</v>
      </c>
      <c r="Q234" t="s">
        <v>60</v>
      </c>
      <c r="R234" t="s">
        <v>62</v>
      </c>
    </row>
    <row r="235" spans="4:18" x14ac:dyDescent="0.2">
      <c r="D235">
        <v>1.42011</v>
      </c>
      <c r="E235">
        <v>193.2</v>
      </c>
      <c r="F235">
        <v>136.04576399999999</v>
      </c>
      <c r="G235" t="s">
        <v>33</v>
      </c>
      <c r="H235">
        <v>4</v>
      </c>
      <c r="I235" t="s">
        <v>6</v>
      </c>
      <c r="J235" t="s">
        <v>6</v>
      </c>
      <c r="K235" t="s">
        <v>6</v>
      </c>
      <c r="L235" t="s">
        <v>6</v>
      </c>
      <c r="M235" t="s">
        <v>24</v>
      </c>
      <c r="N235" t="s">
        <v>24</v>
      </c>
      <c r="O235" t="s">
        <v>24</v>
      </c>
      <c r="P235" t="s">
        <v>24</v>
      </c>
      <c r="Q235" t="s">
        <v>60</v>
      </c>
      <c r="R235" t="s">
        <v>62</v>
      </c>
    </row>
    <row r="236" spans="4:18" x14ac:dyDescent="0.2">
      <c r="D236">
        <v>0.65100499999999994</v>
      </c>
      <c r="E236">
        <v>82.8</v>
      </c>
      <c r="F236">
        <v>127.187996</v>
      </c>
      <c r="G236" t="s">
        <v>28</v>
      </c>
      <c r="H236">
        <v>4</v>
      </c>
      <c r="I236" t="s">
        <v>6</v>
      </c>
      <c r="J236" t="s">
        <v>6</v>
      </c>
      <c r="K236" t="s">
        <v>24</v>
      </c>
      <c r="L236" t="s">
        <v>24</v>
      </c>
      <c r="M236" t="s">
        <v>6</v>
      </c>
      <c r="N236" t="s">
        <v>6</v>
      </c>
      <c r="O236" t="s">
        <v>24</v>
      </c>
      <c r="P236" t="s">
        <v>24</v>
      </c>
      <c r="Q236" t="s">
        <v>60</v>
      </c>
      <c r="R236" t="s">
        <v>62</v>
      </c>
    </row>
    <row r="237" spans="4:18" x14ac:dyDescent="0.2">
      <c r="D237">
        <v>0.61656900000000003</v>
      </c>
      <c r="E237">
        <v>82.8</v>
      </c>
      <c r="F237">
        <v>134.29156900000001</v>
      </c>
      <c r="G237" t="s">
        <v>28</v>
      </c>
      <c r="H237">
        <v>4</v>
      </c>
      <c r="I237" t="s">
        <v>6</v>
      </c>
      <c r="J237" t="s">
        <v>6</v>
      </c>
      <c r="K237" t="s">
        <v>24</v>
      </c>
      <c r="L237" t="s">
        <v>24</v>
      </c>
      <c r="M237" t="s">
        <v>6</v>
      </c>
      <c r="N237" t="s">
        <v>6</v>
      </c>
      <c r="O237" t="s">
        <v>24</v>
      </c>
      <c r="P237" t="s">
        <v>24</v>
      </c>
      <c r="Q237" t="s">
        <v>60</v>
      </c>
      <c r="R237" t="s">
        <v>62</v>
      </c>
    </row>
    <row r="238" spans="4:18" x14ac:dyDescent="0.2">
      <c r="D238">
        <v>0.67524799999999996</v>
      </c>
      <c r="E238">
        <v>82.8</v>
      </c>
      <c r="F238">
        <v>122.621567</v>
      </c>
      <c r="G238" t="s">
        <v>28</v>
      </c>
      <c r="H238">
        <v>4</v>
      </c>
      <c r="I238" t="s">
        <v>6</v>
      </c>
      <c r="J238" t="s">
        <v>6</v>
      </c>
      <c r="K238" t="s">
        <v>24</v>
      </c>
      <c r="L238" t="s">
        <v>24</v>
      </c>
      <c r="M238" t="s">
        <v>6</v>
      </c>
      <c r="N238" t="s">
        <v>6</v>
      </c>
      <c r="O238" t="s">
        <v>24</v>
      </c>
      <c r="P238" t="s">
        <v>24</v>
      </c>
      <c r="Q238" t="s">
        <v>60</v>
      </c>
      <c r="R238" t="s">
        <v>62</v>
      </c>
    </row>
    <row r="239" spans="4:18" x14ac:dyDescent="0.2">
      <c r="D239">
        <v>1.1835519999999999</v>
      </c>
      <c r="E239">
        <v>165.6</v>
      </c>
      <c r="F239">
        <v>139.91784100000001</v>
      </c>
      <c r="G239" t="s">
        <v>29</v>
      </c>
      <c r="H239">
        <v>4</v>
      </c>
      <c r="I239" t="s">
        <v>6</v>
      </c>
      <c r="J239" t="s">
        <v>6</v>
      </c>
      <c r="K239" t="s">
        <v>24</v>
      </c>
      <c r="L239" t="s">
        <v>24</v>
      </c>
      <c r="M239" t="s">
        <v>6</v>
      </c>
      <c r="N239" t="s">
        <v>6</v>
      </c>
      <c r="O239" t="s">
        <v>24</v>
      </c>
      <c r="P239" t="s">
        <v>24</v>
      </c>
      <c r="Q239" t="s">
        <v>60</v>
      </c>
      <c r="R239" t="s">
        <v>62</v>
      </c>
    </row>
    <row r="240" spans="4:18" x14ac:dyDescent="0.2">
      <c r="D240">
        <v>1.1517569999999999</v>
      </c>
      <c r="E240">
        <v>165.6</v>
      </c>
      <c r="F240">
        <v>143.78035499999999</v>
      </c>
      <c r="G240" t="s">
        <v>29</v>
      </c>
      <c r="H240">
        <v>4</v>
      </c>
      <c r="I240" t="s">
        <v>6</v>
      </c>
      <c r="J240" t="s">
        <v>6</v>
      </c>
      <c r="K240" t="s">
        <v>24</v>
      </c>
      <c r="L240" t="s">
        <v>24</v>
      </c>
      <c r="M240" t="s">
        <v>6</v>
      </c>
      <c r="N240" t="s">
        <v>6</v>
      </c>
      <c r="O240" t="s">
        <v>24</v>
      </c>
      <c r="P240" t="s">
        <v>24</v>
      </c>
      <c r="Q240" t="s">
        <v>60</v>
      </c>
      <c r="R240" t="s">
        <v>62</v>
      </c>
    </row>
    <row r="241" spans="4:18" x14ac:dyDescent="0.2">
      <c r="D241">
        <v>1.1986159999999999</v>
      </c>
      <c r="E241">
        <v>165.6</v>
      </c>
      <c r="F241">
        <v>138.159325</v>
      </c>
      <c r="G241" t="s">
        <v>29</v>
      </c>
      <c r="H241">
        <v>4</v>
      </c>
      <c r="I241" t="s">
        <v>6</v>
      </c>
      <c r="J241" t="s">
        <v>6</v>
      </c>
      <c r="K241" t="s">
        <v>24</v>
      </c>
      <c r="L241" t="s">
        <v>24</v>
      </c>
      <c r="M241" t="s">
        <v>6</v>
      </c>
      <c r="N241" t="s">
        <v>6</v>
      </c>
      <c r="O241" t="s">
        <v>24</v>
      </c>
      <c r="P241" t="s">
        <v>24</v>
      </c>
      <c r="Q241" t="s">
        <v>60</v>
      </c>
      <c r="R241" t="s">
        <v>62</v>
      </c>
    </row>
    <row r="242" spans="4:18" x14ac:dyDescent="0.2">
      <c r="D242">
        <v>1.3774390000000001</v>
      </c>
      <c r="E242">
        <v>193.2</v>
      </c>
      <c r="F242">
        <v>140.26031900000001</v>
      </c>
      <c r="G242" t="s">
        <v>30</v>
      </c>
      <c r="H242">
        <v>4</v>
      </c>
      <c r="I242" t="s">
        <v>6</v>
      </c>
      <c r="J242" t="s">
        <v>6</v>
      </c>
      <c r="K242" t="s">
        <v>24</v>
      </c>
      <c r="L242" t="s">
        <v>24</v>
      </c>
      <c r="M242" t="s">
        <v>6</v>
      </c>
      <c r="N242" t="s">
        <v>6</v>
      </c>
      <c r="O242" t="s">
        <v>24</v>
      </c>
      <c r="P242" t="s">
        <v>24</v>
      </c>
      <c r="Q242" t="s">
        <v>60</v>
      </c>
      <c r="R242" t="s">
        <v>62</v>
      </c>
    </row>
    <row r="243" spans="4:18" x14ac:dyDescent="0.2">
      <c r="D243">
        <v>1.5181260000000001</v>
      </c>
      <c r="E243">
        <v>193.2</v>
      </c>
      <c r="F243">
        <v>127.262185</v>
      </c>
      <c r="G243" t="s">
        <v>30</v>
      </c>
      <c r="H243">
        <v>4</v>
      </c>
      <c r="I243" t="s">
        <v>6</v>
      </c>
      <c r="J243" t="s">
        <v>6</v>
      </c>
      <c r="K243" t="s">
        <v>24</v>
      </c>
      <c r="L243" t="s">
        <v>24</v>
      </c>
      <c r="M243" t="s">
        <v>6</v>
      </c>
      <c r="N243" t="s">
        <v>6</v>
      </c>
      <c r="O243" t="s">
        <v>24</v>
      </c>
      <c r="P243" t="s">
        <v>24</v>
      </c>
      <c r="Q243" t="s">
        <v>60</v>
      </c>
      <c r="R243" t="s">
        <v>62</v>
      </c>
    </row>
    <row r="244" spans="4:18" x14ac:dyDescent="0.2">
      <c r="D244">
        <v>1.535056</v>
      </c>
      <c r="E244">
        <v>193.2</v>
      </c>
      <c r="F244">
        <v>125.85861300000001</v>
      </c>
      <c r="G244" t="s">
        <v>30</v>
      </c>
      <c r="H244">
        <v>4</v>
      </c>
      <c r="I244" t="s">
        <v>6</v>
      </c>
      <c r="J244" t="s">
        <v>6</v>
      </c>
      <c r="K244" t="s">
        <v>24</v>
      </c>
      <c r="L244" t="s">
        <v>24</v>
      </c>
      <c r="M244" t="s">
        <v>6</v>
      </c>
      <c r="N244" t="s">
        <v>6</v>
      </c>
      <c r="O244" t="s">
        <v>24</v>
      </c>
      <c r="P244" t="s">
        <v>24</v>
      </c>
      <c r="Q244" t="s">
        <v>60</v>
      </c>
      <c r="R244" t="s">
        <v>62</v>
      </c>
    </row>
    <row r="245" spans="4:18" x14ac:dyDescent="0.2">
      <c r="D245">
        <v>0.31182100000000001</v>
      </c>
      <c r="E245">
        <v>55.2</v>
      </c>
      <c r="F245">
        <v>177.02488600000001</v>
      </c>
      <c r="G245" t="s">
        <v>31</v>
      </c>
      <c r="H245">
        <v>4</v>
      </c>
      <c r="I245" t="s">
        <v>6</v>
      </c>
      <c r="J245" t="s">
        <v>6</v>
      </c>
      <c r="K245" t="s">
        <v>24</v>
      </c>
      <c r="L245" t="s">
        <v>24</v>
      </c>
      <c r="M245" t="s">
        <v>6</v>
      </c>
      <c r="N245" t="s">
        <v>6</v>
      </c>
      <c r="O245" t="s">
        <v>24</v>
      </c>
      <c r="P245" t="s">
        <v>24</v>
      </c>
      <c r="Q245" t="s">
        <v>60</v>
      </c>
      <c r="R245" t="s">
        <v>62</v>
      </c>
    </row>
    <row r="246" spans="4:18" x14ac:dyDescent="0.2">
      <c r="D246">
        <v>0.32553799999999999</v>
      </c>
      <c r="E246">
        <v>55.2</v>
      </c>
      <c r="F246">
        <v>169.56535099999999</v>
      </c>
      <c r="G246" t="s">
        <v>31</v>
      </c>
      <c r="H246">
        <v>4</v>
      </c>
      <c r="I246" t="s">
        <v>6</v>
      </c>
      <c r="J246" t="s">
        <v>6</v>
      </c>
      <c r="K246" t="s">
        <v>24</v>
      </c>
      <c r="L246" t="s">
        <v>24</v>
      </c>
      <c r="M246" t="s">
        <v>6</v>
      </c>
      <c r="N246" t="s">
        <v>6</v>
      </c>
      <c r="O246" t="s">
        <v>24</v>
      </c>
      <c r="P246" t="s">
        <v>24</v>
      </c>
      <c r="Q246" t="s">
        <v>60</v>
      </c>
      <c r="R246" t="s">
        <v>62</v>
      </c>
    </row>
    <row r="247" spans="4:18" x14ac:dyDescent="0.2">
      <c r="D247">
        <v>0.42935899999999999</v>
      </c>
      <c r="E247">
        <v>82.8</v>
      </c>
      <c r="F247">
        <v>192.84571500000001</v>
      </c>
      <c r="G247" t="s">
        <v>31</v>
      </c>
      <c r="H247">
        <v>4</v>
      </c>
      <c r="I247" t="s">
        <v>6</v>
      </c>
      <c r="J247" t="s">
        <v>6</v>
      </c>
      <c r="K247" t="s">
        <v>24</v>
      </c>
      <c r="L247" t="s">
        <v>24</v>
      </c>
      <c r="M247" t="s">
        <v>6</v>
      </c>
      <c r="N247" t="s">
        <v>6</v>
      </c>
      <c r="O247" t="s">
        <v>24</v>
      </c>
      <c r="P247" t="s">
        <v>24</v>
      </c>
      <c r="Q247" t="s">
        <v>60</v>
      </c>
      <c r="R247" t="s">
        <v>62</v>
      </c>
    </row>
    <row r="248" spans="4:18" x14ac:dyDescent="0.2">
      <c r="D248">
        <v>1.6105039999999999</v>
      </c>
      <c r="E248">
        <v>220.8</v>
      </c>
      <c r="F248">
        <v>137.09996100000001</v>
      </c>
      <c r="G248" t="s">
        <v>33</v>
      </c>
      <c r="H248">
        <v>4</v>
      </c>
      <c r="I248" t="s">
        <v>6</v>
      </c>
      <c r="J248" t="s">
        <v>6</v>
      </c>
      <c r="K248" t="s">
        <v>24</v>
      </c>
      <c r="L248" t="s">
        <v>24</v>
      </c>
      <c r="M248" t="s">
        <v>6</v>
      </c>
      <c r="N248" t="s">
        <v>6</v>
      </c>
      <c r="O248" t="s">
        <v>24</v>
      </c>
      <c r="P248" t="s">
        <v>24</v>
      </c>
      <c r="Q248" t="s">
        <v>60</v>
      </c>
      <c r="R248" t="s">
        <v>62</v>
      </c>
    </row>
    <row r="249" spans="4:18" x14ac:dyDescent="0.2">
      <c r="D249">
        <v>1.5446310000000001</v>
      </c>
      <c r="E249">
        <v>193.2</v>
      </c>
      <c r="F249">
        <v>125.07838099999999</v>
      </c>
      <c r="G249" t="s">
        <v>33</v>
      </c>
      <c r="H249">
        <v>4</v>
      </c>
      <c r="I249" t="s">
        <v>6</v>
      </c>
      <c r="J249" t="s">
        <v>6</v>
      </c>
      <c r="K249" t="s">
        <v>24</v>
      </c>
      <c r="L249" t="s">
        <v>24</v>
      </c>
      <c r="M249" t="s">
        <v>6</v>
      </c>
      <c r="N249" t="s">
        <v>6</v>
      </c>
      <c r="O249" t="s">
        <v>24</v>
      </c>
      <c r="P249" t="s">
        <v>24</v>
      </c>
      <c r="Q249" t="s">
        <v>60</v>
      </c>
      <c r="R249" t="s">
        <v>62</v>
      </c>
    </row>
    <row r="250" spans="4:18" x14ac:dyDescent="0.2">
      <c r="D250">
        <v>1.607866</v>
      </c>
      <c r="E250">
        <v>193.2</v>
      </c>
      <c r="F250">
        <v>120.15929800000001</v>
      </c>
      <c r="G250" t="s">
        <v>33</v>
      </c>
      <c r="H250">
        <v>4</v>
      </c>
      <c r="I250" t="s">
        <v>6</v>
      </c>
      <c r="J250" t="s">
        <v>6</v>
      </c>
      <c r="K250" t="s">
        <v>24</v>
      </c>
      <c r="L250" t="s">
        <v>24</v>
      </c>
      <c r="M250" t="s">
        <v>6</v>
      </c>
      <c r="N250" t="s">
        <v>6</v>
      </c>
      <c r="O250" t="s">
        <v>24</v>
      </c>
      <c r="P250" t="s">
        <v>24</v>
      </c>
      <c r="Q250" t="s">
        <v>60</v>
      </c>
      <c r="R250" t="s">
        <v>62</v>
      </c>
    </row>
    <row r="251" spans="4:18" x14ac:dyDescent="0.2">
      <c r="D251">
        <v>3.159897</v>
      </c>
      <c r="E251">
        <v>386.4</v>
      </c>
      <c r="F251">
        <v>122.282471</v>
      </c>
      <c r="G251" t="s">
        <v>32</v>
      </c>
      <c r="H251">
        <v>4</v>
      </c>
      <c r="I251" t="s">
        <v>6</v>
      </c>
      <c r="J251" t="s">
        <v>6</v>
      </c>
      <c r="K251" t="s">
        <v>24</v>
      </c>
      <c r="L251" t="s">
        <v>24</v>
      </c>
      <c r="M251" t="s">
        <v>6</v>
      </c>
      <c r="N251" t="s">
        <v>6</v>
      </c>
      <c r="O251" t="s">
        <v>24</v>
      </c>
      <c r="P251" t="s">
        <v>24</v>
      </c>
      <c r="Q251" t="s">
        <v>60</v>
      </c>
      <c r="R251" t="s">
        <v>62</v>
      </c>
    </row>
    <row r="252" spans="4:18" x14ac:dyDescent="0.2">
      <c r="D252">
        <v>3.0803379999999998</v>
      </c>
      <c r="E252">
        <v>386.4</v>
      </c>
      <c r="F252">
        <v>125.440777</v>
      </c>
      <c r="G252" t="s">
        <v>32</v>
      </c>
      <c r="H252">
        <v>4</v>
      </c>
      <c r="I252" t="s">
        <v>6</v>
      </c>
      <c r="J252" t="s">
        <v>6</v>
      </c>
      <c r="K252" t="s">
        <v>24</v>
      </c>
      <c r="L252" t="s">
        <v>24</v>
      </c>
      <c r="M252" t="s">
        <v>6</v>
      </c>
      <c r="N252" t="s">
        <v>6</v>
      </c>
      <c r="O252" t="s">
        <v>24</v>
      </c>
      <c r="P252" t="s">
        <v>24</v>
      </c>
      <c r="Q252" t="s">
        <v>60</v>
      </c>
      <c r="R252" t="s">
        <v>62</v>
      </c>
    </row>
    <row r="253" spans="4:18" x14ac:dyDescent="0.2">
      <c r="D253">
        <v>2.842768</v>
      </c>
      <c r="E253">
        <v>358.8</v>
      </c>
      <c r="F253">
        <v>126.215002</v>
      </c>
      <c r="G253" t="s">
        <v>32</v>
      </c>
      <c r="H253">
        <v>4</v>
      </c>
      <c r="I253" t="s">
        <v>6</v>
      </c>
      <c r="J253" t="s">
        <v>6</v>
      </c>
      <c r="K253" t="s">
        <v>24</v>
      </c>
      <c r="L253" t="s">
        <v>24</v>
      </c>
      <c r="M253" t="s">
        <v>6</v>
      </c>
      <c r="N253" t="s">
        <v>6</v>
      </c>
      <c r="O253" t="s">
        <v>24</v>
      </c>
      <c r="P253" t="s">
        <v>24</v>
      </c>
      <c r="Q253" t="s">
        <v>60</v>
      </c>
      <c r="R253" t="s">
        <v>62</v>
      </c>
    </row>
    <row r="254" spans="4:18" x14ac:dyDescent="0.2">
      <c r="D254">
        <v>0.68311299999999997</v>
      </c>
      <c r="E254">
        <v>82.8</v>
      </c>
      <c r="F254">
        <v>121.209794</v>
      </c>
      <c r="G254" t="s">
        <v>28</v>
      </c>
      <c r="H254">
        <v>2</v>
      </c>
      <c r="I254" t="s">
        <v>24</v>
      </c>
      <c r="J254" t="s">
        <v>24</v>
      </c>
      <c r="K254" t="s">
        <v>24</v>
      </c>
      <c r="L254" t="s">
        <v>24</v>
      </c>
      <c r="M254" t="s">
        <v>6</v>
      </c>
      <c r="N254" t="s">
        <v>6</v>
      </c>
      <c r="O254" t="s">
        <v>24</v>
      </c>
      <c r="P254" t="s">
        <v>24</v>
      </c>
      <c r="Q254" t="s">
        <v>60</v>
      </c>
      <c r="R254" t="s">
        <v>62</v>
      </c>
    </row>
    <row r="255" spans="4:18" x14ac:dyDescent="0.2">
      <c r="D255">
        <v>0.64352100000000001</v>
      </c>
      <c r="E255">
        <v>82.8</v>
      </c>
      <c r="F255">
        <v>128.667226</v>
      </c>
      <c r="G255" t="s">
        <v>28</v>
      </c>
      <c r="H255">
        <v>2</v>
      </c>
      <c r="I255" t="s">
        <v>24</v>
      </c>
      <c r="J255" t="s">
        <v>24</v>
      </c>
      <c r="K255" t="s">
        <v>24</v>
      </c>
      <c r="L255" t="s">
        <v>24</v>
      </c>
      <c r="M255" t="s">
        <v>6</v>
      </c>
      <c r="N255" t="s">
        <v>6</v>
      </c>
      <c r="O255" t="s">
        <v>24</v>
      </c>
      <c r="P255" t="s">
        <v>24</v>
      </c>
      <c r="Q255" t="s">
        <v>60</v>
      </c>
      <c r="R255" t="s">
        <v>62</v>
      </c>
    </row>
    <row r="256" spans="4:18" x14ac:dyDescent="0.2">
      <c r="D256">
        <v>0.753548</v>
      </c>
      <c r="E256">
        <v>110.4</v>
      </c>
      <c r="F256">
        <v>146.506901</v>
      </c>
      <c r="G256" t="s">
        <v>28</v>
      </c>
      <c r="H256">
        <v>2</v>
      </c>
      <c r="I256" t="s">
        <v>24</v>
      </c>
      <c r="J256" t="s">
        <v>24</v>
      </c>
      <c r="K256" t="s">
        <v>24</v>
      </c>
      <c r="L256" t="s">
        <v>24</v>
      </c>
      <c r="M256" t="s">
        <v>6</v>
      </c>
      <c r="N256" t="s">
        <v>6</v>
      </c>
      <c r="O256" t="s">
        <v>24</v>
      </c>
      <c r="P256" t="s">
        <v>24</v>
      </c>
      <c r="Q256" t="s">
        <v>60</v>
      </c>
      <c r="R256" t="s">
        <v>62</v>
      </c>
    </row>
    <row r="257" spans="4:18" x14ac:dyDescent="0.2">
      <c r="D257">
        <v>1.5577289999999999</v>
      </c>
      <c r="E257">
        <v>193.2</v>
      </c>
      <c r="F257">
        <v>124.026712</v>
      </c>
      <c r="G257" t="s">
        <v>29</v>
      </c>
      <c r="H257">
        <v>2</v>
      </c>
      <c r="I257" t="s">
        <v>24</v>
      </c>
      <c r="J257" t="s">
        <v>24</v>
      </c>
      <c r="K257" t="s">
        <v>24</v>
      </c>
      <c r="L257" t="s">
        <v>24</v>
      </c>
      <c r="M257" t="s">
        <v>6</v>
      </c>
      <c r="N257" t="s">
        <v>6</v>
      </c>
      <c r="O257" t="s">
        <v>24</v>
      </c>
      <c r="P257" t="s">
        <v>24</v>
      </c>
      <c r="Q257" t="s">
        <v>60</v>
      </c>
      <c r="R257" t="s">
        <v>62</v>
      </c>
    </row>
    <row r="258" spans="4:18" x14ac:dyDescent="0.2">
      <c r="D258">
        <v>1.5223150000000001</v>
      </c>
      <c r="E258">
        <v>193.2</v>
      </c>
      <c r="F258">
        <v>126.912007</v>
      </c>
      <c r="G258" s="4" t="s">
        <v>29</v>
      </c>
      <c r="H258">
        <v>2</v>
      </c>
      <c r="I258" t="s">
        <v>24</v>
      </c>
      <c r="J258" t="s">
        <v>24</v>
      </c>
      <c r="K258" t="s">
        <v>24</v>
      </c>
      <c r="L258" t="s">
        <v>24</v>
      </c>
      <c r="M258" t="s">
        <v>6</v>
      </c>
      <c r="N258" t="s">
        <v>6</v>
      </c>
      <c r="O258" t="s">
        <v>24</v>
      </c>
      <c r="P258" t="s">
        <v>24</v>
      </c>
      <c r="Q258" t="s">
        <v>60</v>
      </c>
      <c r="R258" t="s">
        <v>62</v>
      </c>
    </row>
    <row r="259" spans="4:18" x14ac:dyDescent="0.2">
      <c r="D259">
        <v>1.5533380000000001</v>
      </c>
      <c r="E259">
        <v>193.2</v>
      </c>
      <c r="F259">
        <v>124.377281</v>
      </c>
      <c r="G259" s="4" t="s">
        <v>29</v>
      </c>
      <c r="H259">
        <v>2</v>
      </c>
      <c r="I259" t="s">
        <v>24</v>
      </c>
      <c r="J259" t="s">
        <v>24</v>
      </c>
      <c r="K259" t="s">
        <v>24</v>
      </c>
      <c r="L259" t="s">
        <v>24</v>
      </c>
      <c r="M259" t="s">
        <v>6</v>
      </c>
      <c r="N259" t="s">
        <v>6</v>
      </c>
      <c r="O259" t="s">
        <v>24</v>
      </c>
      <c r="P259" t="s">
        <v>24</v>
      </c>
      <c r="Q259" t="s">
        <v>60</v>
      </c>
      <c r="R259" t="s">
        <v>62</v>
      </c>
    </row>
    <row r="260" spans="4:18" x14ac:dyDescent="0.2">
      <c r="D260">
        <v>0.33771099999999998</v>
      </c>
      <c r="E260">
        <v>55.2</v>
      </c>
      <c r="F260">
        <v>163.45352600000001</v>
      </c>
      <c r="G260" t="s">
        <v>31</v>
      </c>
      <c r="H260">
        <v>2</v>
      </c>
      <c r="I260" t="s">
        <v>24</v>
      </c>
      <c r="J260" t="s">
        <v>24</v>
      </c>
      <c r="K260" t="s">
        <v>24</v>
      </c>
      <c r="L260" t="s">
        <v>24</v>
      </c>
      <c r="M260" t="s">
        <v>6</v>
      </c>
      <c r="N260" t="s">
        <v>6</v>
      </c>
      <c r="O260" t="s">
        <v>24</v>
      </c>
      <c r="P260" t="s">
        <v>24</v>
      </c>
      <c r="Q260" t="s">
        <v>60</v>
      </c>
      <c r="R260" t="s">
        <v>62</v>
      </c>
    </row>
    <row r="261" spans="4:18" x14ac:dyDescent="0.2">
      <c r="D261">
        <v>0.320913</v>
      </c>
      <c r="E261">
        <v>55.2</v>
      </c>
      <c r="F261">
        <v>172.009277</v>
      </c>
      <c r="G261" t="s">
        <v>31</v>
      </c>
      <c r="H261">
        <v>2</v>
      </c>
      <c r="I261" t="s">
        <v>24</v>
      </c>
      <c r="J261" t="s">
        <v>24</v>
      </c>
      <c r="K261" t="s">
        <v>24</v>
      </c>
      <c r="L261" t="s">
        <v>24</v>
      </c>
      <c r="M261" t="s">
        <v>6</v>
      </c>
      <c r="N261" t="s">
        <v>6</v>
      </c>
      <c r="O261" t="s">
        <v>24</v>
      </c>
      <c r="P261" t="s">
        <v>24</v>
      </c>
      <c r="Q261" t="s">
        <v>60</v>
      </c>
      <c r="R261" t="s">
        <v>62</v>
      </c>
    </row>
    <row r="262" spans="4:18" x14ac:dyDescent="0.2">
      <c r="D262">
        <v>0.41580400000000001</v>
      </c>
      <c r="E262">
        <v>82.8</v>
      </c>
      <c r="F262">
        <v>199.13233</v>
      </c>
      <c r="G262" t="s">
        <v>31</v>
      </c>
      <c r="H262">
        <v>2</v>
      </c>
      <c r="I262" t="s">
        <v>24</v>
      </c>
      <c r="J262" t="s">
        <v>24</v>
      </c>
      <c r="K262" t="s">
        <v>24</v>
      </c>
      <c r="L262" t="s">
        <v>24</v>
      </c>
      <c r="M262" t="s">
        <v>6</v>
      </c>
      <c r="N262" t="s">
        <v>6</v>
      </c>
      <c r="O262" t="s">
        <v>24</v>
      </c>
      <c r="P262" t="s">
        <v>24</v>
      </c>
      <c r="Q262" t="s">
        <v>60</v>
      </c>
      <c r="R262" t="s">
        <v>62</v>
      </c>
    </row>
    <row r="263" spans="4:18" x14ac:dyDescent="0.2">
      <c r="D263">
        <v>1.6571750000000001</v>
      </c>
      <c r="E263">
        <v>220.8</v>
      </c>
      <c r="F263">
        <v>133.23876799999999</v>
      </c>
      <c r="G263" t="s">
        <v>30</v>
      </c>
      <c r="H263">
        <v>2</v>
      </c>
      <c r="I263" t="s">
        <v>24</v>
      </c>
      <c r="J263" t="s">
        <v>24</v>
      </c>
      <c r="K263" t="s">
        <v>24</v>
      </c>
      <c r="L263" t="s">
        <v>24</v>
      </c>
      <c r="M263" t="s">
        <v>6</v>
      </c>
      <c r="N263" t="s">
        <v>6</v>
      </c>
      <c r="O263" t="s">
        <v>24</v>
      </c>
      <c r="P263" t="s">
        <v>24</v>
      </c>
      <c r="Q263" t="s">
        <v>60</v>
      </c>
      <c r="R263" t="s">
        <v>62</v>
      </c>
    </row>
    <row r="264" spans="4:18" x14ac:dyDescent="0.2">
      <c r="D264">
        <v>1.477314</v>
      </c>
      <c r="E264">
        <v>193.2</v>
      </c>
      <c r="F264">
        <v>130.77790200000001</v>
      </c>
      <c r="G264" t="s">
        <v>30</v>
      </c>
      <c r="H264">
        <v>2</v>
      </c>
      <c r="I264" t="s">
        <v>24</v>
      </c>
      <c r="J264" t="s">
        <v>24</v>
      </c>
      <c r="K264" t="s">
        <v>24</v>
      </c>
      <c r="L264" t="s">
        <v>24</v>
      </c>
      <c r="M264" t="s">
        <v>6</v>
      </c>
      <c r="N264" t="s">
        <v>6</v>
      </c>
      <c r="O264" t="s">
        <v>24</v>
      </c>
      <c r="P264" t="s">
        <v>24</v>
      </c>
      <c r="Q264" t="s">
        <v>60</v>
      </c>
      <c r="R264" t="s">
        <v>62</v>
      </c>
    </row>
    <row r="265" spans="4:18" x14ac:dyDescent="0.2">
      <c r="D265">
        <v>1.6883250000000001</v>
      </c>
      <c r="E265">
        <v>220.8</v>
      </c>
      <c r="F265">
        <v>130.78049100000001</v>
      </c>
      <c r="G265" t="s">
        <v>30</v>
      </c>
      <c r="H265">
        <v>2</v>
      </c>
      <c r="I265" t="s">
        <v>24</v>
      </c>
      <c r="J265" t="s">
        <v>24</v>
      </c>
      <c r="K265" t="s">
        <v>24</v>
      </c>
      <c r="L265" t="s">
        <v>24</v>
      </c>
      <c r="M265" t="s">
        <v>6</v>
      </c>
      <c r="N265" t="s">
        <v>6</v>
      </c>
      <c r="O265" t="s">
        <v>24</v>
      </c>
      <c r="P265" t="s">
        <v>24</v>
      </c>
      <c r="Q265" t="s">
        <v>60</v>
      </c>
      <c r="R265" t="s">
        <v>62</v>
      </c>
    </row>
    <row r="266" spans="4:18" x14ac:dyDescent="0.2">
      <c r="D266">
        <v>3.272259</v>
      </c>
      <c r="E266">
        <v>414</v>
      </c>
      <c r="F266">
        <v>126.518117</v>
      </c>
      <c r="G266" t="s">
        <v>32</v>
      </c>
      <c r="H266">
        <v>2</v>
      </c>
      <c r="I266" t="s">
        <v>24</v>
      </c>
      <c r="J266" t="s">
        <v>24</v>
      </c>
      <c r="K266" t="s">
        <v>24</v>
      </c>
      <c r="L266" t="s">
        <v>24</v>
      </c>
      <c r="M266" t="s">
        <v>6</v>
      </c>
      <c r="N266" t="s">
        <v>6</v>
      </c>
      <c r="O266" t="s">
        <v>24</v>
      </c>
      <c r="P266" t="s">
        <v>24</v>
      </c>
      <c r="Q266" t="s">
        <v>60</v>
      </c>
      <c r="R266" t="s">
        <v>62</v>
      </c>
    </row>
    <row r="267" spans="4:18" x14ac:dyDescent="0.2">
      <c r="D267">
        <v>3.0367790000000001</v>
      </c>
      <c r="E267">
        <v>386.4</v>
      </c>
      <c r="F267">
        <v>127.24006799999999</v>
      </c>
      <c r="G267" t="s">
        <v>32</v>
      </c>
      <c r="H267">
        <v>2</v>
      </c>
      <c r="I267" t="s">
        <v>24</v>
      </c>
      <c r="J267" t="s">
        <v>24</v>
      </c>
      <c r="K267" t="s">
        <v>24</v>
      </c>
      <c r="L267" t="s">
        <v>24</v>
      </c>
      <c r="M267" t="s">
        <v>6</v>
      </c>
      <c r="N267" t="s">
        <v>6</v>
      </c>
      <c r="O267" t="s">
        <v>24</v>
      </c>
      <c r="P267" t="s">
        <v>24</v>
      </c>
      <c r="Q267" t="s">
        <v>60</v>
      </c>
      <c r="R267" t="s">
        <v>62</v>
      </c>
    </row>
    <row r="268" spans="4:18" x14ac:dyDescent="0.2">
      <c r="D268">
        <v>3.0870500000000001</v>
      </c>
      <c r="E268">
        <v>386.4</v>
      </c>
      <c r="F268">
        <v>125.16804999999999</v>
      </c>
      <c r="G268" t="s">
        <v>32</v>
      </c>
      <c r="H268">
        <v>2</v>
      </c>
      <c r="I268" t="s">
        <v>24</v>
      </c>
      <c r="J268" t="s">
        <v>24</v>
      </c>
      <c r="K268" t="s">
        <v>24</v>
      </c>
      <c r="L268" t="s">
        <v>24</v>
      </c>
      <c r="M268" t="s">
        <v>6</v>
      </c>
      <c r="N268" t="s">
        <v>6</v>
      </c>
      <c r="O268" t="s">
        <v>24</v>
      </c>
      <c r="P268" t="s">
        <v>24</v>
      </c>
      <c r="Q268" t="s">
        <v>60</v>
      </c>
      <c r="R268" t="s">
        <v>62</v>
      </c>
    </row>
    <row r="269" spans="4:18" x14ac:dyDescent="0.2">
      <c r="D269">
        <v>1.805887</v>
      </c>
      <c r="E269">
        <v>220.8</v>
      </c>
      <c r="F269">
        <v>122.266786</v>
      </c>
      <c r="G269" t="s">
        <v>33</v>
      </c>
      <c r="H269">
        <v>2</v>
      </c>
      <c r="I269" t="s">
        <v>24</v>
      </c>
      <c r="J269" t="s">
        <v>24</v>
      </c>
      <c r="K269" t="s">
        <v>24</v>
      </c>
      <c r="L269" t="s">
        <v>24</v>
      </c>
      <c r="M269" t="s">
        <v>6</v>
      </c>
      <c r="N269" t="s">
        <v>6</v>
      </c>
      <c r="O269" t="s">
        <v>24</v>
      </c>
      <c r="P269" t="s">
        <v>24</v>
      </c>
      <c r="Q269" t="s">
        <v>60</v>
      </c>
      <c r="R269" t="s">
        <v>62</v>
      </c>
    </row>
    <row r="270" spans="4:18" x14ac:dyDescent="0.2">
      <c r="D270">
        <v>1.7752410000000001</v>
      </c>
      <c r="E270">
        <v>220.8</v>
      </c>
      <c r="F270">
        <v>124.377458</v>
      </c>
      <c r="G270" t="s">
        <v>33</v>
      </c>
      <c r="H270">
        <v>2</v>
      </c>
      <c r="I270" t="s">
        <v>24</v>
      </c>
      <c r="J270" t="s">
        <v>24</v>
      </c>
      <c r="K270" t="s">
        <v>24</v>
      </c>
      <c r="L270" t="s">
        <v>24</v>
      </c>
      <c r="M270" t="s">
        <v>6</v>
      </c>
      <c r="N270" t="s">
        <v>6</v>
      </c>
      <c r="O270" t="s">
        <v>24</v>
      </c>
      <c r="P270" t="s">
        <v>24</v>
      </c>
      <c r="Q270" t="s">
        <v>60</v>
      </c>
      <c r="R270" t="s">
        <v>62</v>
      </c>
    </row>
    <row r="271" spans="4:18" x14ac:dyDescent="0.2">
      <c r="D271">
        <v>1.8448640000000001</v>
      </c>
      <c r="E271">
        <v>248.4</v>
      </c>
      <c r="F271">
        <v>134.64406500000001</v>
      </c>
      <c r="G271" t="s">
        <v>33</v>
      </c>
      <c r="H271">
        <v>2</v>
      </c>
      <c r="I271" t="s">
        <v>24</v>
      </c>
      <c r="J271" t="s">
        <v>24</v>
      </c>
      <c r="K271" t="s">
        <v>24</v>
      </c>
      <c r="L271" t="s">
        <v>24</v>
      </c>
      <c r="M271" t="s">
        <v>6</v>
      </c>
      <c r="N271" t="s">
        <v>6</v>
      </c>
      <c r="O271" t="s">
        <v>24</v>
      </c>
      <c r="P271" t="s">
        <v>24</v>
      </c>
      <c r="Q271" t="s">
        <v>60</v>
      </c>
      <c r="R271" t="s">
        <v>62</v>
      </c>
    </row>
    <row r="272" spans="4:18" x14ac:dyDescent="0.2">
      <c r="D272">
        <v>0.80986400000000003</v>
      </c>
      <c r="E272">
        <v>110.4</v>
      </c>
      <c r="F272">
        <v>136.319254</v>
      </c>
      <c r="G272" t="s">
        <v>28</v>
      </c>
      <c r="H272">
        <v>2</v>
      </c>
      <c r="I272" t="s">
        <v>24</v>
      </c>
      <c r="J272" t="s">
        <v>24</v>
      </c>
      <c r="K272" t="s">
        <v>24</v>
      </c>
      <c r="L272" t="s">
        <v>24</v>
      </c>
      <c r="M272" t="s">
        <v>24</v>
      </c>
      <c r="N272" t="s">
        <v>24</v>
      </c>
      <c r="O272" t="s">
        <v>6</v>
      </c>
      <c r="P272" t="s">
        <v>6</v>
      </c>
      <c r="Q272" t="s">
        <v>60</v>
      </c>
      <c r="R272" t="s">
        <v>62</v>
      </c>
    </row>
    <row r="273" spans="4:18" x14ac:dyDescent="0.2">
      <c r="D273">
        <v>0.813581</v>
      </c>
      <c r="E273">
        <v>110.4</v>
      </c>
      <c r="F273">
        <v>135.69641200000001</v>
      </c>
      <c r="G273" t="s">
        <v>28</v>
      </c>
      <c r="H273">
        <v>2</v>
      </c>
      <c r="I273" t="s">
        <v>24</v>
      </c>
      <c r="J273" t="s">
        <v>24</v>
      </c>
      <c r="K273" t="s">
        <v>24</v>
      </c>
      <c r="L273" t="s">
        <v>24</v>
      </c>
      <c r="M273" t="s">
        <v>24</v>
      </c>
      <c r="N273" t="s">
        <v>24</v>
      </c>
      <c r="O273" t="s">
        <v>6</v>
      </c>
      <c r="P273" t="s">
        <v>6</v>
      </c>
      <c r="Q273" t="s">
        <v>60</v>
      </c>
      <c r="R273" t="s">
        <v>62</v>
      </c>
    </row>
    <row r="274" spans="4:18" x14ac:dyDescent="0.2">
      <c r="D274">
        <v>0.75494300000000003</v>
      </c>
      <c r="E274">
        <v>110.4</v>
      </c>
      <c r="F274">
        <v>146.236164</v>
      </c>
      <c r="G274" t="s">
        <v>28</v>
      </c>
      <c r="H274">
        <v>2</v>
      </c>
      <c r="I274" t="s">
        <v>24</v>
      </c>
      <c r="J274" t="s">
        <v>24</v>
      </c>
      <c r="K274" t="s">
        <v>24</v>
      </c>
      <c r="L274" t="s">
        <v>24</v>
      </c>
      <c r="M274" t="s">
        <v>24</v>
      </c>
      <c r="N274" t="s">
        <v>24</v>
      </c>
      <c r="O274" t="s">
        <v>6</v>
      </c>
      <c r="P274" t="s">
        <v>6</v>
      </c>
      <c r="Q274" t="s">
        <v>60</v>
      </c>
      <c r="R274" t="s">
        <v>62</v>
      </c>
    </row>
    <row r="275" spans="4:18" x14ac:dyDescent="0.2">
      <c r="D275">
        <v>1.5780700000000001</v>
      </c>
      <c r="E275">
        <v>220.8</v>
      </c>
      <c r="F275">
        <v>139.91773800000001</v>
      </c>
      <c r="G275" t="s">
        <v>29</v>
      </c>
      <c r="H275">
        <v>2</v>
      </c>
      <c r="I275" t="s">
        <v>24</v>
      </c>
      <c r="J275" t="s">
        <v>24</v>
      </c>
      <c r="K275" t="s">
        <v>24</v>
      </c>
      <c r="L275" t="s">
        <v>24</v>
      </c>
      <c r="M275" t="s">
        <v>24</v>
      </c>
      <c r="N275" t="s">
        <v>24</v>
      </c>
      <c r="O275" t="s">
        <v>6</v>
      </c>
      <c r="P275" t="s">
        <v>6</v>
      </c>
      <c r="Q275" t="s">
        <v>60</v>
      </c>
      <c r="R275" t="s">
        <v>62</v>
      </c>
    </row>
    <row r="276" spans="4:18" x14ac:dyDescent="0.2">
      <c r="D276">
        <v>1.5470159999999999</v>
      </c>
      <c r="E276">
        <v>220.8</v>
      </c>
      <c r="F276">
        <v>142.72642999999999</v>
      </c>
      <c r="G276" t="s">
        <v>29</v>
      </c>
      <c r="H276">
        <v>2</v>
      </c>
      <c r="I276" t="s">
        <v>24</v>
      </c>
      <c r="J276" t="s">
        <v>24</v>
      </c>
      <c r="K276" t="s">
        <v>24</v>
      </c>
      <c r="L276" t="s">
        <v>24</v>
      </c>
      <c r="M276" t="s">
        <v>24</v>
      </c>
      <c r="N276" t="s">
        <v>24</v>
      </c>
      <c r="O276" t="s">
        <v>6</v>
      </c>
      <c r="P276" t="s">
        <v>6</v>
      </c>
      <c r="Q276" t="s">
        <v>60</v>
      </c>
      <c r="R276" t="s">
        <v>62</v>
      </c>
    </row>
    <row r="277" spans="4:18" x14ac:dyDescent="0.2">
      <c r="D277">
        <v>1.5756030000000001</v>
      </c>
      <c r="E277">
        <v>193.2</v>
      </c>
      <c r="F277">
        <v>122.61971200000001</v>
      </c>
      <c r="G277" t="s">
        <v>29</v>
      </c>
      <c r="H277">
        <v>2</v>
      </c>
      <c r="I277" t="s">
        <v>24</v>
      </c>
      <c r="J277" t="s">
        <v>24</v>
      </c>
      <c r="K277" t="s">
        <v>24</v>
      </c>
      <c r="L277" t="s">
        <v>24</v>
      </c>
      <c r="M277" t="s">
        <v>24</v>
      </c>
      <c r="N277" t="s">
        <v>24</v>
      </c>
      <c r="O277" t="s">
        <v>6</v>
      </c>
      <c r="P277" t="s">
        <v>6</v>
      </c>
      <c r="Q277" t="s">
        <v>60</v>
      </c>
      <c r="R277" t="s">
        <v>62</v>
      </c>
    </row>
    <row r="278" spans="4:18" x14ac:dyDescent="0.2">
      <c r="D278">
        <v>0.39077000000000001</v>
      </c>
      <c r="E278">
        <v>55.2</v>
      </c>
      <c r="F278">
        <v>141.25964300000001</v>
      </c>
      <c r="G278" t="s">
        <v>31</v>
      </c>
      <c r="H278">
        <v>2</v>
      </c>
      <c r="I278" t="s">
        <v>24</v>
      </c>
      <c r="J278" t="s">
        <v>24</v>
      </c>
      <c r="K278" t="s">
        <v>24</v>
      </c>
      <c r="L278" t="s">
        <v>24</v>
      </c>
      <c r="M278" t="s">
        <v>24</v>
      </c>
      <c r="N278" t="s">
        <v>24</v>
      </c>
      <c r="O278" t="s">
        <v>6</v>
      </c>
      <c r="P278" t="s">
        <v>6</v>
      </c>
      <c r="Q278" t="s">
        <v>60</v>
      </c>
      <c r="R278" t="s">
        <v>62</v>
      </c>
    </row>
    <row r="279" spans="4:18" x14ac:dyDescent="0.2">
      <c r="D279">
        <v>0.41426000000000002</v>
      </c>
      <c r="E279">
        <v>55.2</v>
      </c>
      <c r="F279">
        <v>133.24954600000001</v>
      </c>
      <c r="G279" t="s">
        <v>31</v>
      </c>
      <c r="H279">
        <v>2</v>
      </c>
      <c r="I279" t="s">
        <v>24</v>
      </c>
      <c r="J279" t="s">
        <v>24</v>
      </c>
      <c r="K279" t="s">
        <v>24</v>
      </c>
      <c r="L279" t="s">
        <v>24</v>
      </c>
      <c r="M279" t="s">
        <v>24</v>
      </c>
      <c r="N279" t="s">
        <v>24</v>
      </c>
      <c r="O279" t="s">
        <v>6</v>
      </c>
      <c r="P279" t="s">
        <v>6</v>
      </c>
      <c r="Q279" t="s">
        <v>60</v>
      </c>
      <c r="R279" t="s">
        <v>62</v>
      </c>
    </row>
    <row r="280" spans="4:18" x14ac:dyDescent="0.2">
      <c r="D280">
        <v>0.48706899999999997</v>
      </c>
      <c r="E280">
        <v>82.8</v>
      </c>
      <c r="F280">
        <v>169.99650199999999</v>
      </c>
      <c r="G280" t="s">
        <v>31</v>
      </c>
      <c r="H280">
        <v>2</v>
      </c>
      <c r="I280" t="s">
        <v>24</v>
      </c>
      <c r="J280" t="s">
        <v>24</v>
      </c>
      <c r="K280" t="s">
        <v>24</v>
      </c>
      <c r="L280" t="s">
        <v>24</v>
      </c>
      <c r="M280" t="s">
        <v>24</v>
      </c>
      <c r="N280" t="s">
        <v>24</v>
      </c>
      <c r="O280" t="s">
        <v>6</v>
      </c>
      <c r="P280" t="s">
        <v>6</v>
      </c>
      <c r="Q280" t="s">
        <v>60</v>
      </c>
      <c r="R280" t="s">
        <v>62</v>
      </c>
    </row>
    <row r="281" spans="4:18" x14ac:dyDescent="0.2">
      <c r="D281">
        <v>1.6713089999999999</v>
      </c>
      <c r="E281">
        <v>220.8</v>
      </c>
      <c r="F281">
        <v>132.11200500000001</v>
      </c>
      <c r="G281" t="s">
        <v>30</v>
      </c>
      <c r="H281">
        <v>2</v>
      </c>
      <c r="I281" t="s">
        <v>24</v>
      </c>
      <c r="J281" t="s">
        <v>24</v>
      </c>
      <c r="K281" t="s">
        <v>24</v>
      </c>
      <c r="L281" t="s">
        <v>24</v>
      </c>
      <c r="M281" t="s">
        <v>24</v>
      </c>
      <c r="N281" t="s">
        <v>24</v>
      </c>
      <c r="O281" t="s">
        <v>6</v>
      </c>
      <c r="P281" t="s">
        <v>6</v>
      </c>
      <c r="Q281" t="s">
        <v>60</v>
      </c>
      <c r="R281" t="s">
        <v>62</v>
      </c>
    </row>
    <row r="282" spans="4:18" x14ac:dyDescent="0.2">
      <c r="D282">
        <v>1.644147</v>
      </c>
      <c r="E282">
        <v>220.8</v>
      </c>
      <c r="F282">
        <v>134.29454000000001</v>
      </c>
      <c r="G282" t="s">
        <v>30</v>
      </c>
      <c r="H282">
        <v>2</v>
      </c>
      <c r="I282" t="s">
        <v>24</v>
      </c>
      <c r="J282" t="s">
        <v>24</v>
      </c>
      <c r="K282" t="s">
        <v>24</v>
      </c>
      <c r="L282" t="s">
        <v>24</v>
      </c>
      <c r="M282" t="s">
        <v>24</v>
      </c>
      <c r="N282" t="s">
        <v>24</v>
      </c>
      <c r="O282" t="s">
        <v>6</v>
      </c>
      <c r="P282" t="s">
        <v>6</v>
      </c>
      <c r="Q282" t="s">
        <v>60</v>
      </c>
      <c r="R282" t="s">
        <v>62</v>
      </c>
    </row>
    <row r="283" spans="4:18" x14ac:dyDescent="0.2">
      <c r="D283">
        <v>1.865391</v>
      </c>
      <c r="E283">
        <v>248.4</v>
      </c>
      <c r="F283">
        <v>133.16242800000001</v>
      </c>
      <c r="G283" t="s">
        <v>30</v>
      </c>
      <c r="H283">
        <v>2</v>
      </c>
      <c r="I283" t="s">
        <v>24</v>
      </c>
      <c r="J283" t="s">
        <v>24</v>
      </c>
      <c r="K283" t="s">
        <v>24</v>
      </c>
      <c r="L283" t="s">
        <v>24</v>
      </c>
      <c r="M283" t="s">
        <v>24</v>
      </c>
      <c r="N283" t="s">
        <v>24</v>
      </c>
      <c r="O283" t="s">
        <v>6</v>
      </c>
      <c r="P283" t="s">
        <v>6</v>
      </c>
      <c r="Q283" t="s">
        <v>60</v>
      </c>
      <c r="R283" t="s">
        <v>62</v>
      </c>
    </row>
    <row r="284" spans="4:18" x14ac:dyDescent="0.2">
      <c r="D284">
        <v>3.3377340000000002</v>
      </c>
      <c r="E284">
        <v>414</v>
      </c>
      <c r="F284">
        <v>124.036249</v>
      </c>
      <c r="G284" t="s">
        <v>32</v>
      </c>
      <c r="H284">
        <v>2</v>
      </c>
      <c r="I284" t="s">
        <v>24</v>
      </c>
      <c r="J284" t="s">
        <v>24</v>
      </c>
      <c r="K284" t="s">
        <v>24</v>
      </c>
      <c r="L284" t="s">
        <v>24</v>
      </c>
      <c r="M284" t="s">
        <v>24</v>
      </c>
      <c r="N284" t="s">
        <v>24</v>
      </c>
      <c r="O284" t="s">
        <v>6</v>
      </c>
      <c r="P284" t="s">
        <v>6</v>
      </c>
      <c r="Q284" t="s">
        <v>60</v>
      </c>
      <c r="R284" t="s">
        <v>62</v>
      </c>
    </row>
    <row r="285" spans="4:18" x14ac:dyDescent="0.2">
      <c r="D285">
        <v>3.2526869999999999</v>
      </c>
      <c r="E285">
        <v>414</v>
      </c>
      <c r="F285">
        <v>127.279372</v>
      </c>
      <c r="G285" t="s">
        <v>32</v>
      </c>
      <c r="H285">
        <v>2</v>
      </c>
      <c r="I285" t="s">
        <v>24</v>
      </c>
      <c r="J285" t="s">
        <v>24</v>
      </c>
      <c r="K285" t="s">
        <v>24</v>
      </c>
      <c r="L285" t="s">
        <v>24</v>
      </c>
      <c r="M285" t="s">
        <v>24</v>
      </c>
      <c r="N285" t="s">
        <v>24</v>
      </c>
      <c r="O285" t="s">
        <v>6</v>
      </c>
      <c r="P285" t="s">
        <v>6</v>
      </c>
      <c r="Q285" t="s">
        <v>60</v>
      </c>
      <c r="R285" t="s">
        <v>62</v>
      </c>
    </row>
    <row r="286" spans="4:18" x14ac:dyDescent="0.2">
      <c r="D286">
        <v>3.6663000000000001</v>
      </c>
      <c r="E286">
        <v>469.2</v>
      </c>
      <c r="F286">
        <v>127.97641900000001</v>
      </c>
      <c r="G286" t="s">
        <v>32</v>
      </c>
      <c r="H286">
        <v>2</v>
      </c>
      <c r="I286" t="s">
        <v>24</v>
      </c>
      <c r="J286" t="s">
        <v>24</v>
      </c>
      <c r="K286" t="s">
        <v>24</v>
      </c>
      <c r="L286" t="s">
        <v>24</v>
      </c>
      <c r="M286" t="s">
        <v>24</v>
      </c>
      <c r="N286" t="s">
        <v>24</v>
      </c>
      <c r="O286" t="s">
        <v>6</v>
      </c>
      <c r="P286" t="s">
        <v>6</v>
      </c>
      <c r="Q286" t="s">
        <v>60</v>
      </c>
      <c r="R286" t="s">
        <v>62</v>
      </c>
    </row>
    <row r="287" spans="4:18" x14ac:dyDescent="0.2">
      <c r="D287">
        <v>2.2785169999999999</v>
      </c>
      <c r="E287">
        <v>303.60000000000002</v>
      </c>
      <c r="F287">
        <v>133.244552</v>
      </c>
      <c r="G287" t="s">
        <v>33</v>
      </c>
      <c r="H287">
        <v>2</v>
      </c>
      <c r="I287" t="s">
        <v>24</v>
      </c>
      <c r="J287" t="s">
        <v>24</v>
      </c>
      <c r="K287" t="s">
        <v>24</v>
      </c>
      <c r="L287" t="s">
        <v>24</v>
      </c>
      <c r="M287" t="s">
        <v>24</v>
      </c>
      <c r="N287" t="s">
        <v>24</v>
      </c>
      <c r="O287" t="s">
        <v>6</v>
      </c>
      <c r="P287" t="s">
        <v>6</v>
      </c>
      <c r="Q287" t="s">
        <v>60</v>
      </c>
      <c r="R287" t="s">
        <v>62</v>
      </c>
    </row>
    <row r="288" spans="4:18" x14ac:dyDescent="0.2">
      <c r="D288">
        <v>2.2051349999999998</v>
      </c>
      <c r="E288">
        <v>276</v>
      </c>
      <c r="F288">
        <v>125.16242099999999</v>
      </c>
      <c r="G288" t="s">
        <v>33</v>
      </c>
      <c r="H288">
        <v>2</v>
      </c>
      <c r="I288" t="s">
        <v>24</v>
      </c>
      <c r="J288" t="s">
        <v>24</v>
      </c>
      <c r="K288" t="s">
        <v>24</v>
      </c>
      <c r="L288" t="s">
        <v>24</v>
      </c>
      <c r="M288" t="s">
        <v>24</v>
      </c>
      <c r="N288" t="s">
        <v>24</v>
      </c>
      <c r="O288" t="s">
        <v>6</v>
      </c>
      <c r="P288" t="s">
        <v>6</v>
      </c>
      <c r="Q288" t="s">
        <v>60</v>
      </c>
      <c r="R288" t="s">
        <v>62</v>
      </c>
    </row>
    <row r="289" spans="4:18" x14ac:dyDescent="0.2">
      <c r="D289">
        <v>2.2050420000000002</v>
      </c>
      <c r="E289">
        <v>276</v>
      </c>
      <c r="F289">
        <v>125.16767</v>
      </c>
      <c r="G289" t="s">
        <v>33</v>
      </c>
      <c r="H289">
        <v>2</v>
      </c>
      <c r="I289" t="s">
        <v>24</v>
      </c>
      <c r="J289" t="s">
        <v>24</v>
      </c>
      <c r="K289" t="s">
        <v>24</v>
      </c>
      <c r="L289" t="s">
        <v>24</v>
      </c>
      <c r="M289" t="s">
        <v>24</v>
      </c>
      <c r="N289" t="s">
        <v>24</v>
      </c>
      <c r="O289" t="s">
        <v>6</v>
      </c>
      <c r="P289" t="s">
        <v>6</v>
      </c>
      <c r="Q289" t="s">
        <v>60</v>
      </c>
      <c r="R289" t="s">
        <v>62</v>
      </c>
    </row>
    <row r="290" spans="4:18" x14ac:dyDescent="0.2">
      <c r="D290">
        <v>0.56889599999999996</v>
      </c>
      <c r="E290">
        <v>82.8</v>
      </c>
      <c r="F290">
        <v>145.54499300000001</v>
      </c>
      <c r="G290" t="s">
        <v>17</v>
      </c>
      <c r="H290">
        <v>8</v>
      </c>
      <c r="I290" t="s">
        <v>6</v>
      </c>
      <c r="J290" t="s">
        <v>6</v>
      </c>
      <c r="K290" t="s">
        <v>6</v>
      </c>
      <c r="L290" t="s">
        <v>6</v>
      </c>
      <c r="M290" t="s">
        <v>6</v>
      </c>
      <c r="N290" t="s">
        <v>6</v>
      </c>
      <c r="O290" t="s">
        <v>6</v>
      </c>
      <c r="P290" t="s">
        <v>6</v>
      </c>
      <c r="Q290">
        <v>1</v>
      </c>
      <c r="R290" t="s">
        <v>62</v>
      </c>
    </row>
    <row r="291" spans="4:18" x14ac:dyDescent="0.2">
      <c r="D291">
        <v>0.49798700000000001</v>
      </c>
      <c r="E291">
        <v>82.8</v>
      </c>
      <c r="F291">
        <v>166.269544</v>
      </c>
      <c r="G291" t="s">
        <v>17</v>
      </c>
      <c r="H291">
        <v>8</v>
      </c>
      <c r="I291" t="s">
        <v>6</v>
      </c>
      <c r="J291" t="s">
        <v>6</v>
      </c>
      <c r="K291" t="s">
        <v>6</v>
      </c>
      <c r="L291" t="s">
        <v>6</v>
      </c>
      <c r="M291" t="s">
        <v>6</v>
      </c>
      <c r="N291" t="s">
        <v>6</v>
      </c>
      <c r="O291" t="s">
        <v>6</v>
      </c>
      <c r="P291" t="s">
        <v>6</v>
      </c>
      <c r="Q291">
        <v>1</v>
      </c>
      <c r="R291" t="s">
        <v>62</v>
      </c>
    </row>
    <row r="292" spans="4:18" x14ac:dyDescent="0.2">
      <c r="D292">
        <v>0.79300599999999999</v>
      </c>
      <c r="E292">
        <v>110.4</v>
      </c>
      <c r="F292">
        <v>139.21712600000001</v>
      </c>
      <c r="G292" t="s">
        <v>17</v>
      </c>
      <c r="H292">
        <v>8</v>
      </c>
      <c r="I292" t="s">
        <v>6</v>
      </c>
      <c r="J292" t="s">
        <v>6</v>
      </c>
      <c r="K292" t="s">
        <v>6</v>
      </c>
      <c r="L292" t="s">
        <v>6</v>
      </c>
      <c r="M292" t="s">
        <v>6</v>
      </c>
      <c r="N292" t="s">
        <v>6</v>
      </c>
      <c r="O292" t="s">
        <v>6</v>
      </c>
      <c r="P292" t="s">
        <v>6</v>
      </c>
      <c r="Q292">
        <v>1</v>
      </c>
      <c r="R292" t="s">
        <v>62</v>
      </c>
    </row>
    <row r="293" spans="4:18" x14ac:dyDescent="0.2">
      <c r="D293">
        <v>0.64042399999999999</v>
      </c>
      <c r="E293">
        <v>82.8</v>
      </c>
      <c r="F293">
        <v>129.289288</v>
      </c>
      <c r="G293" t="s">
        <v>17</v>
      </c>
      <c r="H293">
        <v>8</v>
      </c>
      <c r="I293" t="s">
        <v>6</v>
      </c>
      <c r="J293" t="s">
        <v>6</v>
      </c>
      <c r="K293" t="s">
        <v>6</v>
      </c>
      <c r="L293" t="s">
        <v>6</v>
      </c>
      <c r="M293" t="s">
        <v>6</v>
      </c>
      <c r="N293" t="s">
        <v>6</v>
      </c>
      <c r="O293" t="s">
        <v>6</v>
      </c>
      <c r="P293" t="s">
        <v>6</v>
      </c>
      <c r="Q293">
        <v>10</v>
      </c>
      <c r="R293" t="s">
        <v>62</v>
      </c>
    </row>
    <row r="294" spans="4:18" x14ac:dyDescent="0.2">
      <c r="D294">
        <v>0.64884200000000003</v>
      </c>
      <c r="E294">
        <v>82.8</v>
      </c>
      <c r="F294">
        <v>127.612005</v>
      </c>
      <c r="G294" t="s">
        <v>17</v>
      </c>
      <c r="H294">
        <v>8</v>
      </c>
      <c r="I294" t="s">
        <v>6</v>
      </c>
      <c r="J294" t="s">
        <v>6</v>
      </c>
      <c r="K294" t="s">
        <v>6</v>
      </c>
      <c r="L294" t="s">
        <v>6</v>
      </c>
      <c r="M294" t="s">
        <v>6</v>
      </c>
      <c r="N294" t="s">
        <v>6</v>
      </c>
      <c r="O294" t="s">
        <v>6</v>
      </c>
      <c r="P294" t="s">
        <v>6</v>
      </c>
      <c r="Q294">
        <v>10</v>
      </c>
      <c r="R294" t="s">
        <v>62</v>
      </c>
    </row>
    <row r="295" spans="4:18" x14ac:dyDescent="0.2">
      <c r="D295">
        <v>0.84875900000000004</v>
      </c>
      <c r="E295">
        <v>110.4</v>
      </c>
      <c r="F295">
        <v>130.072183</v>
      </c>
      <c r="G295" t="s">
        <v>17</v>
      </c>
      <c r="H295">
        <v>8</v>
      </c>
      <c r="I295" t="s">
        <v>6</v>
      </c>
      <c r="J295" t="s">
        <v>6</v>
      </c>
      <c r="K295" t="s">
        <v>6</v>
      </c>
      <c r="L295" t="s">
        <v>6</v>
      </c>
      <c r="M295" t="s">
        <v>6</v>
      </c>
      <c r="N295" t="s">
        <v>6</v>
      </c>
      <c r="O295" t="s">
        <v>6</v>
      </c>
      <c r="P295" t="s">
        <v>6</v>
      </c>
      <c r="Q295">
        <v>10</v>
      </c>
      <c r="R295" t="s">
        <v>62</v>
      </c>
    </row>
    <row r="296" spans="4:18" x14ac:dyDescent="0.2">
      <c r="D296">
        <v>0.66573199999999999</v>
      </c>
      <c r="E296">
        <v>82.8</v>
      </c>
      <c r="F296">
        <v>124.37428800000001</v>
      </c>
      <c r="G296" t="s">
        <v>17</v>
      </c>
      <c r="H296">
        <v>8</v>
      </c>
      <c r="I296" t="s">
        <v>6</v>
      </c>
      <c r="J296" t="s">
        <v>6</v>
      </c>
      <c r="K296" t="s">
        <v>6</v>
      </c>
      <c r="L296" t="s">
        <v>6</v>
      </c>
      <c r="M296" t="s">
        <v>6</v>
      </c>
      <c r="N296" t="s">
        <v>6</v>
      </c>
      <c r="O296" t="s">
        <v>6</v>
      </c>
      <c r="P296" t="s">
        <v>6</v>
      </c>
      <c r="Q296">
        <v>100</v>
      </c>
      <c r="R296" t="s">
        <v>62</v>
      </c>
    </row>
    <row r="297" spans="4:18" x14ac:dyDescent="0.2">
      <c r="D297">
        <v>0.65466000000000002</v>
      </c>
      <c r="E297">
        <v>82.8</v>
      </c>
      <c r="F297">
        <v>126.477912</v>
      </c>
      <c r="G297" t="s">
        <v>17</v>
      </c>
      <c r="H297">
        <v>8</v>
      </c>
      <c r="I297" t="s">
        <v>6</v>
      </c>
      <c r="J297" t="s">
        <v>6</v>
      </c>
      <c r="K297" t="s">
        <v>6</v>
      </c>
      <c r="L297" t="s">
        <v>6</v>
      </c>
      <c r="M297" t="s">
        <v>6</v>
      </c>
      <c r="N297" t="s">
        <v>6</v>
      </c>
      <c r="O297" t="s">
        <v>6</v>
      </c>
      <c r="P297" t="s">
        <v>6</v>
      </c>
      <c r="Q297">
        <v>100</v>
      </c>
      <c r="R297" t="s">
        <v>62</v>
      </c>
    </row>
    <row r="298" spans="4:18" x14ac:dyDescent="0.2">
      <c r="D298">
        <v>0.70613800000000004</v>
      </c>
      <c r="E298">
        <v>110.4</v>
      </c>
      <c r="F298">
        <v>156.343435</v>
      </c>
      <c r="G298" t="s">
        <v>17</v>
      </c>
      <c r="H298">
        <v>8</v>
      </c>
      <c r="I298" t="s">
        <v>6</v>
      </c>
      <c r="J298" t="s">
        <v>6</v>
      </c>
      <c r="K298" t="s">
        <v>6</v>
      </c>
      <c r="L298" t="s">
        <v>6</v>
      </c>
      <c r="M298" t="s">
        <v>6</v>
      </c>
      <c r="N298" t="s">
        <v>6</v>
      </c>
      <c r="O298" t="s">
        <v>6</v>
      </c>
      <c r="P298" t="s">
        <v>6</v>
      </c>
      <c r="Q298">
        <v>100</v>
      </c>
      <c r="R298" t="s">
        <v>62</v>
      </c>
    </row>
    <row r="299" spans="4:18" x14ac:dyDescent="0.2">
      <c r="D299">
        <v>1.5445880000000001</v>
      </c>
      <c r="E299">
        <v>193.2</v>
      </c>
      <c r="F299">
        <v>125.081883</v>
      </c>
      <c r="G299" t="s">
        <v>4</v>
      </c>
      <c r="H299">
        <v>8</v>
      </c>
      <c r="I299" t="s">
        <v>6</v>
      </c>
      <c r="J299" t="s">
        <v>6</v>
      </c>
      <c r="K299" t="s">
        <v>6</v>
      </c>
      <c r="L299" t="s">
        <v>6</v>
      </c>
      <c r="M299" t="s">
        <v>6</v>
      </c>
      <c r="N299" t="s">
        <v>6</v>
      </c>
      <c r="O299" t="s">
        <v>6</v>
      </c>
      <c r="P299" t="s">
        <v>6</v>
      </c>
      <c r="Q299">
        <v>1</v>
      </c>
      <c r="R299" t="s">
        <v>62</v>
      </c>
    </row>
    <row r="300" spans="4:18" x14ac:dyDescent="0.2">
      <c r="D300">
        <v>1.4891970000000001</v>
      </c>
      <c r="E300">
        <v>193.2</v>
      </c>
      <c r="F300">
        <v>129.73434700000001</v>
      </c>
      <c r="G300" t="s">
        <v>4</v>
      </c>
      <c r="H300">
        <v>8</v>
      </c>
      <c r="I300" t="s">
        <v>6</v>
      </c>
      <c r="J300" t="s">
        <v>6</v>
      </c>
      <c r="K300" t="s">
        <v>6</v>
      </c>
      <c r="L300" t="s">
        <v>6</v>
      </c>
      <c r="M300" t="s">
        <v>6</v>
      </c>
      <c r="N300" t="s">
        <v>6</v>
      </c>
      <c r="O300" t="s">
        <v>6</v>
      </c>
      <c r="P300" t="s">
        <v>6</v>
      </c>
      <c r="Q300">
        <v>1</v>
      </c>
      <c r="R300" t="s">
        <v>62</v>
      </c>
    </row>
    <row r="301" spans="4:18" x14ac:dyDescent="0.2">
      <c r="D301">
        <v>1.5096430000000001</v>
      </c>
      <c r="E301">
        <v>193.2</v>
      </c>
      <c r="F301">
        <v>127.977251</v>
      </c>
      <c r="G301" t="s">
        <v>4</v>
      </c>
      <c r="H301">
        <v>8</v>
      </c>
      <c r="I301" t="s">
        <v>6</v>
      </c>
      <c r="J301" t="s">
        <v>6</v>
      </c>
      <c r="K301" t="s">
        <v>6</v>
      </c>
      <c r="L301" t="s">
        <v>6</v>
      </c>
      <c r="M301" t="s">
        <v>6</v>
      </c>
      <c r="N301" t="s">
        <v>6</v>
      </c>
      <c r="O301" t="s">
        <v>6</v>
      </c>
      <c r="P301" t="s">
        <v>6</v>
      </c>
      <c r="Q301">
        <v>1</v>
      </c>
      <c r="R301" t="s">
        <v>62</v>
      </c>
    </row>
    <row r="302" spans="4:18" x14ac:dyDescent="0.2">
      <c r="D302">
        <v>1.4703459999999999</v>
      </c>
      <c r="E302">
        <v>193.2</v>
      </c>
      <c r="F302">
        <v>131.39767599999999</v>
      </c>
      <c r="G302" t="s">
        <v>4</v>
      </c>
      <c r="H302">
        <v>8</v>
      </c>
      <c r="I302" t="s">
        <v>6</v>
      </c>
      <c r="J302" t="s">
        <v>6</v>
      </c>
      <c r="K302" t="s">
        <v>6</v>
      </c>
      <c r="L302" t="s">
        <v>6</v>
      </c>
      <c r="M302" t="s">
        <v>6</v>
      </c>
      <c r="N302" t="s">
        <v>6</v>
      </c>
      <c r="O302" t="s">
        <v>6</v>
      </c>
      <c r="P302" t="s">
        <v>6</v>
      </c>
      <c r="Q302">
        <v>10</v>
      </c>
      <c r="R302" t="s">
        <v>62</v>
      </c>
    </row>
    <row r="303" spans="4:18" x14ac:dyDescent="0.2">
      <c r="D303">
        <v>1.4395739999999999</v>
      </c>
      <c r="E303">
        <v>193.2</v>
      </c>
      <c r="F303">
        <v>134.20639199999999</v>
      </c>
      <c r="G303" t="s">
        <v>4</v>
      </c>
      <c r="H303">
        <v>8</v>
      </c>
      <c r="I303" t="s">
        <v>6</v>
      </c>
      <c r="J303" t="s">
        <v>6</v>
      </c>
      <c r="K303" t="s">
        <v>6</v>
      </c>
      <c r="L303" t="s">
        <v>6</v>
      </c>
      <c r="M303" t="s">
        <v>6</v>
      </c>
      <c r="N303" t="s">
        <v>6</v>
      </c>
      <c r="O303" t="s">
        <v>6</v>
      </c>
      <c r="P303" t="s">
        <v>6</v>
      </c>
      <c r="Q303">
        <v>10</v>
      </c>
      <c r="R303" t="s">
        <v>62</v>
      </c>
    </row>
    <row r="304" spans="4:18" x14ac:dyDescent="0.2">
      <c r="D304">
        <v>1.420134</v>
      </c>
      <c r="E304">
        <v>193.2</v>
      </c>
      <c r="F304">
        <v>136.043522</v>
      </c>
      <c r="G304" t="s">
        <v>4</v>
      </c>
      <c r="H304">
        <v>8</v>
      </c>
      <c r="I304" t="s">
        <v>6</v>
      </c>
      <c r="J304" t="s">
        <v>6</v>
      </c>
      <c r="K304" t="s">
        <v>6</v>
      </c>
      <c r="L304" t="s">
        <v>6</v>
      </c>
      <c r="M304" t="s">
        <v>6</v>
      </c>
      <c r="N304" t="s">
        <v>6</v>
      </c>
      <c r="O304" t="s">
        <v>6</v>
      </c>
      <c r="P304" t="s">
        <v>6</v>
      </c>
      <c r="Q304">
        <v>10</v>
      </c>
      <c r="R304" t="s">
        <v>62</v>
      </c>
    </row>
    <row r="305" spans="4:18" x14ac:dyDescent="0.2">
      <c r="D305">
        <v>1.8942840000000001</v>
      </c>
      <c r="E305">
        <v>248.4</v>
      </c>
      <c r="F305">
        <v>131.13135500000001</v>
      </c>
      <c r="G305" t="s">
        <v>4</v>
      </c>
      <c r="H305">
        <v>8</v>
      </c>
      <c r="I305" t="s">
        <v>6</v>
      </c>
      <c r="J305" t="s">
        <v>6</v>
      </c>
      <c r="K305" t="s">
        <v>6</v>
      </c>
      <c r="L305" t="s">
        <v>6</v>
      </c>
      <c r="M305" t="s">
        <v>6</v>
      </c>
      <c r="N305" t="s">
        <v>6</v>
      </c>
      <c r="O305" t="s">
        <v>6</v>
      </c>
      <c r="P305" t="s">
        <v>6</v>
      </c>
      <c r="Q305">
        <v>100</v>
      </c>
      <c r="R305" t="s">
        <v>62</v>
      </c>
    </row>
    <row r="306" spans="4:18" x14ac:dyDescent="0.2">
      <c r="D306">
        <v>1.875256</v>
      </c>
      <c r="E306">
        <v>248.4</v>
      </c>
      <c r="F306">
        <v>132.46193700000001</v>
      </c>
      <c r="G306" t="s">
        <v>4</v>
      </c>
      <c r="H306">
        <v>8</v>
      </c>
      <c r="I306" t="s">
        <v>6</v>
      </c>
      <c r="J306" t="s">
        <v>6</v>
      </c>
      <c r="K306" t="s">
        <v>6</v>
      </c>
      <c r="L306" t="s">
        <v>6</v>
      </c>
      <c r="M306" t="s">
        <v>6</v>
      </c>
      <c r="N306" t="s">
        <v>6</v>
      </c>
      <c r="O306" t="s">
        <v>6</v>
      </c>
      <c r="P306" t="s">
        <v>6</v>
      </c>
      <c r="Q306">
        <v>100</v>
      </c>
      <c r="R306" t="s">
        <v>62</v>
      </c>
    </row>
    <row r="307" spans="4:18" x14ac:dyDescent="0.2">
      <c r="D307">
        <v>1.889184</v>
      </c>
      <c r="E307">
        <v>248.4</v>
      </c>
      <c r="F307">
        <v>131.48532499999999</v>
      </c>
      <c r="G307" t="s">
        <v>4</v>
      </c>
      <c r="H307">
        <v>8</v>
      </c>
      <c r="I307" t="s">
        <v>6</v>
      </c>
      <c r="J307" t="s">
        <v>6</v>
      </c>
      <c r="K307" t="s">
        <v>6</v>
      </c>
      <c r="L307" t="s">
        <v>6</v>
      </c>
      <c r="M307" t="s">
        <v>6</v>
      </c>
      <c r="N307" t="s">
        <v>6</v>
      </c>
      <c r="O307" t="s">
        <v>6</v>
      </c>
      <c r="P307" t="s">
        <v>6</v>
      </c>
      <c r="Q307">
        <v>100</v>
      </c>
      <c r="R307" t="s">
        <v>62</v>
      </c>
    </row>
    <row r="308" spans="4:18" x14ac:dyDescent="0.2">
      <c r="D308">
        <v>0.40493299999999999</v>
      </c>
      <c r="E308">
        <v>55.2</v>
      </c>
      <c r="F308">
        <v>136.31875099999999</v>
      </c>
      <c r="G308" t="s">
        <v>22</v>
      </c>
      <c r="H308">
        <v>8</v>
      </c>
      <c r="I308" t="s">
        <v>6</v>
      </c>
      <c r="J308" t="s">
        <v>6</v>
      </c>
      <c r="K308" t="s">
        <v>6</v>
      </c>
      <c r="L308" t="s">
        <v>6</v>
      </c>
      <c r="M308" t="s">
        <v>6</v>
      </c>
      <c r="N308" t="s">
        <v>6</v>
      </c>
      <c r="O308" t="s">
        <v>6</v>
      </c>
      <c r="P308" t="s">
        <v>6</v>
      </c>
      <c r="Q308">
        <v>1</v>
      </c>
      <c r="R308" t="s">
        <v>62</v>
      </c>
    </row>
    <row r="309" spans="4:18" x14ac:dyDescent="0.2">
      <c r="D309">
        <v>0.392569</v>
      </c>
      <c r="E309">
        <v>55.2</v>
      </c>
      <c r="F309">
        <v>140.61229</v>
      </c>
      <c r="G309" t="s">
        <v>22</v>
      </c>
      <c r="H309">
        <v>8</v>
      </c>
      <c r="I309" t="s">
        <v>6</v>
      </c>
      <c r="J309" t="s">
        <v>6</v>
      </c>
      <c r="K309" t="s">
        <v>6</v>
      </c>
      <c r="L309" t="s">
        <v>6</v>
      </c>
      <c r="M309" t="s">
        <v>6</v>
      </c>
      <c r="N309" t="s">
        <v>6</v>
      </c>
      <c r="O309" t="s">
        <v>6</v>
      </c>
      <c r="P309" t="s">
        <v>6</v>
      </c>
      <c r="Q309">
        <v>1</v>
      </c>
      <c r="R309" t="s">
        <v>62</v>
      </c>
    </row>
    <row r="310" spans="4:18" x14ac:dyDescent="0.2">
      <c r="D310">
        <v>0.47877900000000001</v>
      </c>
      <c r="E310">
        <v>82.8</v>
      </c>
      <c r="F310">
        <v>172.93994900000001</v>
      </c>
      <c r="G310" t="s">
        <v>22</v>
      </c>
      <c r="H310">
        <v>8</v>
      </c>
      <c r="I310" t="s">
        <v>6</v>
      </c>
      <c r="J310" t="s">
        <v>6</v>
      </c>
      <c r="K310" t="s">
        <v>6</v>
      </c>
      <c r="L310" t="s">
        <v>6</v>
      </c>
      <c r="M310" t="s">
        <v>6</v>
      </c>
      <c r="N310" t="s">
        <v>6</v>
      </c>
      <c r="O310" t="s">
        <v>6</v>
      </c>
      <c r="P310" t="s">
        <v>6</v>
      </c>
      <c r="Q310">
        <v>1</v>
      </c>
      <c r="R310" t="s">
        <v>62</v>
      </c>
    </row>
    <row r="311" spans="4:18" x14ac:dyDescent="0.2">
      <c r="D311">
        <v>0.31708599999999998</v>
      </c>
      <c r="E311">
        <v>55.2</v>
      </c>
      <c r="F311">
        <v>174.08509699999999</v>
      </c>
      <c r="G311" t="s">
        <v>22</v>
      </c>
      <c r="H311">
        <v>8</v>
      </c>
      <c r="I311" t="s">
        <v>6</v>
      </c>
      <c r="J311" t="s">
        <v>6</v>
      </c>
      <c r="K311" t="s">
        <v>6</v>
      </c>
      <c r="L311" t="s">
        <v>6</v>
      </c>
      <c r="M311" t="s">
        <v>6</v>
      </c>
      <c r="N311" t="s">
        <v>6</v>
      </c>
      <c r="O311" t="s">
        <v>6</v>
      </c>
      <c r="P311" t="s">
        <v>6</v>
      </c>
      <c r="Q311">
        <v>10</v>
      </c>
      <c r="R311" t="s">
        <v>62</v>
      </c>
    </row>
    <row r="312" spans="4:18" x14ac:dyDescent="0.2">
      <c r="D312">
        <v>0.32798300000000002</v>
      </c>
      <c r="E312">
        <v>55.2</v>
      </c>
      <c r="F312">
        <v>168.301301</v>
      </c>
      <c r="G312" t="s">
        <v>22</v>
      </c>
      <c r="H312">
        <v>8</v>
      </c>
      <c r="I312" t="s">
        <v>6</v>
      </c>
      <c r="J312" t="s">
        <v>6</v>
      </c>
      <c r="K312" t="s">
        <v>6</v>
      </c>
      <c r="L312" t="s">
        <v>6</v>
      </c>
      <c r="M312" t="s">
        <v>6</v>
      </c>
      <c r="N312" t="s">
        <v>6</v>
      </c>
      <c r="O312" t="s">
        <v>6</v>
      </c>
      <c r="P312" t="s">
        <v>6</v>
      </c>
      <c r="Q312">
        <v>10</v>
      </c>
      <c r="R312" t="s">
        <v>62</v>
      </c>
    </row>
    <row r="313" spans="4:18" x14ac:dyDescent="0.2">
      <c r="D313">
        <v>0.42105599999999999</v>
      </c>
      <c r="E313">
        <v>82.8</v>
      </c>
      <c r="F313">
        <v>196.64840899999999</v>
      </c>
      <c r="G313" t="s">
        <v>22</v>
      </c>
      <c r="H313">
        <v>8</v>
      </c>
      <c r="I313" t="s">
        <v>6</v>
      </c>
      <c r="J313" t="s">
        <v>6</v>
      </c>
      <c r="K313" t="s">
        <v>6</v>
      </c>
      <c r="L313" t="s">
        <v>6</v>
      </c>
      <c r="M313" t="s">
        <v>6</v>
      </c>
      <c r="N313" t="s">
        <v>6</v>
      </c>
      <c r="O313" t="s">
        <v>6</v>
      </c>
      <c r="P313" t="s">
        <v>6</v>
      </c>
      <c r="Q313">
        <v>10</v>
      </c>
      <c r="R313" t="s">
        <v>62</v>
      </c>
    </row>
    <row r="314" spans="4:18" x14ac:dyDescent="0.2">
      <c r="D314">
        <v>0.37340699999999999</v>
      </c>
      <c r="E314">
        <v>55.2</v>
      </c>
      <c r="F314">
        <v>147.82809800000001</v>
      </c>
      <c r="G314" t="s">
        <v>22</v>
      </c>
      <c r="H314">
        <v>8</v>
      </c>
      <c r="I314" t="s">
        <v>6</v>
      </c>
      <c r="J314" t="s">
        <v>6</v>
      </c>
      <c r="K314" t="s">
        <v>6</v>
      </c>
      <c r="L314" t="s">
        <v>6</v>
      </c>
      <c r="M314" t="s">
        <v>6</v>
      </c>
      <c r="N314" t="s">
        <v>6</v>
      </c>
      <c r="O314" t="s">
        <v>6</v>
      </c>
      <c r="P314" t="s">
        <v>6</v>
      </c>
      <c r="Q314">
        <v>100</v>
      </c>
      <c r="R314" t="s">
        <v>62</v>
      </c>
    </row>
    <row r="315" spans="4:18" x14ac:dyDescent="0.2">
      <c r="D315">
        <v>0.41725299999999999</v>
      </c>
      <c r="E315">
        <v>55.2</v>
      </c>
      <c r="F315">
        <v>132.293915</v>
      </c>
      <c r="G315" t="s">
        <v>22</v>
      </c>
      <c r="H315">
        <v>8</v>
      </c>
      <c r="I315" t="s">
        <v>6</v>
      </c>
      <c r="J315" t="s">
        <v>6</v>
      </c>
      <c r="K315" t="s">
        <v>6</v>
      </c>
      <c r="L315" t="s">
        <v>6</v>
      </c>
      <c r="M315" t="s">
        <v>6</v>
      </c>
      <c r="N315" t="s">
        <v>6</v>
      </c>
      <c r="O315" t="s">
        <v>6</v>
      </c>
      <c r="P315" t="s">
        <v>6</v>
      </c>
      <c r="Q315">
        <v>100</v>
      </c>
      <c r="R315" t="s">
        <v>62</v>
      </c>
    </row>
    <row r="316" spans="4:18" x14ac:dyDescent="0.2">
      <c r="D316">
        <v>0.38459700000000002</v>
      </c>
      <c r="E316">
        <v>55.2</v>
      </c>
      <c r="F316">
        <v>143.52676400000001</v>
      </c>
      <c r="G316" t="s">
        <v>22</v>
      </c>
      <c r="H316">
        <v>8</v>
      </c>
      <c r="I316" t="s">
        <v>6</v>
      </c>
      <c r="J316" t="s">
        <v>6</v>
      </c>
      <c r="K316" t="s">
        <v>6</v>
      </c>
      <c r="L316" t="s">
        <v>6</v>
      </c>
      <c r="M316" t="s">
        <v>6</v>
      </c>
      <c r="N316" t="s">
        <v>6</v>
      </c>
      <c r="O316" t="s">
        <v>6</v>
      </c>
      <c r="P316" t="s">
        <v>6</v>
      </c>
      <c r="Q316">
        <v>100</v>
      </c>
      <c r="R316" t="s">
        <v>62</v>
      </c>
    </row>
    <row r="317" spans="4:18" x14ac:dyDescent="0.2">
      <c r="D317">
        <v>1.9638439999999999</v>
      </c>
      <c r="E317">
        <v>248.4</v>
      </c>
      <c r="F317">
        <v>126.486637</v>
      </c>
      <c r="G317" t="s">
        <v>7</v>
      </c>
      <c r="H317">
        <v>8</v>
      </c>
      <c r="I317" t="s">
        <v>6</v>
      </c>
      <c r="J317" t="s">
        <v>6</v>
      </c>
      <c r="K317" t="s">
        <v>6</v>
      </c>
      <c r="L317" t="s">
        <v>6</v>
      </c>
      <c r="M317" t="s">
        <v>6</v>
      </c>
      <c r="N317" t="s">
        <v>6</v>
      </c>
      <c r="O317" t="s">
        <v>6</v>
      </c>
      <c r="P317" t="s">
        <v>6</v>
      </c>
      <c r="Q317">
        <v>1</v>
      </c>
      <c r="R317" t="s">
        <v>62</v>
      </c>
    </row>
    <row r="318" spans="4:18" x14ac:dyDescent="0.2">
      <c r="D318">
        <v>1.984626</v>
      </c>
      <c r="E318">
        <v>248.4</v>
      </c>
      <c r="F318">
        <v>125.162097</v>
      </c>
      <c r="G318" t="s">
        <v>7</v>
      </c>
      <c r="H318">
        <v>8</v>
      </c>
      <c r="I318" t="s">
        <v>6</v>
      </c>
      <c r="J318" t="s">
        <v>6</v>
      </c>
      <c r="K318" t="s">
        <v>6</v>
      </c>
      <c r="L318" t="s">
        <v>6</v>
      </c>
      <c r="M318" t="s">
        <v>6</v>
      </c>
      <c r="N318" t="s">
        <v>6</v>
      </c>
      <c r="O318" t="s">
        <v>6</v>
      </c>
      <c r="P318" t="s">
        <v>6</v>
      </c>
      <c r="Q318">
        <v>1</v>
      </c>
      <c r="R318" t="s">
        <v>62</v>
      </c>
    </row>
    <row r="319" spans="4:18" x14ac:dyDescent="0.2">
      <c r="D319">
        <v>1.8375049999999999</v>
      </c>
      <c r="E319">
        <v>220.8</v>
      </c>
      <c r="F319">
        <v>120.16297</v>
      </c>
      <c r="G319" t="s">
        <v>7</v>
      </c>
      <c r="H319">
        <v>8</v>
      </c>
      <c r="I319" t="s">
        <v>6</v>
      </c>
      <c r="J319" t="s">
        <v>6</v>
      </c>
      <c r="K319" t="s">
        <v>6</v>
      </c>
      <c r="L319" t="s">
        <v>6</v>
      </c>
      <c r="M319" t="s">
        <v>6</v>
      </c>
      <c r="N319" t="s">
        <v>6</v>
      </c>
      <c r="O319" t="s">
        <v>6</v>
      </c>
      <c r="P319" t="s">
        <v>6</v>
      </c>
      <c r="Q319">
        <v>1</v>
      </c>
      <c r="R319" t="s">
        <v>62</v>
      </c>
    </row>
    <row r="320" spans="4:18" x14ac:dyDescent="0.2">
      <c r="D320">
        <v>1.4200790000000001</v>
      </c>
      <c r="E320">
        <v>193.2</v>
      </c>
      <c r="F320">
        <v>136.048811</v>
      </c>
      <c r="G320" t="s">
        <v>7</v>
      </c>
      <c r="H320">
        <v>8</v>
      </c>
      <c r="I320" t="s">
        <v>6</v>
      </c>
      <c r="J320" t="s">
        <v>6</v>
      </c>
      <c r="K320" t="s">
        <v>6</v>
      </c>
      <c r="L320" t="s">
        <v>6</v>
      </c>
      <c r="M320" t="s">
        <v>6</v>
      </c>
      <c r="N320" t="s">
        <v>6</v>
      </c>
      <c r="O320" t="s">
        <v>6</v>
      </c>
      <c r="P320" t="s">
        <v>6</v>
      </c>
      <c r="Q320">
        <v>10</v>
      </c>
      <c r="R320" t="s">
        <v>62</v>
      </c>
    </row>
    <row r="321" spans="4:18" x14ac:dyDescent="0.2">
      <c r="D321">
        <v>1.5991150000000001</v>
      </c>
      <c r="E321">
        <v>220.8</v>
      </c>
      <c r="F321">
        <v>138.076412</v>
      </c>
      <c r="G321" t="s">
        <v>7</v>
      </c>
      <c r="H321">
        <v>8</v>
      </c>
      <c r="I321" t="s">
        <v>6</v>
      </c>
      <c r="J321" t="s">
        <v>6</v>
      </c>
      <c r="K321" t="s">
        <v>6</v>
      </c>
      <c r="L321" t="s">
        <v>6</v>
      </c>
      <c r="M321" t="s">
        <v>6</v>
      </c>
      <c r="N321" t="s">
        <v>6</v>
      </c>
      <c r="O321" t="s">
        <v>6</v>
      </c>
      <c r="P321" t="s">
        <v>6</v>
      </c>
      <c r="Q321">
        <v>10</v>
      </c>
      <c r="R321" t="s">
        <v>62</v>
      </c>
    </row>
    <row r="322" spans="4:18" x14ac:dyDescent="0.2">
      <c r="D322">
        <v>1.5742290000000001</v>
      </c>
      <c r="E322">
        <v>220.8</v>
      </c>
      <c r="F322">
        <v>140.25913600000001</v>
      </c>
      <c r="G322" t="s">
        <v>7</v>
      </c>
      <c r="H322">
        <v>8</v>
      </c>
      <c r="I322" t="s">
        <v>6</v>
      </c>
      <c r="J322" t="s">
        <v>6</v>
      </c>
      <c r="K322" t="s">
        <v>6</v>
      </c>
      <c r="L322" t="s">
        <v>6</v>
      </c>
      <c r="M322" t="s">
        <v>6</v>
      </c>
      <c r="N322" t="s">
        <v>6</v>
      </c>
      <c r="O322" t="s">
        <v>6</v>
      </c>
      <c r="P322" t="s">
        <v>6</v>
      </c>
      <c r="Q322">
        <v>10</v>
      </c>
      <c r="R322" t="s">
        <v>62</v>
      </c>
    </row>
    <row r="323" spans="4:18" x14ac:dyDescent="0.2">
      <c r="D323">
        <v>1.812767</v>
      </c>
      <c r="E323">
        <v>248.4</v>
      </c>
      <c r="F323">
        <v>137.02811</v>
      </c>
      <c r="G323" t="s">
        <v>7</v>
      </c>
      <c r="H323">
        <v>8</v>
      </c>
      <c r="I323" t="s">
        <v>6</v>
      </c>
      <c r="J323" t="s">
        <v>6</v>
      </c>
      <c r="K323" t="s">
        <v>6</v>
      </c>
      <c r="L323" t="s">
        <v>6</v>
      </c>
      <c r="M323" t="s">
        <v>6</v>
      </c>
      <c r="N323" t="s">
        <v>6</v>
      </c>
      <c r="O323" t="s">
        <v>6</v>
      </c>
      <c r="P323" t="s">
        <v>6</v>
      </c>
      <c r="Q323">
        <v>100</v>
      </c>
      <c r="R323" t="s">
        <v>62</v>
      </c>
    </row>
    <row r="324" spans="4:18" x14ac:dyDescent="0.2">
      <c r="D324">
        <v>1.7505109999999999</v>
      </c>
      <c r="E324">
        <v>220.8</v>
      </c>
      <c r="F324">
        <v>126.13459899999999</v>
      </c>
      <c r="G324" t="s">
        <v>7</v>
      </c>
      <c r="H324">
        <v>8</v>
      </c>
      <c r="I324" t="s">
        <v>6</v>
      </c>
      <c r="J324" t="s">
        <v>6</v>
      </c>
      <c r="K324" t="s">
        <v>6</v>
      </c>
      <c r="L324" t="s">
        <v>6</v>
      </c>
      <c r="M324" t="s">
        <v>6</v>
      </c>
      <c r="N324" t="s">
        <v>6</v>
      </c>
      <c r="O324" t="s">
        <v>6</v>
      </c>
      <c r="P324" t="s">
        <v>6</v>
      </c>
      <c r="Q324">
        <v>100</v>
      </c>
      <c r="R324" t="s">
        <v>62</v>
      </c>
    </row>
    <row r="325" spans="4:18" x14ac:dyDescent="0.2">
      <c r="D325">
        <v>1.7808120000000001</v>
      </c>
      <c r="E325">
        <v>248.4</v>
      </c>
      <c r="F325">
        <v>139.48695900000001</v>
      </c>
      <c r="G325" t="s">
        <v>7</v>
      </c>
      <c r="H325">
        <v>8</v>
      </c>
      <c r="I325" t="s">
        <v>6</v>
      </c>
      <c r="J325" t="s">
        <v>6</v>
      </c>
      <c r="K325" t="s">
        <v>6</v>
      </c>
      <c r="L325" t="s">
        <v>6</v>
      </c>
      <c r="M325" t="s">
        <v>6</v>
      </c>
      <c r="N325" t="s">
        <v>6</v>
      </c>
      <c r="O325" t="s">
        <v>6</v>
      </c>
      <c r="P325" t="s">
        <v>6</v>
      </c>
      <c r="Q325">
        <v>100</v>
      </c>
      <c r="R325" t="s">
        <v>62</v>
      </c>
    </row>
    <row r="326" spans="4:18" x14ac:dyDescent="0.2">
      <c r="D326">
        <v>3.4055080000000002</v>
      </c>
      <c r="E326">
        <v>414</v>
      </c>
      <c r="F326">
        <v>121.567761</v>
      </c>
      <c r="G326" t="s">
        <v>16</v>
      </c>
      <c r="H326">
        <v>8</v>
      </c>
      <c r="I326" t="s">
        <v>6</v>
      </c>
      <c r="J326" t="s">
        <v>6</v>
      </c>
      <c r="K326" t="s">
        <v>6</v>
      </c>
      <c r="L326" t="s">
        <v>6</v>
      </c>
      <c r="M326" t="s">
        <v>6</v>
      </c>
      <c r="N326" t="s">
        <v>6</v>
      </c>
      <c r="O326" t="s">
        <v>6</v>
      </c>
      <c r="P326" t="s">
        <v>6</v>
      </c>
      <c r="Q326">
        <v>1</v>
      </c>
      <c r="R326" t="s">
        <v>62</v>
      </c>
    </row>
    <row r="327" spans="4:18" x14ac:dyDescent="0.2">
      <c r="D327">
        <v>3.3675980000000001</v>
      </c>
      <c r="E327">
        <v>441.6</v>
      </c>
      <c r="F327">
        <v>131.132024</v>
      </c>
      <c r="G327" t="s">
        <v>16</v>
      </c>
      <c r="H327">
        <v>8</v>
      </c>
      <c r="I327" t="s">
        <v>6</v>
      </c>
      <c r="J327" t="s">
        <v>6</v>
      </c>
      <c r="K327" t="s">
        <v>6</v>
      </c>
      <c r="L327" t="s">
        <v>6</v>
      </c>
      <c r="M327" t="s">
        <v>6</v>
      </c>
      <c r="N327" t="s">
        <v>6</v>
      </c>
      <c r="O327" t="s">
        <v>6</v>
      </c>
      <c r="P327" t="s">
        <v>6</v>
      </c>
      <c r="Q327">
        <v>1</v>
      </c>
      <c r="R327" t="s">
        <v>62</v>
      </c>
    </row>
    <row r="328" spans="4:18" x14ac:dyDescent="0.2">
      <c r="D328">
        <v>1.6659489999999999</v>
      </c>
      <c r="E328">
        <v>220.8</v>
      </c>
      <c r="F328">
        <v>132.53706</v>
      </c>
      <c r="G328" t="s">
        <v>16</v>
      </c>
      <c r="H328">
        <v>8</v>
      </c>
      <c r="I328" t="s">
        <v>6</v>
      </c>
      <c r="J328" t="s">
        <v>6</v>
      </c>
      <c r="K328" t="s">
        <v>6</v>
      </c>
      <c r="L328" t="s">
        <v>6</v>
      </c>
      <c r="M328" t="s">
        <v>6</v>
      </c>
      <c r="N328" t="s">
        <v>6</v>
      </c>
      <c r="O328" t="s">
        <v>6</v>
      </c>
      <c r="P328" t="s">
        <v>6</v>
      </c>
      <c r="Q328">
        <v>1</v>
      </c>
      <c r="R328" t="s">
        <v>62</v>
      </c>
    </row>
    <row r="329" spans="4:18" x14ac:dyDescent="0.2">
      <c r="D329">
        <v>3.044543</v>
      </c>
      <c r="E329">
        <v>386.4</v>
      </c>
      <c r="F329">
        <v>126.915593</v>
      </c>
      <c r="G329" t="s">
        <v>16</v>
      </c>
      <c r="H329">
        <v>8</v>
      </c>
      <c r="I329" t="s">
        <v>6</v>
      </c>
      <c r="J329" t="s">
        <v>6</v>
      </c>
      <c r="K329" t="s">
        <v>6</v>
      </c>
      <c r="L329" t="s">
        <v>6</v>
      </c>
      <c r="M329" t="s">
        <v>6</v>
      </c>
      <c r="N329" t="s">
        <v>6</v>
      </c>
      <c r="O329" t="s">
        <v>6</v>
      </c>
      <c r="P329" t="s">
        <v>6</v>
      </c>
      <c r="Q329">
        <v>10</v>
      </c>
      <c r="R329" t="s">
        <v>62</v>
      </c>
    </row>
    <row r="330" spans="4:18" x14ac:dyDescent="0.2">
      <c r="D330">
        <v>2.9544969999999999</v>
      </c>
      <c r="E330">
        <v>386.4</v>
      </c>
      <c r="F330">
        <v>130.78369599999999</v>
      </c>
      <c r="G330" t="s">
        <v>16</v>
      </c>
      <c r="H330">
        <v>8</v>
      </c>
      <c r="I330" t="s">
        <v>6</v>
      </c>
      <c r="J330" t="s">
        <v>6</v>
      </c>
      <c r="K330" t="s">
        <v>6</v>
      </c>
      <c r="L330" t="s">
        <v>6</v>
      </c>
      <c r="M330" t="s">
        <v>6</v>
      </c>
      <c r="N330" t="s">
        <v>6</v>
      </c>
      <c r="O330" t="s">
        <v>6</v>
      </c>
      <c r="P330" t="s">
        <v>6</v>
      </c>
      <c r="Q330">
        <v>10</v>
      </c>
      <c r="R330" t="s">
        <v>62</v>
      </c>
    </row>
    <row r="331" spans="4:18" x14ac:dyDescent="0.2">
      <c r="D331">
        <v>2.9866389999999998</v>
      </c>
      <c r="E331">
        <v>386.4</v>
      </c>
      <c r="F331">
        <v>129.376206</v>
      </c>
      <c r="G331" t="s">
        <v>16</v>
      </c>
      <c r="H331">
        <v>8</v>
      </c>
      <c r="I331" t="s">
        <v>6</v>
      </c>
      <c r="J331" t="s">
        <v>6</v>
      </c>
      <c r="K331" t="s">
        <v>6</v>
      </c>
      <c r="L331" t="s">
        <v>6</v>
      </c>
      <c r="M331" t="s">
        <v>6</v>
      </c>
      <c r="N331" t="s">
        <v>6</v>
      </c>
      <c r="O331" t="s">
        <v>6</v>
      </c>
      <c r="P331" t="s">
        <v>6</v>
      </c>
      <c r="Q331">
        <v>10</v>
      </c>
      <c r="R331" t="s">
        <v>62</v>
      </c>
    </row>
    <row r="332" spans="4:18" x14ac:dyDescent="0.2">
      <c r="D332">
        <v>3.3097539999999999</v>
      </c>
      <c r="E332">
        <v>414</v>
      </c>
      <c r="F332">
        <v>125.084822</v>
      </c>
      <c r="G332" t="s">
        <v>16</v>
      </c>
      <c r="H332">
        <v>8</v>
      </c>
      <c r="I332" t="s">
        <v>6</v>
      </c>
      <c r="J332" t="s">
        <v>6</v>
      </c>
      <c r="K332" t="s">
        <v>6</v>
      </c>
      <c r="L332" t="s">
        <v>6</v>
      </c>
      <c r="M332" t="s">
        <v>6</v>
      </c>
      <c r="N332" t="s">
        <v>6</v>
      </c>
      <c r="O332" t="s">
        <v>6</v>
      </c>
      <c r="P332" t="s">
        <v>6</v>
      </c>
      <c r="Q332">
        <v>100</v>
      </c>
      <c r="R332" t="s">
        <v>62</v>
      </c>
    </row>
    <row r="333" spans="4:18" x14ac:dyDescent="0.2">
      <c r="D333">
        <v>3.281908</v>
      </c>
      <c r="E333">
        <v>414</v>
      </c>
      <c r="F333">
        <v>126.146146</v>
      </c>
      <c r="G333" t="s">
        <v>16</v>
      </c>
      <c r="H333">
        <v>8</v>
      </c>
      <c r="I333" t="s">
        <v>6</v>
      </c>
      <c r="J333" t="s">
        <v>6</v>
      </c>
      <c r="K333" t="s">
        <v>6</v>
      </c>
      <c r="L333" t="s">
        <v>6</v>
      </c>
      <c r="M333" t="s">
        <v>6</v>
      </c>
      <c r="N333" t="s">
        <v>6</v>
      </c>
      <c r="O333" t="s">
        <v>6</v>
      </c>
      <c r="P333" t="s">
        <v>6</v>
      </c>
      <c r="Q333">
        <v>100</v>
      </c>
      <c r="R333" t="s">
        <v>62</v>
      </c>
    </row>
    <row r="334" spans="4:18" x14ac:dyDescent="0.2">
      <c r="D334">
        <v>3.3097850000000002</v>
      </c>
      <c r="E334">
        <v>414</v>
      </c>
      <c r="F334">
        <v>125.083652</v>
      </c>
      <c r="G334" t="s">
        <v>16</v>
      </c>
      <c r="H334">
        <v>8</v>
      </c>
      <c r="I334" t="s">
        <v>6</v>
      </c>
      <c r="J334" t="s">
        <v>6</v>
      </c>
      <c r="K334" t="s">
        <v>6</v>
      </c>
      <c r="L334" t="s">
        <v>6</v>
      </c>
      <c r="M334" t="s">
        <v>6</v>
      </c>
      <c r="N334" t="s">
        <v>6</v>
      </c>
      <c r="O334" t="s">
        <v>6</v>
      </c>
      <c r="P334" t="s">
        <v>6</v>
      </c>
      <c r="Q334">
        <v>100</v>
      </c>
      <c r="R334" t="s">
        <v>62</v>
      </c>
    </row>
    <row r="335" spans="4:18" x14ac:dyDescent="0.2">
      <c r="D335">
        <v>2.2786330000000001</v>
      </c>
      <c r="E335">
        <v>303.60000000000002</v>
      </c>
      <c r="F335">
        <v>133.237798</v>
      </c>
      <c r="G335" t="s">
        <v>25</v>
      </c>
      <c r="H335">
        <v>8</v>
      </c>
      <c r="I335" t="s">
        <v>6</v>
      </c>
      <c r="J335" t="s">
        <v>6</v>
      </c>
      <c r="K335" t="s">
        <v>6</v>
      </c>
      <c r="L335" t="s">
        <v>6</v>
      </c>
      <c r="M335" t="s">
        <v>6</v>
      </c>
      <c r="N335" t="s">
        <v>6</v>
      </c>
      <c r="O335" t="s">
        <v>6</v>
      </c>
      <c r="P335" t="s">
        <v>6</v>
      </c>
      <c r="Q335">
        <v>1</v>
      </c>
      <c r="R335" t="s">
        <v>62</v>
      </c>
    </row>
    <row r="336" spans="4:18" x14ac:dyDescent="0.2">
      <c r="D336">
        <v>2.3804979999999998</v>
      </c>
      <c r="E336">
        <v>303.60000000000002</v>
      </c>
      <c r="F336">
        <v>127.53635800000001</v>
      </c>
      <c r="G336" t="s">
        <v>25</v>
      </c>
      <c r="H336">
        <v>8</v>
      </c>
      <c r="I336" t="s">
        <v>6</v>
      </c>
      <c r="J336" t="s">
        <v>6</v>
      </c>
      <c r="K336" t="s">
        <v>6</v>
      </c>
      <c r="L336" t="s">
        <v>6</v>
      </c>
      <c r="M336" t="s">
        <v>6</v>
      </c>
      <c r="N336" t="s">
        <v>6</v>
      </c>
      <c r="O336" t="s">
        <v>6</v>
      </c>
      <c r="P336" t="s">
        <v>6</v>
      </c>
      <c r="Q336">
        <v>1</v>
      </c>
      <c r="R336" t="s">
        <v>62</v>
      </c>
    </row>
    <row r="337" spans="4:18" x14ac:dyDescent="0.2">
      <c r="D337">
        <v>2.3921290000000002</v>
      </c>
      <c r="E337">
        <v>303.60000000000002</v>
      </c>
      <c r="F337">
        <v>126.916239</v>
      </c>
      <c r="G337" t="s">
        <v>25</v>
      </c>
      <c r="H337">
        <v>8</v>
      </c>
      <c r="I337" t="s">
        <v>6</v>
      </c>
      <c r="J337" t="s">
        <v>6</v>
      </c>
      <c r="K337" t="s">
        <v>6</v>
      </c>
      <c r="L337" t="s">
        <v>6</v>
      </c>
      <c r="M337" t="s">
        <v>6</v>
      </c>
      <c r="N337" t="s">
        <v>6</v>
      </c>
      <c r="O337" t="s">
        <v>6</v>
      </c>
      <c r="P337" t="s">
        <v>6</v>
      </c>
      <c r="Q337">
        <v>1</v>
      </c>
      <c r="R337" t="s">
        <v>62</v>
      </c>
    </row>
    <row r="338" spans="4:18" x14ac:dyDescent="0.2">
      <c r="D338">
        <v>2.6629360000000002</v>
      </c>
      <c r="E338">
        <v>331.2</v>
      </c>
      <c r="F338">
        <v>124.373985</v>
      </c>
      <c r="G338" t="s">
        <v>25</v>
      </c>
      <c r="H338">
        <v>8</v>
      </c>
      <c r="I338" t="s">
        <v>6</v>
      </c>
      <c r="J338" t="s">
        <v>6</v>
      </c>
      <c r="K338" t="s">
        <v>6</v>
      </c>
      <c r="L338" t="s">
        <v>6</v>
      </c>
      <c r="M338" t="s">
        <v>6</v>
      </c>
      <c r="N338" t="s">
        <v>6</v>
      </c>
      <c r="O338" t="s">
        <v>6</v>
      </c>
      <c r="P338" t="s">
        <v>6</v>
      </c>
      <c r="Q338">
        <v>10</v>
      </c>
      <c r="R338" t="s">
        <v>62</v>
      </c>
    </row>
    <row r="339" spans="4:18" x14ac:dyDescent="0.2">
      <c r="D339">
        <v>2.5461839999999998</v>
      </c>
      <c r="E339">
        <v>331.2</v>
      </c>
      <c r="F339">
        <v>130.076989</v>
      </c>
      <c r="G339" t="s">
        <v>25</v>
      </c>
      <c r="H339">
        <v>8</v>
      </c>
      <c r="I339" t="s">
        <v>6</v>
      </c>
      <c r="J339" t="s">
        <v>6</v>
      </c>
      <c r="K339" t="s">
        <v>6</v>
      </c>
      <c r="L339" t="s">
        <v>6</v>
      </c>
      <c r="M339" t="s">
        <v>6</v>
      </c>
      <c r="N339" t="s">
        <v>6</v>
      </c>
      <c r="O339" t="s">
        <v>6</v>
      </c>
      <c r="P339" t="s">
        <v>6</v>
      </c>
      <c r="Q339">
        <v>10</v>
      </c>
      <c r="R339" t="s">
        <v>62</v>
      </c>
    </row>
    <row r="340" spans="4:18" x14ac:dyDescent="0.2">
      <c r="D340">
        <v>2.6479059999999999</v>
      </c>
      <c r="E340">
        <v>331.2</v>
      </c>
      <c r="F340">
        <v>125.079964</v>
      </c>
      <c r="G340" t="s">
        <v>25</v>
      </c>
      <c r="H340">
        <v>8</v>
      </c>
      <c r="I340" t="s">
        <v>6</v>
      </c>
      <c r="J340" t="s">
        <v>6</v>
      </c>
      <c r="K340" t="s">
        <v>6</v>
      </c>
      <c r="L340" t="s">
        <v>6</v>
      </c>
      <c r="M340" t="s">
        <v>6</v>
      </c>
      <c r="N340" t="s">
        <v>6</v>
      </c>
      <c r="O340" t="s">
        <v>6</v>
      </c>
      <c r="P340" t="s">
        <v>6</v>
      </c>
      <c r="Q340">
        <v>10</v>
      </c>
      <c r="R340" t="s">
        <v>62</v>
      </c>
    </row>
    <row r="341" spans="4:18" x14ac:dyDescent="0.2">
      <c r="D341">
        <v>3.0376919999999998</v>
      </c>
      <c r="E341">
        <v>386.4</v>
      </c>
      <c r="F341">
        <v>127.201857</v>
      </c>
      <c r="G341" t="s">
        <v>25</v>
      </c>
      <c r="H341">
        <v>8</v>
      </c>
      <c r="I341" t="s">
        <v>6</v>
      </c>
      <c r="J341" t="s">
        <v>6</v>
      </c>
      <c r="K341" t="s">
        <v>6</v>
      </c>
      <c r="L341" t="s">
        <v>6</v>
      </c>
      <c r="M341" t="s">
        <v>6</v>
      </c>
      <c r="N341" t="s">
        <v>6</v>
      </c>
      <c r="O341" t="s">
        <v>6</v>
      </c>
      <c r="P341" t="s">
        <v>6</v>
      </c>
      <c r="Q341">
        <v>100</v>
      </c>
      <c r="R341" t="s">
        <v>62</v>
      </c>
    </row>
    <row r="342" spans="4:18" x14ac:dyDescent="0.2">
      <c r="D342">
        <v>2.8927010000000002</v>
      </c>
      <c r="E342">
        <v>358.8</v>
      </c>
      <c r="F342">
        <v>124.03633600000001</v>
      </c>
      <c r="G342" t="s">
        <v>25</v>
      </c>
      <c r="H342">
        <v>8</v>
      </c>
      <c r="I342" t="s">
        <v>6</v>
      </c>
      <c r="J342" t="s">
        <v>6</v>
      </c>
      <c r="K342" t="s">
        <v>6</v>
      </c>
      <c r="L342" t="s">
        <v>6</v>
      </c>
      <c r="M342" t="s">
        <v>6</v>
      </c>
      <c r="N342" t="s">
        <v>6</v>
      </c>
      <c r="O342" t="s">
        <v>6</v>
      </c>
      <c r="P342" t="s">
        <v>6</v>
      </c>
      <c r="Q342">
        <v>100</v>
      </c>
      <c r="R342" t="s">
        <v>62</v>
      </c>
    </row>
    <row r="343" spans="4:18" x14ac:dyDescent="0.2">
      <c r="D343">
        <v>3.0871189999999999</v>
      </c>
      <c r="E343">
        <v>386.4</v>
      </c>
      <c r="F343">
        <v>125.165246</v>
      </c>
      <c r="G343" t="s">
        <v>25</v>
      </c>
      <c r="H343">
        <v>8</v>
      </c>
      <c r="I343" t="s">
        <v>6</v>
      </c>
      <c r="J343" t="s">
        <v>6</v>
      </c>
      <c r="K343" t="s">
        <v>6</v>
      </c>
      <c r="L343" t="s">
        <v>6</v>
      </c>
      <c r="M343" t="s">
        <v>6</v>
      </c>
      <c r="N343" t="s">
        <v>6</v>
      </c>
      <c r="O343" t="s">
        <v>6</v>
      </c>
      <c r="P343" t="s">
        <v>6</v>
      </c>
      <c r="Q343">
        <v>100</v>
      </c>
      <c r="R343" t="s">
        <v>62</v>
      </c>
    </row>
    <row r="344" spans="4:18" x14ac:dyDescent="0.2">
      <c r="D344">
        <v>0.84242499999999998</v>
      </c>
      <c r="E344">
        <v>110.4</v>
      </c>
      <c r="F344">
        <v>131.050228</v>
      </c>
      <c r="G344" t="s">
        <v>58</v>
      </c>
      <c r="H344">
        <v>8</v>
      </c>
      <c r="I344" t="s">
        <v>6</v>
      </c>
      <c r="J344" t="s">
        <v>6</v>
      </c>
      <c r="K344" t="s">
        <v>6</v>
      </c>
      <c r="L344" t="s">
        <v>6</v>
      </c>
      <c r="M344" t="s">
        <v>6</v>
      </c>
      <c r="N344" t="s">
        <v>6</v>
      </c>
      <c r="O344" t="s">
        <v>6</v>
      </c>
      <c r="P344" t="s">
        <v>6</v>
      </c>
      <c r="Q344" t="s">
        <v>60</v>
      </c>
      <c r="R344" t="s">
        <v>62</v>
      </c>
    </row>
    <row r="345" spans="4:18" x14ac:dyDescent="0.2">
      <c r="D345">
        <v>0.93247800000000003</v>
      </c>
      <c r="E345">
        <v>138</v>
      </c>
      <c r="F345">
        <v>147.99283500000001</v>
      </c>
      <c r="G345" t="s">
        <v>58</v>
      </c>
      <c r="H345">
        <v>8</v>
      </c>
      <c r="I345" t="s">
        <v>6</v>
      </c>
      <c r="J345" t="s">
        <v>6</v>
      </c>
      <c r="K345" t="s">
        <v>6</v>
      </c>
      <c r="L345" t="s">
        <v>6</v>
      </c>
      <c r="M345" t="s">
        <v>6</v>
      </c>
      <c r="N345" t="s">
        <v>6</v>
      </c>
      <c r="O345" t="s">
        <v>6</v>
      </c>
      <c r="P345" t="s">
        <v>6</v>
      </c>
      <c r="Q345" t="s">
        <v>60</v>
      </c>
      <c r="R345" t="s">
        <v>62</v>
      </c>
    </row>
    <row r="346" spans="4:18" x14ac:dyDescent="0.2">
      <c r="D346">
        <v>0.809396</v>
      </c>
      <c r="E346">
        <v>110.4</v>
      </c>
      <c r="F346">
        <v>136.39806200000001</v>
      </c>
      <c r="G346" t="s">
        <v>58</v>
      </c>
      <c r="H346">
        <v>8</v>
      </c>
      <c r="I346" t="s">
        <v>6</v>
      </c>
      <c r="J346" t="s">
        <v>6</v>
      </c>
      <c r="K346" t="s">
        <v>6</v>
      </c>
      <c r="L346" t="s">
        <v>6</v>
      </c>
      <c r="M346" t="s">
        <v>6</v>
      </c>
      <c r="N346" t="s">
        <v>6</v>
      </c>
      <c r="O346" t="s">
        <v>6</v>
      </c>
      <c r="P346" t="s">
        <v>6</v>
      </c>
      <c r="Q346" t="s">
        <v>60</v>
      </c>
      <c r="R346" t="s">
        <v>62</v>
      </c>
    </row>
    <row r="347" spans="4:18" x14ac:dyDescent="0.2">
      <c r="D347">
        <v>0.94419900000000001</v>
      </c>
      <c r="E347">
        <v>138</v>
      </c>
      <c r="F347">
        <v>146.15565699999999</v>
      </c>
      <c r="G347" t="s">
        <v>58</v>
      </c>
      <c r="H347">
        <v>8</v>
      </c>
      <c r="I347" t="s">
        <v>6</v>
      </c>
      <c r="J347" t="s">
        <v>6</v>
      </c>
      <c r="K347" t="s">
        <v>6</v>
      </c>
      <c r="L347" t="s">
        <v>6</v>
      </c>
      <c r="M347" t="s">
        <v>6</v>
      </c>
      <c r="N347" t="s">
        <v>6</v>
      </c>
      <c r="O347" t="s">
        <v>6</v>
      </c>
      <c r="P347" t="s">
        <v>6</v>
      </c>
      <c r="Q347" t="s">
        <v>60</v>
      </c>
      <c r="R347" t="s">
        <v>62</v>
      </c>
    </row>
    <row r="348" spans="4:18" x14ac:dyDescent="0.2">
      <c r="D348">
        <v>0.86805699999999997</v>
      </c>
      <c r="E348">
        <v>110.4</v>
      </c>
      <c r="F348">
        <v>127.1806</v>
      </c>
      <c r="G348" t="s">
        <v>58</v>
      </c>
      <c r="H348">
        <v>8</v>
      </c>
      <c r="I348" t="s">
        <v>6</v>
      </c>
      <c r="J348" t="s">
        <v>6</v>
      </c>
      <c r="K348" t="s">
        <v>6</v>
      </c>
      <c r="L348" t="s">
        <v>6</v>
      </c>
      <c r="M348" t="s">
        <v>6</v>
      </c>
      <c r="N348" t="s">
        <v>6</v>
      </c>
      <c r="O348" t="s">
        <v>6</v>
      </c>
      <c r="P348" t="s">
        <v>6</v>
      </c>
      <c r="Q348" t="s">
        <v>60</v>
      </c>
      <c r="R348" t="s">
        <v>62</v>
      </c>
    </row>
    <row r="349" spans="4:18" x14ac:dyDescent="0.2">
      <c r="D349">
        <v>0.82642300000000002</v>
      </c>
      <c r="E349">
        <v>110.4</v>
      </c>
      <c r="F349">
        <v>133.58776700000001</v>
      </c>
      <c r="G349" t="s">
        <v>58</v>
      </c>
      <c r="H349">
        <v>8</v>
      </c>
      <c r="I349" t="s">
        <v>6</v>
      </c>
      <c r="J349" t="s">
        <v>6</v>
      </c>
      <c r="K349" t="s">
        <v>6</v>
      </c>
      <c r="L349" t="s">
        <v>6</v>
      </c>
      <c r="M349" t="s">
        <v>6</v>
      </c>
      <c r="N349" t="s">
        <v>6</v>
      </c>
      <c r="O349" t="s">
        <v>6</v>
      </c>
      <c r="P349" t="s">
        <v>6</v>
      </c>
      <c r="Q349" t="s">
        <v>60</v>
      </c>
      <c r="R349" t="s">
        <v>62</v>
      </c>
    </row>
    <row r="350" spans="4:18" x14ac:dyDescent="0.2">
      <c r="D350">
        <v>0.83521299999999998</v>
      </c>
      <c r="E350">
        <v>110.4</v>
      </c>
      <c r="F350">
        <v>132.18190799999999</v>
      </c>
      <c r="G350" t="s">
        <v>58</v>
      </c>
      <c r="H350">
        <v>8</v>
      </c>
      <c r="I350" t="s">
        <v>6</v>
      </c>
      <c r="J350" t="s">
        <v>6</v>
      </c>
      <c r="K350" t="s">
        <v>6</v>
      </c>
      <c r="L350" t="s">
        <v>6</v>
      </c>
      <c r="M350" t="s">
        <v>6</v>
      </c>
      <c r="N350" t="s">
        <v>6</v>
      </c>
      <c r="O350" t="s">
        <v>6</v>
      </c>
      <c r="P350" t="s">
        <v>6</v>
      </c>
      <c r="Q350" t="s">
        <v>60</v>
      </c>
      <c r="R350" t="s">
        <v>62</v>
      </c>
    </row>
    <row r="351" spans="4:18" x14ac:dyDescent="0.2">
      <c r="D351">
        <v>0.84699199999999997</v>
      </c>
      <c r="E351">
        <v>110.4</v>
      </c>
      <c r="F351">
        <v>130.343648</v>
      </c>
      <c r="G351" t="s">
        <v>58</v>
      </c>
      <c r="H351">
        <v>8</v>
      </c>
      <c r="I351" t="s">
        <v>6</v>
      </c>
      <c r="J351" t="s">
        <v>6</v>
      </c>
      <c r="K351" t="s">
        <v>6</v>
      </c>
      <c r="L351" t="s">
        <v>6</v>
      </c>
      <c r="M351" t="s">
        <v>6</v>
      </c>
      <c r="N351" t="s">
        <v>6</v>
      </c>
      <c r="O351" t="s">
        <v>6</v>
      </c>
      <c r="P351" t="s">
        <v>6</v>
      </c>
      <c r="Q351" t="s">
        <v>60</v>
      </c>
      <c r="R351" t="s">
        <v>62</v>
      </c>
    </row>
    <row r="352" spans="4:18" x14ac:dyDescent="0.2">
      <c r="D352">
        <v>0.86562600000000001</v>
      </c>
      <c r="E352">
        <v>110.4</v>
      </c>
      <c r="F352">
        <v>127.537767</v>
      </c>
      <c r="G352" t="s">
        <v>58</v>
      </c>
      <c r="H352">
        <v>8</v>
      </c>
      <c r="I352" t="s">
        <v>6</v>
      </c>
      <c r="J352" t="s">
        <v>6</v>
      </c>
      <c r="K352" t="s">
        <v>6</v>
      </c>
      <c r="L352" t="s">
        <v>6</v>
      </c>
      <c r="M352" t="s">
        <v>6</v>
      </c>
      <c r="N352" t="s">
        <v>6</v>
      </c>
      <c r="O352" t="s">
        <v>6</v>
      </c>
      <c r="P352" t="s">
        <v>6</v>
      </c>
      <c r="Q352" t="s">
        <v>60</v>
      </c>
      <c r="R352" t="s">
        <v>62</v>
      </c>
    </row>
    <row r="353" spans="4:18" x14ac:dyDescent="0.2">
      <c r="D353">
        <v>0.84471200000000002</v>
      </c>
      <c r="E353">
        <v>110.4</v>
      </c>
      <c r="F353">
        <v>130.69547399999999</v>
      </c>
      <c r="G353" t="s">
        <v>58</v>
      </c>
      <c r="H353">
        <v>8</v>
      </c>
      <c r="I353" t="s">
        <v>6</v>
      </c>
      <c r="J353" t="s">
        <v>6</v>
      </c>
      <c r="K353" t="s">
        <v>6</v>
      </c>
      <c r="L353" t="s">
        <v>6</v>
      </c>
      <c r="M353" t="s">
        <v>6</v>
      </c>
      <c r="N353" t="s">
        <v>6</v>
      </c>
      <c r="O353" t="s">
        <v>6</v>
      </c>
      <c r="P353" t="s">
        <v>6</v>
      </c>
      <c r="Q353" t="s">
        <v>60</v>
      </c>
      <c r="R353" t="s">
        <v>62</v>
      </c>
    </row>
    <row r="354" spans="4:18" x14ac:dyDescent="0.2">
      <c r="D354">
        <v>0.37476900000000002</v>
      </c>
      <c r="E354">
        <v>55.2</v>
      </c>
      <c r="F354">
        <v>147.290705</v>
      </c>
      <c r="G354" t="s">
        <v>59</v>
      </c>
      <c r="H354">
        <v>8</v>
      </c>
      <c r="I354" t="s">
        <v>6</v>
      </c>
      <c r="J354" t="s">
        <v>6</v>
      </c>
      <c r="K354" t="s">
        <v>6</v>
      </c>
      <c r="L354" t="s">
        <v>6</v>
      </c>
      <c r="M354" t="s">
        <v>6</v>
      </c>
      <c r="N354" t="s">
        <v>6</v>
      </c>
      <c r="O354" t="s">
        <v>6</v>
      </c>
      <c r="P354" t="s">
        <v>6</v>
      </c>
      <c r="Q354" t="s">
        <v>60</v>
      </c>
      <c r="R354" t="s">
        <v>62</v>
      </c>
    </row>
    <row r="355" spans="4:18" x14ac:dyDescent="0.2">
      <c r="D355">
        <v>0.36538100000000001</v>
      </c>
      <c r="E355">
        <v>55.2</v>
      </c>
      <c r="F355">
        <v>151.075176</v>
      </c>
      <c r="G355" t="s">
        <v>59</v>
      </c>
      <c r="H355">
        <v>8</v>
      </c>
      <c r="I355" t="s">
        <v>6</v>
      </c>
      <c r="J355" t="s">
        <v>6</v>
      </c>
      <c r="K355" t="s">
        <v>6</v>
      </c>
      <c r="L355" t="s">
        <v>6</v>
      </c>
      <c r="M355" t="s">
        <v>6</v>
      </c>
      <c r="N355" t="s">
        <v>6</v>
      </c>
      <c r="O355" t="s">
        <v>6</v>
      </c>
      <c r="P355" t="s">
        <v>6</v>
      </c>
      <c r="Q355" t="s">
        <v>60</v>
      </c>
      <c r="R355" t="s">
        <v>62</v>
      </c>
    </row>
    <row r="356" spans="4:18" x14ac:dyDescent="0.2">
      <c r="D356">
        <v>0.371228</v>
      </c>
      <c r="E356">
        <v>55.2</v>
      </c>
      <c r="F356">
        <v>148.69562999999999</v>
      </c>
      <c r="G356" t="s">
        <v>59</v>
      </c>
      <c r="H356">
        <v>8</v>
      </c>
      <c r="I356" t="s">
        <v>6</v>
      </c>
      <c r="J356" t="s">
        <v>6</v>
      </c>
      <c r="K356" t="s">
        <v>6</v>
      </c>
      <c r="L356" t="s">
        <v>6</v>
      </c>
      <c r="M356" t="s">
        <v>6</v>
      </c>
      <c r="N356" t="s">
        <v>6</v>
      </c>
      <c r="O356" t="s">
        <v>6</v>
      </c>
      <c r="P356" t="s">
        <v>6</v>
      </c>
      <c r="Q356" t="s">
        <v>60</v>
      </c>
      <c r="R356" t="s">
        <v>62</v>
      </c>
    </row>
    <row r="357" spans="4:18" x14ac:dyDescent="0.2">
      <c r="D357">
        <v>0.36708600000000002</v>
      </c>
      <c r="E357">
        <v>55.2</v>
      </c>
      <c r="F357">
        <v>150.37331399999999</v>
      </c>
      <c r="G357" t="s">
        <v>59</v>
      </c>
      <c r="H357">
        <v>8</v>
      </c>
      <c r="I357" t="s">
        <v>6</v>
      </c>
      <c r="J357" t="s">
        <v>6</v>
      </c>
      <c r="K357" t="s">
        <v>6</v>
      </c>
      <c r="L357" t="s">
        <v>6</v>
      </c>
      <c r="M357" t="s">
        <v>6</v>
      </c>
      <c r="N357" t="s">
        <v>6</v>
      </c>
      <c r="O357" t="s">
        <v>6</v>
      </c>
      <c r="P357" t="s">
        <v>6</v>
      </c>
      <c r="Q357" t="s">
        <v>60</v>
      </c>
      <c r="R357" t="s">
        <v>62</v>
      </c>
    </row>
    <row r="358" spans="4:18" x14ac:dyDescent="0.2">
      <c r="D358">
        <v>0.43373499999999998</v>
      </c>
      <c r="E358">
        <v>55.2</v>
      </c>
      <c r="F358">
        <v>127.266671</v>
      </c>
      <c r="G358" t="s">
        <v>59</v>
      </c>
      <c r="H358">
        <v>8</v>
      </c>
      <c r="I358" t="s">
        <v>6</v>
      </c>
      <c r="J358" t="s">
        <v>6</v>
      </c>
      <c r="K358" t="s">
        <v>6</v>
      </c>
      <c r="L358" t="s">
        <v>6</v>
      </c>
      <c r="M358" t="s">
        <v>6</v>
      </c>
      <c r="N358" t="s">
        <v>6</v>
      </c>
      <c r="O358" t="s">
        <v>6</v>
      </c>
      <c r="P358" t="s">
        <v>6</v>
      </c>
      <c r="Q358" t="s">
        <v>60</v>
      </c>
      <c r="R358" t="s">
        <v>62</v>
      </c>
    </row>
    <row r="359" spans="4:18" x14ac:dyDescent="0.2">
      <c r="D359">
        <v>0.38041999999999998</v>
      </c>
      <c r="E359">
        <v>55.2</v>
      </c>
      <c r="F359">
        <v>145.102611</v>
      </c>
      <c r="G359" t="s">
        <v>59</v>
      </c>
      <c r="H359">
        <v>8</v>
      </c>
      <c r="I359" t="s">
        <v>6</v>
      </c>
      <c r="J359" t="s">
        <v>6</v>
      </c>
      <c r="K359" t="s">
        <v>6</v>
      </c>
      <c r="L359" t="s">
        <v>6</v>
      </c>
      <c r="M359" t="s">
        <v>6</v>
      </c>
      <c r="N359" t="s">
        <v>6</v>
      </c>
      <c r="O359" t="s">
        <v>6</v>
      </c>
      <c r="P359" t="s">
        <v>6</v>
      </c>
      <c r="Q359" t="s">
        <v>60</v>
      </c>
      <c r="R359" t="s">
        <v>62</v>
      </c>
    </row>
    <row r="360" spans="4:18" x14ac:dyDescent="0.2">
      <c r="D360">
        <v>0.37121300000000002</v>
      </c>
      <c r="E360">
        <v>55.2</v>
      </c>
      <c r="F360">
        <v>148.70163600000001</v>
      </c>
      <c r="G360" t="s">
        <v>59</v>
      </c>
      <c r="H360">
        <v>8</v>
      </c>
      <c r="I360" t="s">
        <v>6</v>
      </c>
      <c r="J360" t="s">
        <v>6</v>
      </c>
      <c r="K360" t="s">
        <v>6</v>
      </c>
      <c r="L360" t="s">
        <v>6</v>
      </c>
      <c r="M360" t="s">
        <v>6</v>
      </c>
      <c r="N360" t="s">
        <v>6</v>
      </c>
      <c r="O360" t="s">
        <v>6</v>
      </c>
      <c r="P360" t="s">
        <v>6</v>
      </c>
      <c r="Q360" t="s">
        <v>60</v>
      </c>
      <c r="R360" t="s">
        <v>62</v>
      </c>
    </row>
    <row r="361" spans="4:18" x14ac:dyDescent="0.2">
      <c r="D361">
        <v>0.35305599999999998</v>
      </c>
      <c r="E361">
        <v>55.2</v>
      </c>
      <c r="F361">
        <v>156.34912299999999</v>
      </c>
      <c r="G361" t="s">
        <v>59</v>
      </c>
      <c r="H361">
        <v>8</v>
      </c>
      <c r="I361" t="s">
        <v>6</v>
      </c>
      <c r="J361" t="s">
        <v>6</v>
      </c>
      <c r="K361" t="s">
        <v>6</v>
      </c>
      <c r="L361" t="s">
        <v>6</v>
      </c>
      <c r="M361" t="s">
        <v>6</v>
      </c>
      <c r="N361" t="s">
        <v>6</v>
      </c>
      <c r="O361" t="s">
        <v>6</v>
      </c>
      <c r="P361" t="s">
        <v>6</v>
      </c>
      <c r="Q361" t="s">
        <v>60</v>
      </c>
      <c r="R361" t="s">
        <v>62</v>
      </c>
    </row>
    <row r="362" spans="4:18" x14ac:dyDescent="0.2">
      <c r="D362">
        <v>0.38298599999999999</v>
      </c>
      <c r="E362">
        <v>55.2</v>
      </c>
      <c r="F362">
        <v>144.13054299999999</v>
      </c>
      <c r="G362" t="s">
        <v>59</v>
      </c>
      <c r="H362">
        <v>8</v>
      </c>
      <c r="I362" t="s">
        <v>6</v>
      </c>
      <c r="J362" t="s">
        <v>6</v>
      </c>
      <c r="K362" t="s">
        <v>6</v>
      </c>
      <c r="L362" t="s">
        <v>6</v>
      </c>
      <c r="M362" t="s">
        <v>6</v>
      </c>
      <c r="N362" t="s">
        <v>6</v>
      </c>
      <c r="O362" t="s">
        <v>6</v>
      </c>
      <c r="P362" t="s">
        <v>6</v>
      </c>
      <c r="Q362" t="s">
        <v>60</v>
      </c>
      <c r="R362" t="s">
        <v>62</v>
      </c>
    </row>
    <row r="363" spans="4:18" x14ac:dyDescent="0.2">
      <c r="D363">
        <v>0.45937800000000001</v>
      </c>
      <c r="E363">
        <v>55.2</v>
      </c>
      <c r="F363">
        <v>120.162515</v>
      </c>
      <c r="G363" t="s">
        <v>59</v>
      </c>
      <c r="H363">
        <v>8</v>
      </c>
      <c r="I363" t="s">
        <v>6</v>
      </c>
      <c r="J363" t="s">
        <v>6</v>
      </c>
      <c r="K363" t="s">
        <v>6</v>
      </c>
      <c r="L363" t="s">
        <v>6</v>
      </c>
      <c r="M363" t="s">
        <v>6</v>
      </c>
      <c r="N363" t="s">
        <v>6</v>
      </c>
      <c r="O363" t="s">
        <v>6</v>
      </c>
      <c r="P363" t="s">
        <v>6</v>
      </c>
      <c r="Q363" t="s">
        <v>60</v>
      </c>
      <c r="R363" t="s">
        <v>62</v>
      </c>
    </row>
    <row r="364" spans="4:18" x14ac:dyDescent="0.2">
      <c r="D364">
        <v>1.721738</v>
      </c>
      <c r="E364">
        <v>220.8</v>
      </c>
      <c r="F364">
        <v>128.24251599999999</v>
      </c>
      <c r="G364" t="s">
        <v>17</v>
      </c>
      <c r="H364">
        <v>8</v>
      </c>
      <c r="I364" t="s">
        <v>6</v>
      </c>
      <c r="J364" t="s">
        <v>6</v>
      </c>
      <c r="K364" t="s">
        <v>6</v>
      </c>
      <c r="L364" t="s">
        <v>6</v>
      </c>
      <c r="M364" t="s">
        <v>6</v>
      </c>
      <c r="N364" t="s">
        <v>6</v>
      </c>
      <c r="O364" t="s">
        <v>6</v>
      </c>
      <c r="P364" t="s">
        <v>6</v>
      </c>
      <c r="Q364" t="s">
        <v>60</v>
      </c>
      <c r="R364" t="s">
        <v>63</v>
      </c>
    </row>
    <row r="365" spans="4:18" x14ac:dyDescent="0.2">
      <c r="D365">
        <v>1.277358</v>
      </c>
      <c r="E365">
        <v>165.6</v>
      </c>
      <c r="F365">
        <v>129.64259200000001</v>
      </c>
      <c r="G365" t="s">
        <v>17</v>
      </c>
      <c r="H365">
        <v>8</v>
      </c>
      <c r="I365" t="s">
        <v>6</v>
      </c>
      <c r="J365" t="s">
        <v>6</v>
      </c>
      <c r="K365" t="s">
        <v>6</v>
      </c>
      <c r="L365" t="s">
        <v>6</v>
      </c>
      <c r="M365" t="s">
        <v>6</v>
      </c>
      <c r="N365" t="s">
        <v>6</v>
      </c>
      <c r="O365" t="s">
        <v>6</v>
      </c>
      <c r="P365" t="s">
        <v>6</v>
      </c>
      <c r="Q365" t="s">
        <v>60</v>
      </c>
      <c r="R365" t="s">
        <v>63</v>
      </c>
    </row>
    <row r="366" spans="4:18" x14ac:dyDescent="0.2">
      <c r="D366">
        <v>1.277366</v>
      </c>
      <c r="E366">
        <v>165.6</v>
      </c>
      <c r="F366">
        <v>129.64181099999999</v>
      </c>
      <c r="G366" t="s">
        <v>17</v>
      </c>
      <c r="H366">
        <v>8</v>
      </c>
      <c r="I366" t="s">
        <v>6</v>
      </c>
      <c r="J366" t="s">
        <v>6</v>
      </c>
      <c r="K366" t="s">
        <v>6</v>
      </c>
      <c r="L366" t="s">
        <v>6</v>
      </c>
      <c r="M366" t="s">
        <v>6</v>
      </c>
      <c r="N366" t="s">
        <v>6</v>
      </c>
      <c r="O366" t="s">
        <v>6</v>
      </c>
      <c r="P366" t="s">
        <v>6</v>
      </c>
      <c r="Q366" t="s">
        <v>60</v>
      </c>
      <c r="R366" t="s">
        <v>63</v>
      </c>
    </row>
    <row r="367" spans="4:18" x14ac:dyDescent="0.2">
      <c r="D367">
        <v>1.22428</v>
      </c>
      <c r="E367">
        <v>165.6</v>
      </c>
      <c r="F367">
        <v>135.263184</v>
      </c>
      <c r="G367" t="s">
        <v>17</v>
      </c>
      <c r="H367">
        <v>8</v>
      </c>
      <c r="I367" t="s">
        <v>6</v>
      </c>
      <c r="J367" t="s">
        <v>6</v>
      </c>
      <c r="K367" t="s">
        <v>6</v>
      </c>
      <c r="L367" t="s">
        <v>6</v>
      </c>
      <c r="M367" t="s">
        <v>6</v>
      </c>
      <c r="N367" t="s">
        <v>6</v>
      </c>
      <c r="O367" t="s">
        <v>6</v>
      </c>
      <c r="P367" t="s">
        <v>6</v>
      </c>
      <c r="Q367" t="s">
        <v>60</v>
      </c>
      <c r="R367" t="s">
        <v>63</v>
      </c>
    </row>
    <row r="368" spans="4:18" x14ac:dyDescent="0.2">
      <c r="D368">
        <v>1.1776629999999999</v>
      </c>
      <c r="E368">
        <v>165.6</v>
      </c>
      <c r="F368">
        <v>140.61752000000001</v>
      </c>
      <c r="G368" t="s">
        <v>17</v>
      </c>
      <c r="H368">
        <v>8</v>
      </c>
      <c r="I368" t="s">
        <v>6</v>
      </c>
      <c r="J368" t="s">
        <v>6</v>
      </c>
      <c r="K368" t="s">
        <v>6</v>
      </c>
      <c r="L368" t="s">
        <v>6</v>
      </c>
      <c r="M368" t="s">
        <v>6</v>
      </c>
      <c r="N368" t="s">
        <v>6</v>
      </c>
      <c r="O368" t="s">
        <v>6</v>
      </c>
      <c r="P368" t="s">
        <v>6</v>
      </c>
      <c r="Q368" t="s">
        <v>60</v>
      </c>
      <c r="R368" t="s">
        <v>63</v>
      </c>
    </row>
    <row r="369" spans="4:18" x14ac:dyDescent="0.2">
      <c r="D369">
        <v>1.280783</v>
      </c>
      <c r="E369">
        <v>165.6</v>
      </c>
      <c r="F369">
        <v>129.29590300000001</v>
      </c>
      <c r="G369" t="s">
        <v>17</v>
      </c>
      <c r="H369">
        <v>8</v>
      </c>
      <c r="I369" t="s">
        <v>6</v>
      </c>
      <c r="J369" t="s">
        <v>6</v>
      </c>
      <c r="K369" t="s">
        <v>6</v>
      </c>
      <c r="L369" t="s">
        <v>6</v>
      </c>
      <c r="M369" t="s">
        <v>6</v>
      </c>
      <c r="N369" t="s">
        <v>6</v>
      </c>
      <c r="O369" t="s">
        <v>6</v>
      </c>
      <c r="P369" t="s">
        <v>6</v>
      </c>
      <c r="Q369" t="s">
        <v>60</v>
      </c>
      <c r="R369" t="s">
        <v>63</v>
      </c>
    </row>
    <row r="370" spans="4:18" x14ac:dyDescent="0.2">
      <c r="D370">
        <v>1.21475</v>
      </c>
      <c r="E370">
        <v>165.6</v>
      </c>
      <c r="F370">
        <v>136.32429099999999</v>
      </c>
      <c r="G370" t="s">
        <v>17</v>
      </c>
      <c r="H370">
        <v>8</v>
      </c>
      <c r="I370" t="s">
        <v>6</v>
      </c>
      <c r="J370" t="s">
        <v>6</v>
      </c>
      <c r="K370" t="s">
        <v>6</v>
      </c>
      <c r="L370" t="s">
        <v>6</v>
      </c>
      <c r="M370" t="s">
        <v>6</v>
      </c>
      <c r="N370" t="s">
        <v>6</v>
      </c>
      <c r="O370" t="s">
        <v>6</v>
      </c>
      <c r="P370" t="s">
        <v>6</v>
      </c>
      <c r="Q370" t="s">
        <v>60</v>
      </c>
      <c r="R370" t="s">
        <v>63</v>
      </c>
    </row>
    <row r="371" spans="4:18" x14ac:dyDescent="0.2">
      <c r="D371">
        <v>1.1871929999999999</v>
      </c>
      <c r="E371">
        <v>165.6</v>
      </c>
      <c r="F371">
        <v>139.48873699999999</v>
      </c>
      <c r="G371" t="s">
        <v>17</v>
      </c>
      <c r="H371">
        <v>8</v>
      </c>
      <c r="I371" t="s">
        <v>6</v>
      </c>
      <c r="J371" t="s">
        <v>6</v>
      </c>
      <c r="K371" t="s">
        <v>6</v>
      </c>
      <c r="L371" t="s">
        <v>6</v>
      </c>
      <c r="M371" t="s">
        <v>6</v>
      </c>
      <c r="N371" t="s">
        <v>6</v>
      </c>
      <c r="O371" t="s">
        <v>6</v>
      </c>
      <c r="P371" t="s">
        <v>6</v>
      </c>
      <c r="Q371" t="s">
        <v>60</v>
      </c>
      <c r="R371" t="s">
        <v>63</v>
      </c>
    </row>
    <row r="372" spans="4:18" x14ac:dyDescent="0.2">
      <c r="D372">
        <v>1.1026020000000001</v>
      </c>
      <c r="E372">
        <v>138</v>
      </c>
      <c r="F372">
        <v>125.158492</v>
      </c>
      <c r="G372" t="s">
        <v>17</v>
      </c>
      <c r="H372">
        <v>8</v>
      </c>
      <c r="I372" t="s">
        <v>6</v>
      </c>
      <c r="J372" t="s">
        <v>6</v>
      </c>
      <c r="K372" t="s">
        <v>6</v>
      </c>
      <c r="L372" t="s">
        <v>6</v>
      </c>
      <c r="M372" t="s">
        <v>6</v>
      </c>
      <c r="N372" t="s">
        <v>6</v>
      </c>
      <c r="O372" t="s">
        <v>6</v>
      </c>
      <c r="P372" t="s">
        <v>6</v>
      </c>
      <c r="Q372" t="s">
        <v>60</v>
      </c>
      <c r="R372" t="s">
        <v>63</v>
      </c>
    </row>
    <row r="373" spans="4:18" x14ac:dyDescent="0.2">
      <c r="D373">
        <v>1.169551</v>
      </c>
      <c r="E373">
        <v>165.6</v>
      </c>
      <c r="F373">
        <v>141.59283199999999</v>
      </c>
      <c r="G373" t="s">
        <v>17</v>
      </c>
      <c r="H373">
        <v>8</v>
      </c>
      <c r="I373" t="s">
        <v>6</v>
      </c>
      <c r="J373" t="s">
        <v>6</v>
      </c>
      <c r="K373" t="s">
        <v>6</v>
      </c>
      <c r="L373" t="s">
        <v>6</v>
      </c>
      <c r="M373" t="s">
        <v>6</v>
      </c>
      <c r="N373" t="s">
        <v>6</v>
      </c>
      <c r="O373" t="s">
        <v>6</v>
      </c>
      <c r="P373" t="s">
        <v>6</v>
      </c>
      <c r="Q373" t="s">
        <v>60</v>
      </c>
      <c r="R373" t="s">
        <v>63</v>
      </c>
    </row>
    <row r="374" spans="4:18" x14ac:dyDescent="0.2">
      <c r="D374">
        <v>2.2981600000000002</v>
      </c>
      <c r="E374">
        <v>303.60000000000002</v>
      </c>
      <c r="F374">
        <v>132.10571100000001</v>
      </c>
      <c r="G374" t="s">
        <v>4</v>
      </c>
      <c r="H374">
        <v>8</v>
      </c>
      <c r="I374" t="s">
        <v>6</v>
      </c>
      <c r="J374" t="s">
        <v>6</v>
      </c>
      <c r="K374" t="s">
        <v>6</v>
      </c>
      <c r="L374" t="s">
        <v>6</v>
      </c>
      <c r="M374" t="s">
        <v>6</v>
      </c>
      <c r="N374" t="s">
        <v>6</v>
      </c>
      <c r="O374" t="s">
        <v>6</v>
      </c>
      <c r="P374" t="s">
        <v>6</v>
      </c>
      <c r="Q374" t="s">
        <v>60</v>
      </c>
      <c r="R374" t="s">
        <v>63</v>
      </c>
    </row>
    <row r="375" spans="4:18" x14ac:dyDescent="0.2">
      <c r="D375">
        <v>2.334009</v>
      </c>
      <c r="E375">
        <v>303.60000000000002</v>
      </c>
      <c r="F375">
        <v>130.07661400000001</v>
      </c>
      <c r="G375" t="s">
        <v>4</v>
      </c>
      <c r="H375">
        <v>8</v>
      </c>
      <c r="I375" t="s">
        <v>6</v>
      </c>
      <c r="J375" t="s">
        <v>6</v>
      </c>
      <c r="K375" t="s">
        <v>6</v>
      </c>
      <c r="L375" t="s">
        <v>6</v>
      </c>
      <c r="M375" t="s">
        <v>6</v>
      </c>
      <c r="N375" t="s">
        <v>6</v>
      </c>
      <c r="O375" t="s">
        <v>6</v>
      </c>
      <c r="P375" t="s">
        <v>6</v>
      </c>
      <c r="Q375" t="s">
        <v>60</v>
      </c>
      <c r="R375" t="s">
        <v>63</v>
      </c>
    </row>
    <row r="376" spans="4:18" x14ac:dyDescent="0.2">
      <c r="D376">
        <v>2.3870200000000001</v>
      </c>
      <c r="E376">
        <v>303.60000000000002</v>
      </c>
      <c r="F376">
        <v>127.187855</v>
      </c>
      <c r="G376" t="s">
        <v>4</v>
      </c>
      <c r="H376">
        <v>8</v>
      </c>
      <c r="I376" t="s">
        <v>6</v>
      </c>
      <c r="J376" t="s">
        <v>6</v>
      </c>
      <c r="K376" t="s">
        <v>6</v>
      </c>
      <c r="L376" t="s">
        <v>6</v>
      </c>
      <c r="M376" t="s">
        <v>6</v>
      </c>
      <c r="N376" t="s">
        <v>6</v>
      </c>
      <c r="O376" t="s">
        <v>6</v>
      </c>
      <c r="P376" t="s">
        <v>6</v>
      </c>
      <c r="Q376" t="s">
        <v>60</v>
      </c>
      <c r="R376" t="s">
        <v>63</v>
      </c>
    </row>
    <row r="377" spans="4:18" x14ac:dyDescent="0.2">
      <c r="D377">
        <v>2.3339400000000001</v>
      </c>
      <c r="E377">
        <v>303.60000000000002</v>
      </c>
      <c r="F377">
        <v>130.08045799999999</v>
      </c>
      <c r="G377" t="s">
        <v>4</v>
      </c>
      <c r="H377">
        <v>8</v>
      </c>
      <c r="I377" t="s">
        <v>6</v>
      </c>
      <c r="J377" t="s">
        <v>6</v>
      </c>
      <c r="K377" t="s">
        <v>6</v>
      </c>
      <c r="L377" t="s">
        <v>6</v>
      </c>
      <c r="M377" t="s">
        <v>6</v>
      </c>
      <c r="N377" t="s">
        <v>6</v>
      </c>
      <c r="O377" t="s">
        <v>6</v>
      </c>
      <c r="P377" t="s">
        <v>6</v>
      </c>
      <c r="Q377" t="s">
        <v>60</v>
      </c>
      <c r="R377" t="s">
        <v>63</v>
      </c>
    </row>
    <row r="378" spans="4:18" x14ac:dyDescent="0.2">
      <c r="D378">
        <v>2.2740109999999998</v>
      </c>
      <c r="E378">
        <v>303.60000000000002</v>
      </c>
      <c r="F378">
        <v>133.50860299999999</v>
      </c>
      <c r="G378" t="s">
        <v>4</v>
      </c>
      <c r="H378">
        <v>8</v>
      </c>
      <c r="I378" t="s">
        <v>6</v>
      </c>
      <c r="J378" t="s">
        <v>6</v>
      </c>
      <c r="K378" t="s">
        <v>6</v>
      </c>
      <c r="L378" t="s">
        <v>6</v>
      </c>
      <c r="M378" t="s">
        <v>6</v>
      </c>
      <c r="N378" t="s">
        <v>6</v>
      </c>
      <c r="O378" t="s">
        <v>6</v>
      </c>
      <c r="P378" t="s">
        <v>6</v>
      </c>
      <c r="Q378" t="s">
        <v>60</v>
      </c>
      <c r="R378" t="s">
        <v>63</v>
      </c>
    </row>
    <row r="379" spans="4:18" x14ac:dyDescent="0.2">
      <c r="D379">
        <v>2.4002620000000001</v>
      </c>
      <c r="E379">
        <v>303.60000000000002</v>
      </c>
      <c r="F379">
        <v>126.486175</v>
      </c>
      <c r="G379" t="s">
        <v>4</v>
      </c>
      <c r="H379">
        <v>8</v>
      </c>
      <c r="I379" t="s">
        <v>6</v>
      </c>
      <c r="J379" t="s">
        <v>6</v>
      </c>
      <c r="K379" t="s">
        <v>6</v>
      </c>
      <c r="L379" t="s">
        <v>6</v>
      </c>
      <c r="M379" t="s">
        <v>6</v>
      </c>
      <c r="N379" t="s">
        <v>6</v>
      </c>
      <c r="O379" t="s">
        <v>6</v>
      </c>
      <c r="P379" t="s">
        <v>6</v>
      </c>
      <c r="Q379" t="s">
        <v>60</v>
      </c>
      <c r="R379" t="s">
        <v>63</v>
      </c>
    </row>
    <row r="380" spans="4:18" x14ac:dyDescent="0.2">
      <c r="D380">
        <v>2.15673</v>
      </c>
      <c r="E380">
        <v>276</v>
      </c>
      <c r="F380">
        <v>127.971508</v>
      </c>
      <c r="G380" t="s">
        <v>4</v>
      </c>
      <c r="H380">
        <v>8</v>
      </c>
      <c r="I380" t="s">
        <v>6</v>
      </c>
      <c r="J380" t="s">
        <v>6</v>
      </c>
      <c r="K380" t="s">
        <v>6</v>
      </c>
      <c r="L380" t="s">
        <v>6</v>
      </c>
      <c r="M380" t="s">
        <v>6</v>
      </c>
      <c r="N380" t="s">
        <v>6</v>
      </c>
      <c r="O380" t="s">
        <v>6</v>
      </c>
      <c r="P380" t="s">
        <v>6</v>
      </c>
      <c r="Q380" t="s">
        <v>60</v>
      </c>
      <c r="R380" t="s">
        <v>63</v>
      </c>
    </row>
    <row r="381" spans="4:18" x14ac:dyDescent="0.2">
      <c r="D381">
        <v>2.4069129999999999</v>
      </c>
      <c r="E381">
        <v>303.60000000000002</v>
      </c>
      <c r="F381">
        <v>126.136698</v>
      </c>
      <c r="G381" t="s">
        <v>4</v>
      </c>
      <c r="H381">
        <v>8</v>
      </c>
      <c r="I381" t="s">
        <v>6</v>
      </c>
      <c r="J381" t="s">
        <v>6</v>
      </c>
      <c r="K381" t="s">
        <v>6</v>
      </c>
      <c r="L381" t="s">
        <v>6</v>
      </c>
      <c r="M381" t="s">
        <v>6</v>
      </c>
      <c r="N381" t="s">
        <v>6</v>
      </c>
      <c r="O381" t="s">
        <v>6</v>
      </c>
      <c r="P381" t="s">
        <v>6</v>
      </c>
      <c r="Q381" t="s">
        <v>60</v>
      </c>
      <c r="R381" t="s">
        <v>63</v>
      </c>
    </row>
    <row r="382" spans="4:18" x14ac:dyDescent="0.2">
      <c r="D382">
        <v>2.2980299999999998</v>
      </c>
      <c r="E382">
        <v>303.60000000000002</v>
      </c>
      <c r="F382">
        <v>132.113136</v>
      </c>
      <c r="G382" t="s">
        <v>4</v>
      </c>
      <c r="H382">
        <v>8</v>
      </c>
      <c r="I382" t="s">
        <v>6</v>
      </c>
      <c r="J382" t="s">
        <v>6</v>
      </c>
      <c r="K382" t="s">
        <v>6</v>
      </c>
      <c r="L382" t="s">
        <v>6</v>
      </c>
      <c r="M382" t="s">
        <v>6</v>
      </c>
      <c r="N382" t="s">
        <v>6</v>
      </c>
      <c r="O382" t="s">
        <v>6</v>
      </c>
      <c r="P382" t="s">
        <v>6</v>
      </c>
      <c r="Q382" t="s">
        <v>60</v>
      </c>
      <c r="R382" t="s">
        <v>63</v>
      </c>
    </row>
    <row r="383" spans="4:18" x14ac:dyDescent="0.2">
      <c r="D383">
        <v>2.2547440000000001</v>
      </c>
      <c r="E383">
        <v>303.60000000000002</v>
      </c>
      <c r="F383">
        <v>134.64942199999999</v>
      </c>
      <c r="G383" t="s">
        <v>4</v>
      </c>
      <c r="H383">
        <v>8</v>
      </c>
      <c r="I383" t="s">
        <v>6</v>
      </c>
      <c r="J383" t="s">
        <v>6</v>
      </c>
      <c r="K383" t="s">
        <v>6</v>
      </c>
      <c r="L383" t="s">
        <v>6</v>
      </c>
      <c r="M383" t="s">
        <v>6</v>
      </c>
      <c r="N383" t="s">
        <v>6</v>
      </c>
      <c r="O383" t="s">
        <v>6</v>
      </c>
      <c r="P383" t="s">
        <v>6</v>
      </c>
      <c r="Q383" t="s">
        <v>60</v>
      </c>
      <c r="R383" t="s">
        <v>63</v>
      </c>
    </row>
    <row r="384" spans="4:18" x14ac:dyDescent="0.2">
      <c r="D384">
        <v>2.850562</v>
      </c>
      <c r="E384">
        <v>358.8</v>
      </c>
      <c r="F384">
        <v>125.869901</v>
      </c>
      <c r="G384" t="s">
        <v>7</v>
      </c>
      <c r="H384">
        <v>8</v>
      </c>
      <c r="I384" t="s">
        <v>6</v>
      </c>
      <c r="J384" t="s">
        <v>6</v>
      </c>
      <c r="K384" t="s">
        <v>6</v>
      </c>
      <c r="L384" t="s">
        <v>6</v>
      </c>
      <c r="M384" t="s">
        <v>6</v>
      </c>
      <c r="N384" t="s">
        <v>6</v>
      </c>
      <c r="O384" t="s">
        <v>6</v>
      </c>
      <c r="P384" t="s">
        <v>6</v>
      </c>
      <c r="Q384" t="s">
        <v>60</v>
      </c>
      <c r="R384" t="s">
        <v>63</v>
      </c>
    </row>
    <row r="385" spans="4:18" x14ac:dyDescent="0.2">
      <c r="D385">
        <v>2.9342100000000002</v>
      </c>
      <c r="E385">
        <v>358.8</v>
      </c>
      <c r="F385">
        <v>122.281634</v>
      </c>
      <c r="G385" t="s">
        <v>7</v>
      </c>
      <c r="H385">
        <v>8</v>
      </c>
      <c r="I385" t="s">
        <v>6</v>
      </c>
      <c r="J385" t="s">
        <v>6</v>
      </c>
      <c r="K385" t="s">
        <v>6</v>
      </c>
      <c r="L385" t="s">
        <v>6</v>
      </c>
      <c r="M385" t="s">
        <v>6</v>
      </c>
      <c r="N385" t="s">
        <v>6</v>
      </c>
      <c r="O385" t="s">
        <v>6</v>
      </c>
      <c r="P385" t="s">
        <v>6</v>
      </c>
      <c r="Q385" t="s">
        <v>60</v>
      </c>
      <c r="R385" t="s">
        <v>63</v>
      </c>
    </row>
    <row r="386" spans="4:18" x14ac:dyDescent="0.2">
      <c r="D386">
        <v>2.5895229999999998</v>
      </c>
      <c r="E386">
        <v>331.2</v>
      </c>
      <c r="F386">
        <v>127.90002200000001</v>
      </c>
      <c r="G386" t="s">
        <v>7</v>
      </c>
      <c r="H386">
        <v>8</v>
      </c>
      <c r="I386" t="s">
        <v>6</v>
      </c>
      <c r="J386" t="s">
        <v>6</v>
      </c>
      <c r="K386" t="s">
        <v>6</v>
      </c>
      <c r="L386" t="s">
        <v>6</v>
      </c>
      <c r="M386" t="s">
        <v>6</v>
      </c>
      <c r="N386" t="s">
        <v>6</v>
      </c>
      <c r="O386" t="s">
        <v>6</v>
      </c>
      <c r="P386" t="s">
        <v>6</v>
      </c>
      <c r="Q386" t="s">
        <v>60</v>
      </c>
      <c r="R386" t="s">
        <v>63</v>
      </c>
    </row>
    <row r="387" spans="4:18" x14ac:dyDescent="0.2">
      <c r="D387">
        <v>2.852287</v>
      </c>
      <c r="E387">
        <v>358.8</v>
      </c>
      <c r="F387">
        <v>125.793775</v>
      </c>
      <c r="G387" t="s">
        <v>7</v>
      </c>
      <c r="H387">
        <v>8</v>
      </c>
      <c r="I387" t="s">
        <v>6</v>
      </c>
      <c r="J387" t="s">
        <v>6</v>
      </c>
      <c r="K387" t="s">
        <v>6</v>
      </c>
      <c r="L387" t="s">
        <v>6</v>
      </c>
      <c r="M387" t="s">
        <v>6</v>
      </c>
      <c r="N387" t="s">
        <v>6</v>
      </c>
      <c r="O387" t="s">
        <v>6</v>
      </c>
      <c r="P387" t="s">
        <v>6</v>
      </c>
      <c r="Q387" t="s">
        <v>60</v>
      </c>
      <c r="R387" t="s">
        <v>63</v>
      </c>
    </row>
    <row r="388" spans="4:18" x14ac:dyDescent="0.2">
      <c r="D388">
        <v>2.942717</v>
      </c>
      <c r="E388">
        <v>358.8</v>
      </c>
      <c r="F388">
        <v>121.928127</v>
      </c>
      <c r="G388" t="s">
        <v>7</v>
      </c>
      <c r="H388">
        <v>8</v>
      </c>
      <c r="I388" t="s">
        <v>6</v>
      </c>
      <c r="J388" t="s">
        <v>6</v>
      </c>
      <c r="K388" t="s">
        <v>6</v>
      </c>
      <c r="L388" t="s">
        <v>6</v>
      </c>
      <c r="M388" t="s">
        <v>6</v>
      </c>
      <c r="N388" t="s">
        <v>6</v>
      </c>
      <c r="O388" t="s">
        <v>6</v>
      </c>
      <c r="P388" t="s">
        <v>6</v>
      </c>
      <c r="Q388" t="s">
        <v>60</v>
      </c>
      <c r="R388" t="s">
        <v>63</v>
      </c>
    </row>
    <row r="389" spans="4:18" x14ac:dyDescent="0.2">
      <c r="D389">
        <v>2.8505729999999998</v>
      </c>
      <c r="E389">
        <v>358.8</v>
      </c>
      <c r="F389">
        <v>125.86941899999999</v>
      </c>
      <c r="G389" t="s">
        <v>7</v>
      </c>
      <c r="H389">
        <v>8</v>
      </c>
      <c r="I389" t="s">
        <v>6</v>
      </c>
      <c r="J389" t="s">
        <v>6</v>
      </c>
      <c r="K389" t="s">
        <v>6</v>
      </c>
      <c r="L389" t="s">
        <v>6</v>
      </c>
      <c r="M389" t="s">
        <v>6</v>
      </c>
      <c r="N389" t="s">
        <v>6</v>
      </c>
      <c r="O389" t="s">
        <v>6</v>
      </c>
      <c r="P389" t="s">
        <v>6</v>
      </c>
      <c r="Q389" t="s">
        <v>60</v>
      </c>
      <c r="R389" t="s">
        <v>63</v>
      </c>
    </row>
    <row r="390" spans="4:18" x14ac:dyDescent="0.2">
      <c r="D390">
        <v>2.83657</v>
      </c>
      <c r="E390">
        <v>358.8</v>
      </c>
      <c r="F390">
        <v>126.490784</v>
      </c>
      <c r="G390" t="s">
        <v>7</v>
      </c>
      <c r="H390">
        <v>8</v>
      </c>
      <c r="I390" t="s">
        <v>6</v>
      </c>
      <c r="J390" t="s">
        <v>6</v>
      </c>
      <c r="K390" t="s">
        <v>6</v>
      </c>
      <c r="L390" t="s">
        <v>6</v>
      </c>
      <c r="M390" t="s">
        <v>6</v>
      </c>
      <c r="N390" t="s">
        <v>6</v>
      </c>
      <c r="O390" t="s">
        <v>6</v>
      </c>
      <c r="P390" t="s">
        <v>6</v>
      </c>
      <c r="Q390" t="s">
        <v>60</v>
      </c>
      <c r="R390" t="s">
        <v>63</v>
      </c>
    </row>
    <row r="391" spans="4:18" x14ac:dyDescent="0.2">
      <c r="D391">
        <v>2.6312310000000001</v>
      </c>
      <c r="E391">
        <v>331.2</v>
      </c>
      <c r="F391">
        <v>125.87263900000001</v>
      </c>
      <c r="G391" t="s">
        <v>7</v>
      </c>
      <c r="H391">
        <v>8</v>
      </c>
      <c r="I391" t="s">
        <v>6</v>
      </c>
      <c r="J391" t="s">
        <v>6</v>
      </c>
      <c r="K391" t="s">
        <v>6</v>
      </c>
      <c r="L391" t="s">
        <v>6</v>
      </c>
      <c r="M391" t="s">
        <v>6</v>
      </c>
      <c r="N391" t="s">
        <v>6</v>
      </c>
      <c r="O391" t="s">
        <v>6</v>
      </c>
      <c r="P391" t="s">
        <v>6</v>
      </c>
      <c r="Q391" t="s">
        <v>60</v>
      </c>
      <c r="R391" t="s">
        <v>63</v>
      </c>
    </row>
    <row r="392" spans="4:18" x14ac:dyDescent="0.2">
      <c r="D392">
        <v>3.0293230000000002</v>
      </c>
      <c r="E392">
        <v>386.4</v>
      </c>
      <c r="F392">
        <v>127.55327</v>
      </c>
      <c r="G392" t="s">
        <v>7</v>
      </c>
      <c r="H392">
        <v>8</v>
      </c>
      <c r="I392" t="s">
        <v>6</v>
      </c>
      <c r="J392" t="s">
        <v>6</v>
      </c>
      <c r="K392" t="s">
        <v>6</v>
      </c>
      <c r="L392" t="s">
        <v>6</v>
      </c>
      <c r="M392" t="s">
        <v>6</v>
      </c>
      <c r="N392" t="s">
        <v>6</v>
      </c>
      <c r="O392" t="s">
        <v>6</v>
      </c>
      <c r="P392" t="s">
        <v>6</v>
      </c>
      <c r="Q392" t="s">
        <v>60</v>
      </c>
      <c r="R392" t="s">
        <v>63</v>
      </c>
    </row>
    <row r="393" spans="4:18" x14ac:dyDescent="0.2">
      <c r="D393">
        <v>2.743169</v>
      </c>
      <c r="E393">
        <v>358.8</v>
      </c>
      <c r="F393">
        <v>130.797617</v>
      </c>
      <c r="G393" t="s">
        <v>7</v>
      </c>
      <c r="H393">
        <v>8</v>
      </c>
      <c r="I393" t="s">
        <v>6</v>
      </c>
      <c r="J393" t="s">
        <v>6</v>
      </c>
      <c r="K393" t="s">
        <v>6</v>
      </c>
      <c r="L393" t="s">
        <v>6</v>
      </c>
      <c r="M393" t="s">
        <v>6</v>
      </c>
      <c r="N393" t="s">
        <v>6</v>
      </c>
      <c r="O393" t="s">
        <v>6</v>
      </c>
      <c r="P393" t="s">
        <v>6</v>
      </c>
      <c r="Q393" t="s">
        <v>60</v>
      </c>
      <c r="R393" t="s">
        <v>63</v>
      </c>
    </row>
    <row r="394" spans="4:18" x14ac:dyDescent="0.2">
      <c r="D394">
        <v>4.0635669999999999</v>
      </c>
      <c r="E394">
        <v>524.4</v>
      </c>
      <c r="F394">
        <v>129.04916900000001</v>
      </c>
      <c r="G394" t="s">
        <v>25</v>
      </c>
      <c r="H394">
        <v>8</v>
      </c>
      <c r="I394" t="s">
        <v>6</v>
      </c>
      <c r="J394" t="s">
        <v>6</v>
      </c>
      <c r="K394" t="s">
        <v>6</v>
      </c>
      <c r="L394" t="s">
        <v>6</v>
      </c>
      <c r="M394" t="s">
        <v>6</v>
      </c>
      <c r="N394" t="s">
        <v>6</v>
      </c>
      <c r="O394" t="s">
        <v>6</v>
      </c>
      <c r="P394" t="s">
        <v>6</v>
      </c>
      <c r="Q394" t="s">
        <v>60</v>
      </c>
      <c r="R394" t="s">
        <v>63</v>
      </c>
    </row>
    <row r="395" spans="4:18" x14ac:dyDescent="0.2">
      <c r="D395">
        <v>3.6006209999999998</v>
      </c>
      <c r="E395">
        <v>441.6</v>
      </c>
      <c r="F395">
        <v>122.64550199999999</v>
      </c>
      <c r="G395" t="s">
        <v>25</v>
      </c>
      <c r="H395">
        <v>8</v>
      </c>
      <c r="I395" t="s">
        <v>6</v>
      </c>
      <c r="J395" t="s">
        <v>6</v>
      </c>
      <c r="K395" t="s">
        <v>6</v>
      </c>
      <c r="L395" t="s">
        <v>6</v>
      </c>
      <c r="M395" t="s">
        <v>6</v>
      </c>
      <c r="N395" t="s">
        <v>6</v>
      </c>
      <c r="O395" t="s">
        <v>6</v>
      </c>
      <c r="P395" t="s">
        <v>6</v>
      </c>
      <c r="Q395" t="s">
        <v>60</v>
      </c>
      <c r="R395" t="s">
        <v>63</v>
      </c>
    </row>
    <row r="396" spans="4:18" x14ac:dyDescent="0.2">
      <c r="D396">
        <v>4.0049070000000002</v>
      </c>
      <c r="E396">
        <v>496.8</v>
      </c>
      <c r="F396">
        <v>124.047814</v>
      </c>
      <c r="G396" t="s">
        <v>25</v>
      </c>
      <c r="H396">
        <v>8</v>
      </c>
      <c r="I396" t="s">
        <v>6</v>
      </c>
      <c r="J396" t="s">
        <v>6</v>
      </c>
      <c r="K396" t="s">
        <v>6</v>
      </c>
      <c r="L396" t="s">
        <v>6</v>
      </c>
      <c r="M396" t="s">
        <v>6</v>
      </c>
      <c r="N396" t="s">
        <v>6</v>
      </c>
      <c r="O396" t="s">
        <v>6</v>
      </c>
      <c r="P396" t="s">
        <v>6</v>
      </c>
      <c r="Q396" t="s">
        <v>60</v>
      </c>
      <c r="R396" t="s">
        <v>63</v>
      </c>
    </row>
    <row r="397" spans="4:18" x14ac:dyDescent="0.2">
      <c r="D397">
        <v>3.8600970000000001</v>
      </c>
      <c r="E397">
        <v>496.8</v>
      </c>
      <c r="F397">
        <v>128.70141899999999</v>
      </c>
      <c r="G397" t="s">
        <v>25</v>
      </c>
      <c r="H397">
        <v>8</v>
      </c>
      <c r="I397" t="s">
        <v>6</v>
      </c>
      <c r="J397" t="s">
        <v>6</v>
      </c>
      <c r="K397" t="s">
        <v>6</v>
      </c>
      <c r="L397" t="s">
        <v>6</v>
      </c>
      <c r="M397" t="s">
        <v>6</v>
      </c>
      <c r="N397" t="s">
        <v>6</v>
      </c>
      <c r="O397" t="s">
        <v>6</v>
      </c>
      <c r="P397" t="s">
        <v>6</v>
      </c>
      <c r="Q397" t="s">
        <v>60</v>
      </c>
      <c r="R397" t="s">
        <v>63</v>
      </c>
    </row>
    <row r="398" spans="4:18" x14ac:dyDescent="0.2">
      <c r="D398">
        <v>4.0160140000000002</v>
      </c>
      <c r="E398">
        <v>496.8</v>
      </c>
      <c r="F398">
        <v>123.704735</v>
      </c>
      <c r="G398" t="s">
        <v>25</v>
      </c>
      <c r="H398">
        <v>8</v>
      </c>
      <c r="I398" t="s">
        <v>6</v>
      </c>
      <c r="J398" t="s">
        <v>6</v>
      </c>
      <c r="K398" t="s">
        <v>6</v>
      </c>
      <c r="L398" t="s">
        <v>6</v>
      </c>
      <c r="M398" t="s">
        <v>6</v>
      </c>
      <c r="N398" t="s">
        <v>6</v>
      </c>
      <c r="O398" t="s">
        <v>6</v>
      </c>
      <c r="P398" t="s">
        <v>6</v>
      </c>
      <c r="Q398" t="s">
        <v>60</v>
      </c>
      <c r="R398" t="s">
        <v>63</v>
      </c>
    </row>
    <row r="399" spans="4:18" x14ac:dyDescent="0.2">
      <c r="D399">
        <v>3.663449</v>
      </c>
      <c r="E399">
        <v>441.6</v>
      </c>
      <c r="F399">
        <v>120.542129</v>
      </c>
      <c r="G399" t="s">
        <v>25</v>
      </c>
      <c r="H399">
        <v>8</v>
      </c>
      <c r="I399" t="s">
        <v>6</v>
      </c>
      <c r="J399" t="s">
        <v>6</v>
      </c>
      <c r="K399" t="s">
        <v>6</v>
      </c>
      <c r="L399" t="s">
        <v>6</v>
      </c>
      <c r="M399" t="s">
        <v>6</v>
      </c>
      <c r="N399" t="s">
        <v>6</v>
      </c>
      <c r="O399" t="s">
        <v>6</v>
      </c>
      <c r="P399" t="s">
        <v>6</v>
      </c>
      <c r="Q399" t="s">
        <v>60</v>
      </c>
      <c r="R399" t="s">
        <v>63</v>
      </c>
    </row>
    <row r="400" spans="4:18" x14ac:dyDescent="0.2">
      <c r="D400">
        <v>4.2390439999999998</v>
      </c>
      <c r="E400">
        <v>524.4</v>
      </c>
      <c r="F400">
        <v>123.70714</v>
      </c>
      <c r="G400" t="s">
        <v>25</v>
      </c>
      <c r="H400">
        <v>8</v>
      </c>
      <c r="I400" t="s">
        <v>6</v>
      </c>
      <c r="J400" t="s">
        <v>6</v>
      </c>
      <c r="K400" t="s">
        <v>6</v>
      </c>
      <c r="L400" t="s">
        <v>6</v>
      </c>
      <c r="M400" t="s">
        <v>6</v>
      </c>
      <c r="N400" t="s">
        <v>6</v>
      </c>
      <c r="O400" t="s">
        <v>6</v>
      </c>
      <c r="P400" t="s">
        <v>6</v>
      </c>
      <c r="Q400" t="s">
        <v>60</v>
      </c>
      <c r="R400" t="s">
        <v>63</v>
      </c>
    </row>
    <row r="401" spans="4:18" x14ac:dyDescent="0.2">
      <c r="D401">
        <v>3.9932970000000001</v>
      </c>
      <c r="E401">
        <v>496.8</v>
      </c>
      <c r="F401">
        <v>124.408469</v>
      </c>
      <c r="G401" t="s">
        <v>25</v>
      </c>
      <c r="H401">
        <v>8</v>
      </c>
      <c r="I401" t="s">
        <v>6</v>
      </c>
      <c r="J401" t="s">
        <v>6</v>
      </c>
      <c r="K401" t="s">
        <v>6</v>
      </c>
      <c r="L401" t="s">
        <v>6</v>
      </c>
      <c r="M401" t="s">
        <v>6</v>
      </c>
      <c r="N401" t="s">
        <v>6</v>
      </c>
      <c r="O401" t="s">
        <v>6</v>
      </c>
      <c r="P401" t="s">
        <v>6</v>
      </c>
      <c r="Q401" t="s">
        <v>60</v>
      </c>
      <c r="R401" t="s">
        <v>63</v>
      </c>
    </row>
    <row r="402" spans="4:18" x14ac:dyDescent="0.2">
      <c r="D402">
        <v>4.2510079999999997</v>
      </c>
      <c r="E402">
        <v>524.4</v>
      </c>
      <c r="F402">
        <v>123.358966</v>
      </c>
      <c r="G402" t="s">
        <v>25</v>
      </c>
      <c r="H402">
        <v>8</v>
      </c>
      <c r="I402" t="s">
        <v>6</v>
      </c>
      <c r="J402" t="s">
        <v>6</v>
      </c>
      <c r="K402" t="s">
        <v>6</v>
      </c>
      <c r="L402" t="s">
        <v>6</v>
      </c>
      <c r="M402" t="s">
        <v>6</v>
      </c>
      <c r="N402" t="s">
        <v>6</v>
      </c>
      <c r="O402" t="s">
        <v>6</v>
      </c>
      <c r="P402" t="s">
        <v>6</v>
      </c>
      <c r="Q402" t="s">
        <v>60</v>
      </c>
      <c r="R402" t="s">
        <v>63</v>
      </c>
    </row>
    <row r="403" spans="4:18" x14ac:dyDescent="0.2">
      <c r="D403">
        <v>4.1654470000000003</v>
      </c>
      <c r="E403">
        <v>524.4</v>
      </c>
      <c r="F403">
        <v>125.892848</v>
      </c>
      <c r="G403" t="s">
        <v>25</v>
      </c>
      <c r="H403">
        <v>8</v>
      </c>
      <c r="I403" t="s">
        <v>6</v>
      </c>
      <c r="J403" t="s">
        <v>6</v>
      </c>
      <c r="K403" t="s">
        <v>6</v>
      </c>
      <c r="L403" t="s">
        <v>6</v>
      </c>
      <c r="M403" t="s">
        <v>6</v>
      </c>
      <c r="N403" t="s">
        <v>6</v>
      </c>
      <c r="O403" t="s">
        <v>6</v>
      </c>
      <c r="P403" t="s">
        <v>6</v>
      </c>
      <c r="Q403" t="s">
        <v>60</v>
      </c>
      <c r="R403" t="s">
        <v>63</v>
      </c>
    </row>
    <row r="404" spans="4:18" x14ac:dyDescent="0.2">
      <c r="D404">
        <v>1.6657789999999999</v>
      </c>
      <c r="E404">
        <v>220.8</v>
      </c>
      <c r="F404">
        <v>132.55060800000001</v>
      </c>
      <c r="G404" t="s">
        <v>22</v>
      </c>
      <c r="H404">
        <v>8</v>
      </c>
      <c r="I404" t="s">
        <v>6</v>
      </c>
      <c r="J404" t="s">
        <v>6</v>
      </c>
      <c r="K404" t="s">
        <v>6</v>
      </c>
      <c r="L404" t="s">
        <v>6</v>
      </c>
      <c r="M404" t="s">
        <v>6</v>
      </c>
      <c r="N404" t="s">
        <v>6</v>
      </c>
      <c r="O404" t="s">
        <v>6</v>
      </c>
      <c r="P404" t="s">
        <v>6</v>
      </c>
      <c r="Q404" t="s">
        <v>60</v>
      </c>
      <c r="R404" t="s">
        <v>63</v>
      </c>
    </row>
    <row r="405" spans="4:18" x14ac:dyDescent="0.2">
      <c r="D405">
        <v>1.602117</v>
      </c>
      <c r="E405">
        <v>220.8</v>
      </c>
      <c r="F405">
        <v>137.81765300000001</v>
      </c>
      <c r="G405" t="s">
        <v>22</v>
      </c>
      <c r="H405">
        <v>8</v>
      </c>
      <c r="I405" t="s">
        <v>6</v>
      </c>
      <c r="J405" t="s">
        <v>6</v>
      </c>
      <c r="K405" t="s">
        <v>6</v>
      </c>
      <c r="L405" t="s">
        <v>6</v>
      </c>
      <c r="M405" t="s">
        <v>6</v>
      </c>
      <c r="N405" t="s">
        <v>6</v>
      </c>
      <c r="O405" t="s">
        <v>6</v>
      </c>
      <c r="P405" t="s">
        <v>6</v>
      </c>
      <c r="Q405" t="s">
        <v>60</v>
      </c>
      <c r="R405" t="s">
        <v>63</v>
      </c>
    </row>
    <row r="406" spans="4:18" x14ac:dyDescent="0.2">
      <c r="D406">
        <v>1.517973</v>
      </c>
      <c r="E406">
        <v>193.2</v>
      </c>
      <c r="F406">
        <v>127.275006</v>
      </c>
      <c r="G406" t="s">
        <v>22</v>
      </c>
      <c r="H406">
        <v>8</v>
      </c>
      <c r="I406" t="s">
        <v>6</v>
      </c>
      <c r="J406" t="s">
        <v>6</v>
      </c>
      <c r="K406" t="s">
        <v>6</v>
      </c>
      <c r="L406" t="s">
        <v>6</v>
      </c>
      <c r="M406" t="s">
        <v>6</v>
      </c>
      <c r="N406" t="s">
        <v>6</v>
      </c>
      <c r="O406" t="s">
        <v>6</v>
      </c>
      <c r="P406" t="s">
        <v>6</v>
      </c>
      <c r="Q406" t="s">
        <v>60</v>
      </c>
      <c r="R406" t="s">
        <v>63</v>
      </c>
    </row>
    <row r="407" spans="4:18" x14ac:dyDescent="0.2">
      <c r="D407">
        <v>1.5316259999999999</v>
      </c>
      <c r="E407">
        <v>193.2</v>
      </c>
      <c r="F407">
        <v>126.14046</v>
      </c>
      <c r="G407" t="s">
        <v>22</v>
      </c>
      <c r="H407">
        <v>8</v>
      </c>
      <c r="I407" t="s">
        <v>6</v>
      </c>
      <c r="J407" t="s">
        <v>6</v>
      </c>
      <c r="K407" t="s">
        <v>6</v>
      </c>
      <c r="L407" t="s">
        <v>6</v>
      </c>
      <c r="M407" t="s">
        <v>6</v>
      </c>
      <c r="N407" t="s">
        <v>6</v>
      </c>
      <c r="O407" t="s">
        <v>6</v>
      </c>
      <c r="P407" t="s">
        <v>6</v>
      </c>
      <c r="Q407" t="s">
        <v>60</v>
      </c>
      <c r="R407" t="s">
        <v>63</v>
      </c>
    </row>
    <row r="408" spans="4:18" x14ac:dyDescent="0.2">
      <c r="D408">
        <v>1.527377</v>
      </c>
      <c r="E408">
        <v>193.2</v>
      </c>
      <c r="F408">
        <v>126.49135</v>
      </c>
      <c r="G408" t="s">
        <v>22</v>
      </c>
      <c r="H408">
        <v>8</v>
      </c>
      <c r="I408" t="s">
        <v>6</v>
      </c>
      <c r="J408" t="s">
        <v>6</v>
      </c>
      <c r="K408" t="s">
        <v>6</v>
      </c>
      <c r="L408" t="s">
        <v>6</v>
      </c>
      <c r="M408" t="s">
        <v>6</v>
      </c>
      <c r="N408" t="s">
        <v>6</v>
      </c>
      <c r="O408" t="s">
        <v>6</v>
      </c>
      <c r="P408" t="s">
        <v>6</v>
      </c>
      <c r="Q408" t="s">
        <v>60</v>
      </c>
      <c r="R408" t="s">
        <v>63</v>
      </c>
    </row>
    <row r="409" spans="4:18" x14ac:dyDescent="0.2">
      <c r="D409">
        <v>1.477285</v>
      </c>
      <c r="E409">
        <v>193.2</v>
      </c>
      <c r="F409">
        <v>130.78045900000001</v>
      </c>
      <c r="G409" t="s">
        <v>22</v>
      </c>
      <c r="H409">
        <v>8</v>
      </c>
      <c r="I409" t="s">
        <v>6</v>
      </c>
      <c r="J409" t="s">
        <v>6</v>
      </c>
      <c r="K409" t="s">
        <v>6</v>
      </c>
      <c r="L409" t="s">
        <v>6</v>
      </c>
      <c r="M409" t="s">
        <v>6</v>
      </c>
      <c r="N409" t="s">
        <v>6</v>
      </c>
      <c r="O409" t="s">
        <v>6</v>
      </c>
      <c r="P409" t="s">
        <v>6</v>
      </c>
      <c r="Q409" t="s">
        <v>60</v>
      </c>
      <c r="R409" t="s">
        <v>63</v>
      </c>
    </row>
    <row r="410" spans="4:18" x14ac:dyDescent="0.2">
      <c r="D410">
        <v>1.461551</v>
      </c>
      <c r="E410">
        <v>193.2</v>
      </c>
      <c r="F410">
        <v>132.18831599999999</v>
      </c>
      <c r="G410" t="s">
        <v>22</v>
      </c>
      <c r="H410">
        <v>8</v>
      </c>
      <c r="I410" t="s">
        <v>6</v>
      </c>
      <c r="J410" t="s">
        <v>6</v>
      </c>
      <c r="K410" t="s">
        <v>6</v>
      </c>
      <c r="L410" t="s">
        <v>6</v>
      </c>
      <c r="M410" t="s">
        <v>6</v>
      </c>
      <c r="N410" t="s">
        <v>6</v>
      </c>
      <c r="O410" t="s">
        <v>6</v>
      </c>
      <c r="P410" t="s">
        <v>6</v>
      </c>
      <c r="Q410" t="s">
        <v>60</v>
      </c>
      <c r="R410" t="s">
        <v>63</v>
      </c>
    </row>
    <row r="411" spans="4:18" x14ac:dyDescent="0.2">
      <c r="D411">
        <v>1.619661</v>
      </c>
      <c r="E411">
        <v>220.8</v>
      </c>
      <c r="F411">
        <v>136.32481799999999</v>
      </c>
      <c r="G411" t="s">
        <v>22</v>
      </c>
      <c r="H411">
        <v>8</v>
      </c>
      <c r="I411" t="s">
        <v>6</v>
      </c>
      <c r="J411" t="s">
        <v>6</v>
      </c>
      <c r="K411" t="s">
        <v>6</v>
      </c>
      <c r="L411" t="s">
        <v>6</v>
      </c>
      <c r="M411" t="s">
        <v>6</v>
      </c>
      <c r="N411" t="s">
        <v>6</v>
      </c>
      <c r="O411" t="s">
        <v>6</v>
      </c>
      <c r="P411" t="s">
        <v>6</v>
      </c>
      <c r="Q411" t="s">
        <v>60</v>
      </c>
      <c r="R411" t="s">
        <v>63</v>
      </c>
    </row>
    <row r="412" spans="4:18" x14ac:dyDescent="0.2">
      <c r="D412">
        <v>1.5402720000000001</v>
      </c>
      <c r="E412">
        <v>193.2</v>
      </c>
      <c r="F412">
        <v>125.432385</v>
      </c>
      <c r="G412" t="s">
        <v>22</v>
      </c>
      <c r="H412">
        <v>8</v>
      </c>
      <c r="I412" t="s">
        <v>6</v>
      </c>
      <c r="J412" t="s">
        <v>6</v>
      </c>
      <c r="K412" t="s">
        <v>6</v>
      </c>
      <c r="L412" t="s">
        <v>6</v>
      </c>
      <c r="M412" t="s">
        <v>6</v>
      </c>
      <c r="N412" t="s">
        <v>6</v>
      </c>
      <c r="O412" t="s">
        <v>6</v>
      </c>
      <c r="P412" t="s">
        <v>6</v>
      </c>
      <c r="Q412" t="s">
        <v>60</v>
      </c>
      <c r="R412" t="s">
        <v>63</v>
      </c>
    </row>
    <row r="413" spans="4:18" x14ac:dyDescent="0.2">
      <c r="D413">
        <v>1.47722</v>
      </c>
      <c r="E413">
        <v>193.2</v>
      </c>
      <c r="F413">
        <v>130.786181</v>
      </c>
      <c r="G413" t="s">
        <v>22</v>
      </c>
      <c r="H413">
        <v>8</v>
      </c>
      <c r="I413" t="s">
        <v>6</v>
      </c>
      <c r="J413" t="s">
        <v>6</v>
      </c>
      <c r="K413" t="s">
        <v>6</v>
      </c>
      <c r="L413" t="s">
        <v>6</v>
      </c>
      <c r="M413" t="s">
        <v>6</v>
      </c>
      <c r="N413" t="s">
        <v>6</v>
      </c>
      <c r="O413" t="s">
        <v>6</v>
      </c>
      <c r="P413" t="s">
        <v>6</v>
      </c>
      <c r="Q413" t="s">
        <v>60</v>
      </c>
      <c r="R413" t="s">
        <v>63</v>
      </c>
    </row>
    <row r="414" spans="4:18" x14ac:dyDescent="0.2">
      <c r="D414">
        <v>4.5916449999999998</v>
      </c>
      <c r="E414">
        <v>579.6</v>
      </c>
      <c r="F414">
        <v>126.229274</v>
      </c>
      <c r="G414" t="s">
        <v>16</v>
      </c>
      <c r="H414">
        <v>8</v>
      </c>
      <c r="I414" t="s">
        <v>6</v>
      </c>
      <c r="J414" t="s">
        <v>6</v>
      </c>
      <c r="K414" t="s">
        <v>6</v>
      </c>
      <c r="L414" t="s">
        <v>6</v>
      </c>
      <c r="M414" t="s">
        <v>6</v>
      </c>
      <c r="N414" t="s">
        <v>6</v>
      </c>
      <c r="O414" t="s">
        <v>6</v>
      </c>
      <c r="P414" t="s">
        <v>6</v>
      </c>
      <c r="Q414" t="s">
        <v>60</v>
      </c>
      <c r="R414" t="s">
        <v>63</v>
      </c>
    </row>
    <row r="415" spans="4:18" x14ac:dyDescent="0.2">
      <c r="D415">
        <v>4.7804960000000003</v>
      </c>
      <c r="E415">
        <v>579.6</v>
      </c>
      <c r="F415">
        <v>121.242651</v>
      </c>
      <c r="G415" t="s">
        <v>16</v>
      </c>
      <c r="H415">
        <v>8</v>
      </c>
      <c r="I415" t="s">
        <v>6</v>
      </c>
      <c r="J415" t="s">
        <v>6</v>
      </c>
      <c r="K415" t="s">
        <v>6</v>
      </c>
      <c r="L415" t="s">
        <v>6</v>
      </c>
      <c r="M415" t="s">
        <v>6</v>
      </c>
      <c r="N415" t="s">
        <v>6</v>
      </c>
      <c r="O415" t="s">
        <v>6</v>
      </c>
      <c r="P415" t="s">
        <v>6</v>
      </c>
      <c r="Q415" t="s">
        <v>60</v>
      </c>
      <c r="R415" t="s">
        <v>63</v>
      </c>
    </row>
    <row r="416" spans="4:18" x14ac:dyDescent="0.2">
      <c r="D416">
        <v>4.6722859999999997</v>
      </c>
      <c r="E416">
        <v>579.6</v>
      </c>
      <c r="F416">
        <v>124.050631</v>
      </c>
      <c r="G416" t="s">
        <v>16</v>
      </c>
      <c r="H416">
        <v>8</v>
      </c>
      <c r="I416" t="s">
        <v>6</v>
      </c>
      <c r="J416" t="s">
        <v>6</v>
      </c>
      <c r="K416" t="s">
        <v>6</v>
      </c>
      <c r="L416" t="s">
        <v>6</v>
      </c>
      <c r="M416" t="s">
        <v>6</v>
      </c>
      <c r="N416" t="s">
        <v>6</v>
      </c>
      <c r="O416" t="s">
        <v>6</v>
      </c>
      <c r="P416" t="s">
        <v>6</v>
      </c>
      <c r="Q416" t="s">
        <v>60</v>
      </c>
      <c r="R416" t="s">
        <v>63</v>
      </c>
    </row>
    <row r="417" spans="4:18" x14ac:dyDescent="0.2">
      <c r="D417">
        <v>4.8531810000000002</v>
      </c>
      <c r="E417">
        <v>607.20000000000005</v>
      </c>
      <c r="F417">
        <v>125.113806</v>
      </c>
      <c r="G417" t="s">
        <v>16</v>
      </c>
      <c r="H417">
        <v>8</v>
      </c>
      <c r="I417" t="s">
        <v>6</v>
      </c>
      <c r="J417" t="s">
        <v>6</v>
      </c>
      <c r="K417" t="s">
        <v>6</v>
      </c>
      <c r="L417" t="s">
        <v>6</v>
      </c>
      <c r="M417" t="s">
        <v>6</v>
      </c>
      <c r="N417" t="s">
        <v>6</v>
      </c>
      <c r="O417" t="s">
        <v>6</v>
      </c>
      <c r="P417" t="s">
        <v>6</v>
      </c>
      <c r="Q417" t="s">
        <v>60</v>
      </c>
      <c r="R417" t="s">
        <v>63</v>
      </c>
    </row>
    <row r="418" spans="4:18" x14ac:dyDescent="0.2">
      <c r="D418">
        <v>4.8228359999999997</v>
      </c>
      <c r="E418">
        <v>607.20000000000005</v>
      </c>
      <c r="F418">
        <v>125.901032</v>
      </c>
      <c r="G418" t="s">
        <v>16</v>
      </c>
      <c r="H418">
        <v>8</v>
      </c>
      <c r="I418" t="s">
        <v>6</v>
      </c>
      <c r="J418" t="s">
        <v>6</v>
      </c>
      <c r="K418" t="s">
        <v>6</v>
      </c>
      <c r="L418" t="s">
        <v>6</v>
      </c>
      <c r="M418" t="s">
        <v>6</v>
      </c>
      <c r="N418" t="s">
        <v>6</v>
      </c>
      <c r="O418" t="s">
        <v>6</v>
      </c>
      <c r="P418" t="s">
        <v>6</v>
      </c>
      <c r="Q418" t="s">
        <v>60</v>
      </c>
      <c r="R418" t="s">
        <v>63</v>
      </c>
    </row>
    <row r="419" spans="4:18" x14ac:dyDescent="0.2">
      <c r="D419">
        <v>4.9929990000000002</v>
      </c>
      <c r="E419">
        <v>607.20000000000005</v>
      </c>
      <c r="F419">
        <v>121.610286</v>
      </c>
      <c r="G419" t="s">
        <v>16</v>
      </c>
      <c r="H419">
        <v>8</v>
      </c>
      <c r="I419" t="s">
        <v>6</v>
      </c>
      <c r="J419" t="s">
        <v>6</v>
      </c>
      <c r="K419" t="s">
        <v>6</v>
      </c>
      <c r="L419" t="s">
        <v>6</v>
      </c>
      <c r="M419" t="s">
        <v>6</v>
      </c>
      <c r="N419" t="s">
        <v>6</v>
      </c>
      <c r="O419" t="s">
        <v>6</v>
      </c>
      <c r="P419" t="s">
        <v>6</v>
      </c>
      <c r="Q419" t="s">
        <v>60</v>
      </c>
      <c r="R419" t="s">
        <v>63</v>
      </c>
    </row>
    <row r="420" spans="4:18" x14ac:dyDescent="0.2">
      <c r="D420">
        <v>4.7172640000000001</v>
      </c>
      <c r="E420">
        <v>607.20000000000005</v>
      </c>
      <c r="F420">
        <v>128.71867599999999</v>
      </c>
      <c r="G420" t="s">
        <v>16</v>
      </c>
      <c r="H420">
        <v>8</v>
      </c>
      <c r="I420" t="s">
        <v>6</v>
      </c>
      <c r="J420" t="s">
        <v>6</v>
      </c>
      <c r="K420" t="s">
        <v>6</v>
      </c>
      <c r="L420" t="s">
        <v>6</v>
      </c>
      <c r="M420" t="s">
        <v>6</v>
      </c>
      <c r="N420" t="s">
        <v>6</v>
      </c>
      <c r="O420" t="s">
        <v>6</v>
      </c>
      <c r="P420" t="s">
        <v>6</v>
      </c>
      <c r="Q420" t="s">
        <v>60</v>
      </c>
      <c r="R420" t="s">
        <v>63</v>
      </c>
    </row>
    <row r="421" spans="4:18" x14ac:dyDescent="0.2">
      <c r="D421">
        <v>4.9220449999999998</v>
      </c>
      <c r="E421">
        <v>607.20000000000005</v>
      </c>
      <c r="F421">
        <v>123.363353</v>
      </c>
      <c r="G421" t="s">
        <v>16</v>
      </c>
      <c r="H421">
        <v>8</v>
      </c>
      <c r="I421" t="s">
        <v>6</v>
      </c>
      <c r="J421" t="s">
        <v>6</v>
      </c>
      <c r="K421" t="s">
        <v>6</v>
      </c>
      <c r="L421" t="s">
        <v>6</v>
      </c>
      <c r="M421" t="s">
        <v>6</v>
      </c>
      <c r="N421" t="s">
        <v>6</v>
      </c>
      <c r="O421" t="s">
        <v>6</v>
      </c>
      <c r="P421" t="s">
        <v>6</v>
      </c>
      <c r="Q421" t="s">
        <v>60</v>
      </c>
      <c r="R421" t="s">
        <v>63</v>
      </c>
    </row>
    <row r="422" spans="4:18" x14ac:dyDescent="0.2">
      <c r="D422">
        <v>4.9356039999999997</v>
      </c>
      <c r="E422">
        <v>607.20000000000005</v>
      </c>
      <c r="F422">
        <v>123.024458</v>
      </c>
      <c r="G422" t="s">
        <v>16</v>
      </c>
      <c r="H422">
        <v>8</v>
      </c>
      <c r="I422" t="s">
        <v>6</v>
      </c>
      <c r="J422" t="s">
        <v>6</v>
      </c>
      <c r="K422" t="s">
        <v>6</v>
      </c>
      <c r="L422" t="s">
        <v>6</v>
      </c>
      <c r="M422" t="s">
        <v>6</v>
      </c>
      <c r="N422" t="s">
        <v>6</v>
      </c>
      <c r="O422" t="s">
        <v>6</v>
      </c>
      <c r="P422" t="s">
        <v>6</v>
      </c>
      <c r="Q422" t="s">
        <v>60</v>
      </c>
      <c r="R422" t="s">
        <v>63</v>
      </c>
    </row>
    <row r="423" spans="4:18" x14ac:dyDescent="0.2">
      <c r="D423">
        <v>5.0699209999999999</v>
      </c>
      <c r="E423">
        <v>634.79999999999995</v>
      </c>
      <c r="F423">
        <v>125.20905999999999</v>
      </c>
      <c r="G423" t="s">
        <v>16</v>
      </c>
      <c r="H423">
        <v>8</v>
      </c>
      <c r="I423" t="s">
        <v>6</v>
      </c>
      <c r="J423" t="s">
        <v>6</v>
      </c>
      <c r="K423" t="s">
        <v>6</v>
      </c>
      <c r="L423" t="s">
        <v>6</v>
      </c>
      <c r="M423" t="s">
        <v>6</v>
      </c>
      <c r="N423" t="s">
        <v>6</v>
      </c>
      <c r="O423" t="s">
        <v>6</v>
      </c>
      <c r="P423" t="s">
        <v>6</v>
      </c>
      <c r="Q423" t="s">
        <v>60</v>
      </c>
      <c r="R423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1820-23B8-B243-8ED6-E6F6E289C662}">
  <dimension ref="A2:N56"/>
  <sheetViews>
    <sheetView topLeftCell="A36" zoomScale="83" workbookViewId="0">
      <selection activeCell="D12" sqref="D12"/>
    </sheetView>
  </sheetViews>
  <sheetFormatPr baseColWidth="10" defaultRowHeight="16" x14ac:dyDescent="0.2"/>
  <cols>
    <col min="1" max="1" width="30.1640625" bestFit="1" customWidth="1"/>
    <col min="2" max="2" width="16" bestFit="1" customWidth="1"/>
    <col min="3" max="3" width="12.6640625" bestFit="1" customWidth="1"/>
    <col min="4" max="4" width="15" bestFit="1" customWidth="1"/>
    <col min="5" max="12" width="14.5" bestFit="1" customWidth="1"/>
  </cols>
  <sheetData>
    <row r="2" spans="1:3" x14ac:dyDescent="0.2">
      <c r="A2" s="2" t="s">
        <v>5</v>
      </c>
      <c r="B2" t="s">
        <v>26</v>
      </c>
    </row>
    <row r="3" spans="1:3" x14ac:dyDescent="0.2">
      <c r="A3" s="2" t="s">
        <v>8</v>
      </c>
      <c r="B3" t="s">
        <v>6</v>
      </c>
    </row>
    <row r="4" spans="1:3" x14ac:dyDescent="0.2">
      <c r="A4" s="2" t="s">
        <v>9</v>
      </c>
      <c r="B4" t="s">
        <v>6</v>
      </c>
    </row>
    <row r="5" spans="1:3" x14ac:dyDescent="0.2">
      <c r="A5" s="2" t="s">
        <v>10</v>
      </c>
      <c r="B5" t="s">
        <v>6</v>
      </c>
    </row>
    <row r="6" spans="1:3" x14ac:dyDescent="0.2">
      <c r="A6" s="2" t="s">
        <v>11</v>
      </c>
      <c r="B6" t="s">
        <v>6</v>
      </c>
    </row>
    <row r="7" spans="1:3" x14ac:dyDescent="0.2">
      <c r="A7" s="2" t="s">
        <v>15</v>
      </c>
      <c r="B7" t="s">
        <v>26</v>
      </c>
    </row>
    <row r="8" spans="1:3" x14ac:dyDescent="0.2">
      <c r="A8" s="2" t="s">
        <v>14</v>
      </c>
      <c r="B8" t="s">
        <v>26</v>
      </c>
    </row>
    <row r="9" spans="1:3" x14ac:dyDescent="0.2">
      <c r="A9" s="2" t="s">
        <v>12</v>
      </c>
      <c r="B9" t="s">
        <v>6</v>
      </c>
    </row>
    <row r="10" spans="1:3" x14ac:dyDescent="0.2">
      <c r="A10" s="2" t="s">
        <v>13</v>
      </c>
      <c r="B10" t="s">
        <v>6</v>
      </c>
    </row>
    <row r="12" spans="1:3" x14ac:dyDescent="0.2">
      <c r="A12" s="2" t="s">
        <v>18</v>
      </c>
      <c r="B12" t="s">
        <v>20</v>
      </c>
      <c r="C12" t="s">
        <v>23</v>
      </c>
    </row>
    <row r="13" spans="1:3" x14ac:dyDescent="0.2">
      <c r="A13" s="3" t="s">
        <v>17</v>
      </c>
      <c r="B13">
        <v>0.97075316666666633</v>
      </c>
      <c r="C13">
        <v>128.80000000000007</v>
      </c>
    </row>
    <row r="14" spans="1:3" x14ac:dyDescent="0.2">
      <c r="A14" s="25" t="s">
        <v>63</v>
      </c>
      <c r="B14">
        <v>1.2633284</v>
      </c>
      <c r="C14">
        <v>168.35999999999999</v>
      </c>
    </row>
    <row r="15" spans="1:3" x14ac:dyDescent="0.2">
      <c r="A15" s="25" t="s">
        <v>62</v>
      </c>
      <c r="B15">
        <v>0.76177085714285719</v>
      </c>
      <c r="C15">
        <v>100.54285714285713</v>
      </c>
    </row>
    <row r="16" spans="1:3" x14ac:dyDescent="0.2">
      <c r="A16" s="3" t="s">
        <v>4</v>
      </c>
      <c r="B16">
        <v>1.8696725416666657</v>
      </c>
      <c r="C16">
        <v>244.94999999999985</v>
      </c>
    </row>
    <row r="17" spans="1:5" x14ac:dyDescent="0.2">
      <c r="A17" s="25" t="s">
        <v>63</v>
      </c>
      <c r="B17">
        <v>2.3143818999999999</v>
      </c>
      <c r="C17">
        <v>300.83999999999997</v>
      </c>
    </row>
    <row r="18" spans="1:5" x14ac:dyDescent="0.2">
      <c r="A18" s="25" t="s">
        <v>62</v>
      </c>
      <c r="B18">
        <v>1.5520230000000002</v>
      </c>
      <c r="C18">
        <v>205.02857142857141</v>
      </c>
      <c r="E18">
        <f>((GETPIVOTDATA("ave of energy",$A$11,"app","BatterySaver_backgroundmusic")-GETPIVOTDATA("ave of energy",$A$11,"app","background_music"))/GETPIVOTDATA("ave of energy",$A$11,"app","background_music"))*100</f>
        <v>-35.714285714285751</v>
      </c>
    </row>
    <row r="19" spans="1:5" x14ac:dyDescent="0.2">
      <c r="A19" s="3" t="s">
        <v>7</v>
      </c>
      <c r="B19">
        <v>2.1368915833333335</v>
      </c>
      <c r="C19">
        <v>277.14999999999998</v>
      </c>
      <c r="E19">
        <f>((GETPIVOTDATA("ave of energy",$A$11,"app","BatterySaver_game")-GETPIVOTDATA("ave of energy",$A$11,"app","game"))/GETPIVOTDATA("ave of energy",$A$11,"app","game"))*100</f>
        <v>-24.882629107981174</v>
      </c>
    </row>
    <row r="20" spans="1:5" x14ac:dyDescent="0.2">
      <c r="A20" s="25" t="s">
        <v>63</v>
      </c>
      <c r="B20">
        <v>2.8260165000000002</v>
      </c>
      <c r="C20">
        <v>356.04000000000008</v>
      </c>
      <c r="E20">
        <f>((GETPIVOTDATA("ave of energy",$A$11,"app","BatterySaver_socialmedia")-GETPIVOTDATA("ave of energy",$A$11,"app","social_media"))/GETPIVOTDATA("ave of energy",$A$11,"app","social_media"))*100</f>
        <v>-23.651452282157674</v>
      </c>
    </row>
    <row r="21" spans="1:5" x14ac:dyDescent="0.2">
      <c r="A21" s="25" t="s">
        <v>62</v>
      </c>
      <c r="B21">
        <v>1.6446594999999999</v>
      </c>
      <c r="C21">
        <v>220.8</v>
      </c>
      <c r="E21">
        <f>((GETPIVOTDATA("ave of energy",$A$11,"app","BatterySaver_idle")-GETPIVOTDATA("ave of energy",$A$11,"app","idle"))/GETPIVOTDATA("ave of energy",$A$11,"app","idle"))*100</f>
        <v>-46.666666666666657</v>
      </c>
    </row>
    <row r="22" spans="1:5" x14ac:dyDescent="0.2">
      <c r="A22" s="3" t="s">
        <v>16</v>
      </c>
      <c r="B22">
        <v>3.7818950416666666</v>
      </c>
      <c r="C22">
        <v>476.09999999999991</v>
      </c>
      <c r="E22">
        <f>((GETPIVOTDATA("ave of energy",$A$11,"app","BatterySaver_videocall")-GETPIVOTDATA("ave of energy",$A$11,"app","video_call"))/GETPIVOTDATA("ave of energy",$A$11,"app","video_call"))*100</f>
        <v>-20.772946859903367</v>
      </c>
    </row>
    <row r="23" spans="1:5" x14ac:dyDescent="0.2">
      <c r="A23" s="25" t="s">
        <v>63</v>
      </c>
      <c r="B23">
        <v>4.8358277000000003</v>
      </c>
      <c r="C23">
        <v>601.68000000000006</v>
      </c>
      <c r="E23">
        <f>((GETPIVOTDATA("ave of energy",$A$11,"app","BatterySaver_web")-GETPIVOTDATA("ave of energy",$A$11,"app","web"))/GETPIVOTDATA("ave of energy",$A$11,"app","web"))*100</f>
        <v>-37.53753753753751</v>
      </c>
    </row>
    <row r="24" spans="1:5" x14ac:dyDescent="0.2">
      <c r="A24" s="25" t="s">
        <v>62</v>
      </c>
      <c r="B24">
        <v>3.0290859999999995</v>
      </c>
      <c r="C24">
        <v>386.40000000000003</v>
      </c>
    </row>
    <row r="25" spans="1:5" x14ac:dyDescent="0.2">
      <c r="A25" s="3" t="s">
        <v>22</v>
      </c>
      <c r="B25">
        <v>0.87817829166666661</v>
      </c>
      <c r="C25">
        <v>120.74999999999996</v>
      </c>
    </row>
    <row r="26" spans="1:5" x14ac:dyDescent="0.2">
      <c r="A26" s="25" t="s">
        <v>63</v>
      </c>
      <c r="B26">
        <v>1.5420860999999999</v>
      </c>
      <c r="C26">
        <v>201.48000000000002</v>
      </c>
    </row>
    <row r="27" spans="1:5" x14ac:dyDescent="0.2">
      <c r="A27" s="25" t="s">
        <v>62</v>
      </c>
      <c r="B27">
        <v>0.40395842857142855</v>
      </c>
      <c r="C27">
        <v>63.085714285714296</v>
      </c>
    </row>
    <row r="28" spans="1:5" x14ac:dyDescent="0.2">
      <c r="A28" s="3" t="s">
        <v>25</v>
      </c>
      <c r="B28">
        <v>3.0330675</v>
      </c>
      <c r="C28">
        <v>382.94999999999987</v>
      </c>
    </row>
    <row r="29" spans="1:5" x14ac:dyDescent="0.2">
      <c r="A29" s="25" t="s">
        <v>63</v>
      </c>
      <c r="B29">
        <v>3.985745099999999</v>
      </c>
      <c r="C29">
        <v>496.8</v>
      </c>
    </row>
    <row r="30" spans="1:5" x14ac:dyDescent="0.2">
      <c r="A30" s="25" t="s">
        <v>62</v>
      </c>
      <c r="B30">
        <v>2.3525835000000002</v>
      </c>
      <c r="C30">
        <v>301.62857142857143</v>
      </c>
    </row>
    <row r="31" spans="1:5" x14ac:dyDescent="0.2">
      <c r="A31" s="3" t="s">
        <v>28</v>
      </c>
      <c r="B31">
        <v>0.65575166666666662</v>
      </c>
      <c r="C31">
        <v>82.8</v>
      </c>
    </row>
    <row r="32" spans="1:5" x14ac:dyDescent="0.2">
      <c r="A32" s="25" t="s">
        <v>62</v>
      </c>
      <c r="B32">
        <v>0.65575166666666662</v>
      </c>
      <c r="C32">
        <v>82.8</v>
      </c>
    </row>
    <row r="33" spans="1:3" x14ac:dyDescent="0.2">
      <c r="A33" s="3" t="s">
        <v>29</v>
      </c>
      <c r="B33">
        <v>1.4402106666666665</v>
      </c>
      <c r="C33">
        <v>184</v>
      </c>
    </row>
    <row r="34" spans="1:3" x14ac:dyDescent="0.2">
      <c r="A34" s="25" t="s">
        <v>62</v>
      </c>
      <c r="B34">
        <v>1.4402106666666665</v>
      </c>
      <c r="C34">
        <v>184</v>
      </c>
    </row>
    <row r="35" spans="1:3" x14ac:dyDescent="0.2">
      <c r="A35" s="3" t="s">
        <v>30</v>
      </c>
      <c r="B35">
        <v>1.6009693333333335</v>
      </c>
      <c r="C35">
        <v>211.6</v>
      </c>
    </row>
    <row r="36" spans="1:3" x14ac:dyDescent="0.2">
      <c r="A36" s="25" t="s">
        <v>62</v>
      </c>
      <c r="B36">
        <v>1.6009693333333335</v>
      </c>
      <c r="C36">
        <v>211.6</v>
      </c>
    </row>
    <row r="37" spans="1:3" x14ac:dyDescent="0.2">
      <c r="A37" s="3" t="s">
        <v>31</v>
      </c>
      <c r="B37">
        <v>0.34554666666666667</v>
      </c>
      <c r="C37">
        <v>64.399999999999991</v>
      </c>
    </row>
    <row r="38" spans="1:3" x14ac:dyDescent="0.2">
      <c r="A38" s="25" t="s">
        <v>62</v>
      </c>
      <c r="B38">
        <v>0.34554666666666667</v>
      </c>
      <c r="C38">
        <v>64.399999999999991</v>
      </c>
    </row>
    <row r="39" spans="1:3" x14ac:dyDescent="0.2">
      <c r="A39" s="3" t="s">
        <v>32</v>
      </c>
      <c r="B39">
        <v>2.9975236666666665</v>
      </c>
      <c r="C39">
        <v>377.2</v>
      </c>
    </row>
    <row r="40" spans="1:3" x14ac:dyDescent="0.2">
      <c r="A40" s="25" t="s">
        <v>62</v>
      </c>
      <c r="B40">
        <v>2.9975236666666665</v>
      </c>
      <c r="C40">
        <v>377.2</v>
      </c>
    </row>
    <row r="41" spans="1:3" x14ac:dyDescent="0.2">
      <c r="A41" s="3" t="s">
        <v>33</v>
      </c>
      <c r="B41">
        <v>1.7841386666666665</v>
      </c>
      <c r="C41">
        <v>239.20000000000002</v>
      </c>
    </row>
    <row r="42" spans="1:3" x14ac:dyDescent="0.2">
      <c r="A42" s="25" t="s">
        <v>62</v>
      </c>
      <c r="B42">
        <v>1.7841386666666665</v>
      </c>
      <c r="C42">
        <v>239.20000000000002</v>
      </c>
    </row>
    <row r="43" spans="1:3" x14ac:dyDescent="0.2">
      <c r="A43" s="3" t="s">
        <v>58</v>
      </c>
      <c r="B43">
        <v>0.86155210000000015</v>
      </c>
      <c r="C43">
        <v>115.92</v>
      </c>
    </row>
    <row r="44" spans="1:3" x14ac:dyDescent="0.2">
      <c r="A44" s="25" t="s">
        <v>62</v>
      </c>
      <c r="B44">
        <v>0.86155210000000015</v>
      </c>
      <c r="C44">
        <v>115.92</v>
      </c>
    </row>
    <row r="45" spans="1:3" x14ac:dyDescent="0.2">
      <c r="A45" s="3" t="s">
        <v>59</v>
      </c>
      <c r="B45">
        <v>0.38592520000000002</v>
      </c>
      <c r="C45">
        <v>55.2</v>
      </c>
    </row>
    <row r="46" spans="1:3" x14ac:dyDescent="0.2">
      <c r="A46" s="25" t="s">
        <v>62</v>
      </c>
      <c r="B46">
        <v>0.38592520000000002</v>
      </c>
      <c r="C46">
        <v>55.2</v>
      </c>
    </row>
    <row r="47" spans="1:3" x14ac:dyDescent="0.2">
      <c r="A47" s="3" t="s">
        <v>19</v>
      </c>
      <c r="B47">
        <v>1.8848252197802184</v>
      </c>
      <c r="C47">
        <v>243.54725274725286</v>
      </c>
    </row>
    <row r="48" spans="1:3" x14ac:dyDescent="0.2">
      <c r="A48" s="3"/>
    </row>
    <row r="49" spans="1:14" x14ac:dyDescent="0.2">
      <c r="A49" s="3"/>
    </row>
    <row r="50" spans="1:14" x14ac:dyDescent="0.2">
      <c r="K50" t="s">
        <v>27</v>
      </c>
      <c r="L50" s="1" t="s">
        <v>20</v>
      </c>
      <c r="M50" s="1" t="s">
        <v>21</v>
      </c>
      <c r="N50" s="1" t="s">
        <v>23</v>
      </c>
    </row>
    <row r="51" spans="1:14" x14ac:dyDescent="0.2">
      <c r="K51" s="3" t="s">
        <v>17</v>
      </c>
      <c r="L51">
        <v>0.92806960000000005</v>
      </c>
      <c r="M51">
        <v>124.667174</v>
      </c>
      <c r="N51">
        <v>115.92</v>
      </c>
    </row>
    <row r="52" spans="1:14" x14ac:dyDescent="0.2">
      <c r="K52" s="3" t="s">
        <v>4</v>
      </c>
      <c r="L52">
        <v>1.4392232</v>
      </c>
      <c r="M52">
        <v>134.31204499999998</v>
      </c>
      <c r="N52">
        <v>193.2</v>
      </c>
    </row>
    <row r="53" spans="1:14" x14ac:dyDescent="0.2">
      <c r="K53" s="3" t="s">
        <v>7</v>
      </c>
      <c r="L53">
        <v>1.4603489999999999</v>
      </c>
      <c r="M53">
        <v>139.878828</v>
      </c>
      <c r="N53">
        <v>204.24</v>
      </c>
    </row>
    <row r="54" spans="1:14" x14ac:dyDescent="0.2">
      <c r="K54" s="3" t="s">
        <v>16</v>
      </c>
      <c r="L54">
        <v>3.0162046</v>
      </c>
      <c r="M54">
        <v>128.15018519999998</v>
      </c>
      <c r="N54">
        <v>386.4</v>
      </c>
    </row>
    <row r="55" spans="1:14" x14ac:dyDescent="0.2">
      <c r="K55" s="3" t="s">
        <v>22</v>
      </c>
      <c r="L55">
        <v>0.42755100000000007</v>
      </c>
      <c r="M55">
        <v>155.7137366</v>
      </c>
      <c r="N55">
        <v>66.240000000000009</v>
      </c>
    </row>
    <row r="56" spans="1:14" x14ac:dyDescent="0.2">
      <c r="K56" s="3" t="s">
        <v>25</v>
      </c>
      <c r="L56">
        <v>1.8020742000000003</v>
      </c>
      <c r="M56">
        <v>131.731325</v>
      </c>
      <c r="N56">
        <v>237.36000000000004</v>
      </c>
    </row>
  </sheetData>
  <pageMargins left="0.7" right="0.7" top="0.75" bottom="0.75" header="0.3" footer="0.3"/>
  <pageSetup paperSize="9"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4B144-EB39-2C40-BD56-F415EA0167F6}">
  <dimension ref="C3:AK69"/>
  <sheetViews>
    <sheetView topLeftCell="L1" zoomScale="75" workbookViewId="0">
      <selection activeCell="AK12" sqref="AK12"/>
    </sheetView>
  </sheetViews>
  <sheetFormatPr baseColWidth="10" defaultRowHeight="16" x14ac:dyDescent="0.2"/>
  <cols>
    <col min="8" max="8" width="17.1640625" customWidth="1"/>
    <col min="23" max="23" width="21.1640625" customWidth="1"/>
    <col min="24" max="24" width="12.6640625" customWidth="1"/>
    <col min="25" max="25" width="6.33203125" customWidth="1"/>
    <col min="26" max="26" width="6.5" customWidth="1"/>
    <col min="27" max="28" width="6.6640625" customWidth="1"/>
    <col min="29" max="29" width="7.5" customWidth="1"/>
    <col min="30" max="30" width="8" customWidth="1"/>
    <col min="31" max="31" width="6.5" customWidth="1"/>
    <col min="32" max="32" width="7.6640625" customWidth="1"/>
    <col min="33" max="33" width="6.6640625" customWidth="1"/>
    <col min="34" max="34" width="7.1640625" customWidth="1"/>
  </cols>
  <sheetData>
    <row r="3" spans="4:37" x14ac:dyDescent="0.2">
      <c r="E3" s="65" t="s">
        <v>52</v>
      </c>
      <c r="F3" s="65"/>
      <c r="G3" s="65"/>
      <c r="H3" s="65"/>
      <c r="I3" s="65"/>
      <c r="J3" s="65" t="s">
        <v>54</v>
      </c>
      <c r="K3" s="65"/>
      <c r="L3" s="65" t="s">
        <v>1</v>
      </c>
      <c r="M3" s="65"/>
      <c r="P3" s="65" t="s">
        <v>53</v>
      </c>
      <c r="Q3" s="65"/>
      <c r="R3" s="65"/>
      <c r="S3" s="65" t="s">
        <v>54</v>
      </c>
      <c r="T3" s="65"/>
      <c r="U3" s="65" t="s">
        <v>1</v>
      </c>
      <c r="V3" s="65"/>
    </row>
    <row r="4" spans="4:37" x14ac:dyDescent="0.2">
      <c r="E4" t="s">
        <v>0</v>
      </c>
      <c r="F4" t="s">
        <v>1</v>
      </c>
      <c r="G4" t="s">
        <v>2</v>
      </c>
      <c r="H4" t="s">
        <v>3</v>
      </c>
      <c r="I4" t="s">
        <v>34</v>
      </c>
      <c r="J4" s="5" t="s">
        <v>38</v>
      </c>
      <c r="K4" t="s">
        <v>44</v>
      </c>
      <c r="L4" s="5" t="s">
        <v>38</v>
      </c>
      <c r="M4" t="s">
        <v>44</v>
      </c>
      <c r="P4" t="s">
        <v>0</v>
      </c>
      <c r="Q4" t="s">
        <v>1</v>
      </c>
      <c r="R4" t="s">
        <v>2</v>
      </c>
      <c r="S4" s="5" t="s">
        <v>38</v>
      </c>
      <c r="T4" t="s">
        <v>44</v>
      </c>
      <c r="U4" s="5" t="s">
        <v>38</v>
      </c>
      <c r="V4" t="s">
        <v>44</v>
      </c>
    </row>
    <row r="5" spans="4:37" ht="17" thickBot="1" x14ac:dyDescent="0.25">
      <c r="D5">
        <v>1</v>
      </c>
      <c r="E5" s="6">
        <v>0.84875900000000004</v>
      </c>
      <c r="F5" s="6">
        <v>110.4</v>
      </c>
      <c r="G5" s="6">
        <v>130.072183</v>
      </c>
      <c r="H5" s="6" t="s">
        <v>17</v>
      </c>
      <c r="I5" s="6">
        <v>8</v>
      </c>
      <c r="J5">
        <f>AVERAGE(E5:E14)</f>
        <v>0.76983529999999989</v>
      </c>
      <c r="K5">
        <f>STDEV(E5:E14)</f>
        <v>0.11077911733219498</v>
      </c>
      <c r="L5">
        <f>AVERAGE(F5:F14)</f>
        <v>104.88</v>
      </c>
      <c r="M5">
        <f>STDEV(F5:F14)</f>
        <v>11.637181789419735</v>
      </c>
      <c r="P5" s="6">
        <v>0.72573100000000001</v>
      </c>
      <c r="Q5" s="6">
        <v>110.4</v>
      </c>
      <c r="R5" s="6">
        <v>152.12255400000001</v>
      </c>
      <c r="S5">
        <f>AVERAGE(P5:P14)</f>
        <v>0.71014179999999993</v>
      </c>
      <c r="T5">
        <f>_xlfn.STDEV.S(P5:P14)</f>
        <v>4.4469593521366466E-2</v>
      </c>
      <c r="U5">
        <f>AVERAGE(Q5:Q14)</f>
        <v>102.11999999999999</v>
      </c>
      <c r="V5">
        <f>_xlfn.STDEV.S(Q5:Q14)</f>
        <v>13.332066606494388</v>
      </c>
    </row>
    <row r="6" spans="4:37" ht="17" thickBot="1" x14ac:dyDescent="0.25">
      <c r="D6">
        <v>2</v>
      </c>
      <c r="E6" s="6">
        <v>0.68901999999999997</v>
      </c>
      <c r="F6" s="6">
        <v>82.8</v>
      </c>
      <c r="G6" s="6">
        <v>120.170683</v>
      </c>
      <c r="H6" s="6" t="s">
        <v>17</v>
      </c>
      <c r="I6" s="6">
        <v>8</v>
      </c>
      <c r="P6" s="6">
        <v>0.64707099999999995</v>
      </c>
      <c r="Q6" s="6">
        <v>82.8</v>
      </c>
      <c r="R6" s="6">
        <v>127.961207</v>
      </c>
      <c r="X6" s="69" t="s">
        <v>39</v>
      </c>
      <c r="Y6" s="66" t="s">
        <v>45</v>
      </c>
      <c r="Z6" s="72"/>
      <c r="AA6" s="72"/>
      <c r="AB6" s="72"/>
      <c r="AC6" s="68"/>
      <c r="AD6" s="66" t="s">
        <v>46</v>
      </c>
      <c r="AE6" s="72"/>
      <c r="AF6" s="72"/>
      <c r="AG6" s="72"/>
      <c r="AH6" s="68"/>
    </row>
    <row r="7" spans="4:37" ht="17" thickBot="1" x14ac:dyDescent="0.25">
      <c r="D7">
        <v>3</v>
      </c>
      <c r="E7" s="6">
        <v>0.88212599999999997</v>
      </c>
      <c r="F7" s="6">
        <v>110.4</v>
      </c>
      <c r="G7" s="6">
        <v>125.15219</v>
      </c>
      <c r="H7" s="6" t="s">
        <v>17</v>
      </c>
      <c r="I7" s="6">
        <v>8</v>
      </c>
      <c r="P7" s="6">
        <v>0.72367099999999995</v>
      </c>
      <c r="Q7" s="6">
        <v>110.4</v>
      </c>
      <c r="R7" s="6">
        <v>152.555452</v>
      </c>
      <c r="X7" s="70"/>
      <c r="Y7" s="66" t="s">
        <v>40</v>
      </c>
      <c r="Z7" s="68"/>
      <c r="AA7" s="66" t="s">
        <v>41</v>
      </c>
      <c r="AB7" s="67"/>
      <c r="AC7" s="11" t="s">
        <v>55</v>
      </c>
      <c r="AD7" s="66" t="s">
        <v>40</v>
      </c>
      <c r="AE7" s="68"/>
      <c r="AF7" s="66" t="s">
        <v>41</v>
      </c>
      <c r="AG7" s="68"/>
      <c r="AH7" s="12" t="s">
        <v>42</v>
      </c>
    </row>
    <row r="8" spans="4:37" ht="17" thickBot="1" x14ac:dyDescent="0.25">
      <c r="D8">
        <v>4</v>
      </c>
      <c r="E8" s="6">
        <v>0.777281</v>
      </c>
      <c r="F8" s="6">
        <v>110.4</v>
      </c>
      <c r="G8" s="6">
        <v>142.03363100000001</v>
      </c>
      <c r="H8" s="6" t="s">
        <v>17</v>
      </c>
      <c r="I8" s="6">
        <v>8</v>
      </c>
      <c r="P8" s="6">
        <v>0.65600099999999995</v>
      </c>
      <c r="Q8" s="6">
        <v>82.8</v>
      </c>
      <c r="R8" s="6">
        <v>126.219352</v>
      </c>
      <c r="X8" s="71"/>
      <c r="Y8" s="13" t="s">
        <v>43</v>
      </c>
      <c r="Z8" s="13" t="s">
        <v>44</v>
      </c>
      <c r="AA8" s="13" t="s">
        <v>43</v>
      </c>
      <c r="AB8" s="13" t="s">
        <v>44</v>
      </c>
      <c r="AC8" s="13" t="s">
        <v>56</v>
      </c>
      <c r="AD8" s="13" t="s">
        <v>43</v>
      </c>
      <c r="AE8" s="13" t="s">
        <v>44</v>
      </c>
      <c r="AF8" s="13" t="s">
        <v>43</v>
      </c>
      <c r="AG8" s="13" t="s">
        <v>44</v>
      </c>
      <c r="AH8" s="13" t="s">
        <v>56</v>
      </c>
    </row>
    <row r="9" spans="4:37" x14ac:dyDescent="0.2">
      <c r="D9">
        <v>5</v>
      </c>
      <c r="E9" s="6">
        <v>0.91082099999999999</v>
      </c>
      <c r="F9" s="6">
        <v>110.4</v>
      </c>
      <c r="G9" s="6">
        <v>121.209337</v>
      </c>
      <c r="H9" s="6" t="s">
        <v>17</v>
      </c>
      <c r="I9" s="6">
        <v>8</v>
      </c>
      <c r="P9" s="6">
        <v>0.69828400000000002</v>
      </c>
      <c r="Q9" s="6">
        <v>110.4</v>
      </c>
      <c r="R9" s="6">
        <v>158.10188400000001</v>
      </c>
      <c r="X9" s="14" t="s">
        <v>47</v>
      </c>
      <c r="Y9" s="15">
        <v>0.76980000000000004</v>
      </c>
      <c r="Z9" s="16">
        <v>0.1108</v>
      </c>
      <c r="AA9" s="17">
        <v>0.71009999999999995</v>
      </c>
      <c r="AB9" s="16">
        <v>4.4499999999999998E-2</v>
      </c>
      <c r="AC9" s="18">
        <v>-7.7499999999999999E-2</v>
      </c>
      <c r="AD9" s="17">
        <v>104.88</v>
      </c>
      <c r="AE9" s="16">
        <v>11.6372</v>
      </c>
      <c r="AF9" s="17">
        <v>102.12</v>
      </c>
      <c r="AG9" s="16">
        <v>13.332100000000001</v>
      </c>
      <c r="AH9" s="18">
        <v>-2.63E-2</v>
      </c>
    </row>
    <row r="10" spans="4:37" x14ac:dyDescent="0.2">
      <c r="D10">
        <v>6</v>
      </c>
      <c r="E10" s="6">
        <v>0.79306100000000002</v>
      </c>
      <c r="F10" s="6">
        <v>110.4</v>
      </c>
      <c r="G10" s="6">
        <v>139.207446</v>
      </c>
      <c r="H10" s="6" t="s">
        <v>17</v>
      </c>
      <c r="I10" s="6">
        <v>8</v>
      </c>
      <c r="P10" s="6">
        <v>0.65242199999999995</v>
      </c>
      <c r="Q10" s="6">
        <v>82.8</v>
      </c>
      <c r="R10" s="6">
        <v>126.911727</v>
      </c>
      <c r="X10" s="14" t="s">
        <v>48</v>
      </c>
      <c r="Y10" s="15">
        <v>1.5265</v>
      </c>
      <c r="Z10" s="16">
        <v>9.7699999999999995E-2</v>
      </c>
      <c r="AA10" s="17">
        <v>1.3444</v>
      </c>
      <c r="AB10" s="16">
        <v>3.2899999999999999E-2</v>
      </c>
      <c r="AC10" s="18">
        <v>-0.1193</v>
      </c>
      <c r="AD10" s="17">
        <v>198.72</v>
      </c>
      <c r="AE10" s="16">
        <v>17.4558</v>
      </c>
      <c r="AF10" s="17">
        <v>182.16</v>
      </c>
      <c r="AG10" s="16">
        <v>14.252599999999999</v>
      </c>
      <c r="AH10" s="18">
        <v>-8.3299999999999999E-2</v>
      </c>
    </row>
    <row r="11" spans="4:37" x14ac:dyDescent="0.2">
      <c r="D11">
        <v>7</v>
      </c>
      <c r="E11" s="6">
        <v>0.52721200000000001</v>
      </c>
      <c r="F11" s="6">
        <v>82.8</v>
      </c>
      <c r="G11" s="6">
        <v>157.052685</v>
      </c>
      <c r="H11" s="6" t="s">
        <v>17</v>
      </c>
      <c r="I11" s="6">
        <v>8</v>
      </c>
      <c r="P11" s="6">
        <v>0.73934200000000005</v>
      </c>
      <c r="Q11" s="6">
        <v>110.4</v>
      </c>
      <c r="R11" s="6">
        <v>149.321943</v>
      </c>
      <c r="X11" s="14" t="s">
        <v>49</v>
      </c>
      <c r="Y11" s="15">
        <v>1.7797000000000001</v>
      </c>
      <c r="Z11" s="16">
        <v>0.1613</v>
      </c>
      <c r="AA11" s="17">
        <v>1.2854000000000001</v>
      </c>
      <c r="AB11" s="19">
        <v>9.1200000000000003E-2</v>
      </c>
      <c r="AC11" s="18">
        <v>-0.27779999999999999</v>
      </c>
      <c r="AD11" s="17">
        <v>234.6</v>
      </c>
      <c r="AE11" s="16">
        <v>14.5465</v>
      </c>
      <c r="AF11" s="17">
        <v>171.12</v>
      </c>
      <c r="AG11" s="16">
        <v>11.6372</v>
      </c>
      <c r="AH11" s="18">
        <v>-0.27060000000000001</v>
      </c>
    </row>
    <row r="12" spans="4:37" x14ac:dyDescent="0.2">
      <c r="D12">
        <v>8</v>
      </c>
      <c r="E12" s="6">
        <v>0.81566000000000005</v>
      </c>
      <c r="F12" s="6">
        <v>110.4</v>
      </c>
      <c r="G12" s="6">
        <v>135.350549</v>
      </c>
      <c r="H12" s="6" t="s">
        <v>17</v>
      </c>
      <c r="I12" s="6">
        <v>8</v>
      </c>
      <c r="P12" s="6">
        <v>0.77356000000000003</v>
      </c>
      <c r="Q12" s="6">
        <v>110.4</v>
      </c>
      <c r="R12" s="6">
        <v>142.716837</v>
      </c>
      <c r="X12" s="14" t="s">
        <v>50</v>
      </c>
      <c r="Y12" s="15">
        <v>2.3784000000000001</v>
      </c>
      <c r="Z12" s="16">
        <v>0.14879999999999999</v>
      </c>
      <c r="AA12" s="17">
        <v>2.6858</v>
      </c>
      <c r="AB12" s="16">
        <v>0.12620000000000001</v>
      </c>
      <c r="AC12" s="18">
        <v>0.12920000000000001</v>
      </c>
      <c r="AD12" s="17">
        <v>295.32</v>
      </c>
      <c r="AE12" s="16">
        <v>13.332100000000001</v>
      </c>
      <c r="AF12" s="17">
        <v>342.24</v>
      </c>
      <c r="AG12" s="16">
        <v>14.252599999999999</v>
      </c>
      <c r="AH12" s="18">
        <v>0.15890000000000001</v>
      </c>
      <c r="AK12">
        <f>((AA9-Y9)/Y9)*100</f>
        <v>-7.7552611067809929</v>
      </c>
    </row>
    <row r="13" spans="4:37" x14ac:dyDescent="0.2">
      <c r="D13">
        <v>9</v>
      </c>
      <c r="E13" s="6">
        <v>0.72902500000000003</v>
      </c>
      <c r="F13" s="6">
        <v>110.4</v>
      </c>
      <c r="G13" s="6">
        <v>151.43511599999999</v>
      </c>
      <c r="H13" s="6" t="s">
        <v>17</v>
      </c>
      <c r="I13" s="6">
        <v>8</v>
      </c>
      <c r="P13" s="6">
        <v>0.74286600000000003</v>
      </c>
      <c r="Q13" s="6">
        <v>110.4</v>
      </c>
      <c r="R13" s="6">
        <v>148.61358999999999</v>
      </c>
      <c r="X13" s="14" t="s">
        <v>51</v>
      </c>
      <c r="Y13" s="15">
        <v>3.2019000000000002</v>
      </c>
      <c r="Z13" s="16">
        <v>0.13930000000000001</v>
      </c>
      <c r="AA13" s="17">
        <v>3.2054</v>
      </c>
      <c r="AB13" s="16">
        <v>5.91E-2</v>
      </c>
      <c r="AC13" s="18">
        <v>1.07E-3</v>
      </c>
      <c r="AD13" s="17">
        <v>408.48</v>
      </c>
      <c r="AE13" s="16">
        <v>11.6372</v>
      </c>
      <c r="AF13" s="17">
        <v>405.72</v>
      </c>
      <c r="AG13" s="16">
        <v>13.332100000000001</v>
      </c>
      <c r="AH13" s="18">
        <v>-6.7000000000000002E-3</v>
      </c>
    </row>
    <row r="14" spans="4:37" ht="17" thickBot="1" x14ac:dyDescent="0.25">
      <c r="D14">
        <v>10</v>
      </c>
      <c r="E14" s="6">
        <v>0.72538800000000003</v>
      </c>
      <c r="F14" s="6">
        <v>110.4</v>
      </c>
      <c r="G14" s="6">
        <v>152.194413</v>
      </c>
      <c r="H14" s="6" t="s">
        <v>17</v>
      </c>
      <c r="I14" s="6">
        <v>8</v>
      </c>
      <c r="P14" s="6">
        <v>0.74246999999999996</v>
      </c>
      <c r="Q14" s="6">
        <v>110.4</v>
      </c>
      <c r="R14" s="6">
        <v>148.69296600000001</v>
      </c>
      <c r="X14" s="20" t="s">
        <v>36</v>
      </c>
      <c r="Y14" s="21">
        <v>0.45879999999999999</v>
      </c>
      <c r="Z14" s="22">
        <v>7.5999999999999998E-2</v>
      </c>
      <c r="AA14" s="23">
        <v>0.28460000000000002</v>
      </c>
      <c r="AB14" s="22">
        <v>4.8300000000000003E-2</v>
      </c>
      <c r="AC14" s="24">
        <v>-0.37969999999999998</v>
      </c>
      <c r="AD14" s="23">
        <v>77.28</v>
      </c>
      <c r="AE14" s="22">
        <v>21.7712</v>
      </c>
      <c r="AF14" s="23">
        <v>57.96</v>
      </c>
      <c r="AG14" s="22">
        <v>8.7279</v>
      </c>
      <c r="AH14" s="24">
        <v>-0.25</v>
      </c>
    </row>
    <row r="15" spans="4:37" x14ac:dyDescent="0.2">
      <c r="D15">
        <v>1</v>
      </c>
      <c r="E15" s="7">
        <v>1.770926</v>
      </c>
      <c r="F15" s="7">
        <v>248.4</v>
      </c>
      <c r="G15" s="7">
        <v>140.26563100000001</v>
      </c>
      <c r="H15" s="7" t="s">
        <v>35</v>
      </c>
      <c r="I15" s="7">
        <v>8</v>
      </c>
      <c r="J15">
        <f>AVERAGE(E15:E24)</f>
        <v>1.5265120999999999</v>
      </c>
      <c r="K15">
        <f>_xlfn.STDEV.S(E15:E24)</f>
        <v>9.7662820740488987E-2</v>
      </c>
      <c r="L15">
        <f>AVERAGE(F15:F24)</f>
        <v>198.72000000000003</v>
      </c>
      <c r="M15">
        <f>_xlfn.STDEV.S(F15:F24)</f>
        <v>17.455772684129464</v>
      </c>
      <c r="P15" s="7">
        <v>1.360438</v>
      </c>
      <c r="Q15" s="7">
        <v>193.2</v>
      </c>
      <c r="R15" s="7">
        <v>142.013071</v>
      </c>
      <c r="S15">
        <f>AVERAGE(P15:P24)</f>
        <v>1.3443513000000002</v>
      </c>
      <c r="T15">
        <f>_xlfn.STDEV.S(P15:P24)</f>
        <v>3.2865592622917265E-2</v>
      </c>
      <c r="U15">
        <f>AVERAGE(Q15:Q24)</f>
        <v>182.16</v>
      </c>
      <c r="V15">
        <f>_xlfn.STDEV.S(Q15:Q24)</f>
        <v>14.252578714043288</v>
      </c>
    </row>
    <row r="16" spans="4:37" x14ac:dyDescent="0.2">
      <c r="D16">
        <v>2</v>
      </c>
      <c r="E16" s="7">
        <v>1.5445709999999999</v>
      </c>
      <c r="F16" s="7">
        <v>193.2</v>
      </c>
      <c r="G16" s="7">
        <v>125.083314</v>
      </c>
      <c r="H16" s="7" t="s">
        <v>35</v>
      </c>
      <c r="I16" s="7">
        <v>8</v>
      </c>
      <c r="P16" s="7">
        <v>1.360436</v>
      </c>
      <c r="Q16" s="7">
        <v>193.2</v>
      </c>
      <c r="R16" s="7">
        <v>142.01333700000001</v>
      </c>
    </row>
    <row r="17" spans="4:24" x14ac:dyDescent="0.2">
      <c r="D17">
        <v>3</v>
      </c>
      <c r="E17" s="7">
        <v>1.4311529999999999</v>
      </c>
      <c r="F17" s="7">
        <v>193.2</v>
      </c>
      <c r="G17" s="7">
        <v>134.99605099999999</v>
      </c>
      <c r="H17" s="7" t="s">
        <v>35</v>
      </c>
      <c r="I17" s="7">
        <v>8</v>
      </c>
      <c r="P17" s="7">
        <v>1.304886</v>
      </c>
      <c r="Q17" s="7">
        <v>165.6</v>
      </c>
      <c r="R17" s="7">
        <v>126.90766600000001</v>
      </c>
    </row>
    <row r="18" spans="4:24" x14ac:dyDescent="0.2">
      <c r="D18">
        <v>4</v>
      </c>
      <c r="E18" s="7">
        <v>1.485255</v>
      </c>
      <c r="F18" s="7">
        <v>193.2</v>
      </c>
      <c r="G18" s="7">
        <v>130.078698</v>
      </c>
      <c r="H18" s="7" t="s">
        <v>35</v>
      </c>
      <c r="I18" s="7">
        <v>8</v>
      </c>
      <c r="P18" s="7">
        <v>1.3886559999999999</v>
      </c>
      <c r="Q18" s="7">
        <v>193.2</v>
      </c>
      <c r="R18" s="7">
        <v>139.12732199999999</v>
      </c>
    </row>
    <row r="19" spans="4:24" x14ac:dyDescent="0.2">
      <c r="D19">
        <v>5</v>
      </c>
      <c r="E19" s="7">
        <v>1.5533870000000001</v>
      </c>
      <c r="F19" s="7">
        <v>193.2</v>
      </c>
      <c r="G19" s="7">
        <v>124.37336500000001</v>
      </c>
      <c r="H19" s="7" t="s">
        <v>35</v>
      </c>
      <c r="I19" s="7">
        <v>8</v>
      </c>
      <c r="P19" s="7">
        <v>1.377448</v>
      </c>
      <c r="Q19" s="7">
        <v>193.2</v>
      </c>
      <c r="R19" s="7">
        <v>140.259379</v>
      </c>
    </row>
    <row r="20" spans="4:24" x14ac:dyDescent="0.2">
      <c r="D20">
        <v>6</v>
      </c>
      <c r="E20" s="7">
        <v>1.423724</v>
      </c>
      <c r="F20" s="7">
        <v>193.2</v>
      </c>
      <c r="G20" s="7">
        <v>135.70047400000001</v>
      </c>
      <c r="H20" s="7" t="s">
        <v>35</v>
      </c>
      <c r="I20" s="7">
        <v>8</v>
      </c>
      <c r="P20" s="7">
        <v>1.3048690000000001</v>
      </c>
      <c r="Q20" s="7">
        <v>165.6</v>
      </c>
      <c r="R20" s="7">
        <v>126.909305</v>
      </c>
    </row>
    <row r="21" spans="4:24" x14ac:dyDescent="0.2">
      <c r="D21">
        <v>7</v>
      </c>
      <c r="E21" s="7">
        <v>1.5014730000000001</v>
      </c>
      <c r="F21" s="7">
        <v>193.2</v>
      </c>
      <c r="G21" s="7">
        <v>128.67363499999999</v>
      </c>
      <c r="H21" s="7" t="s">
        <v>35</v>
      </c>
      <c r="I21" s="7">
        <v>8</v>
      </c>
      <c r="P21" s="7">
        <v>1.301258</v>
      </c>
      <c r="Q21" s="7">
        <v>165.6</v>
      </c>
      <c r="R21" s="7">
        <v>127.261478</v>
      </c>
    </row>
    <row r="22" spans="4:24" x14ac:dyDescent="0.2">
      <c r="D22">
        <v>8</v>
      </c>
      <c r="E22" s="7">
        <v>1.5532999999999999</v>
      </c>
      <c r="F22" s="7">
        <v>193.2</v>
      </c>
      <c r="G22" s="7">
        <v>124.380377</v>
      </c>
      <c r="H22" s="7" t="s">
        <v>35</v>
      </c>
      <c r="I22" s="7">
        <v>8</v>
      </c>
      <c r="P22" s="7">
        <v>1.327566</v>
      </c>
      <c r="Q22" s="7">
        <v>193.2</v>
      </c>
      <c r="R22" s="7">
        <v>145.52945600000001</v>
      </c>
    </row>
    <row r="23" spans="4:24" x14ac:dyDescent="0.2">
      <c r="D23">
        <v>9</v>
      </c>
      <c r="E23" s="7">
        <v>1.523185</v>
      </c>
      <c r="F23" s="7">
        <v>193.2</v>
      </c>
      <c r="G23" s="7">
        <v>126.83952499999999</v>
      </c>
      <c r="H23" s="7" t="s">
        <v>35</v>
      </c>
      <c r="I23" s="7">
        <v>8</v>
      </c>
      <c r="P23" s="7">
        <v>1.374185</v>
      </c>
      <c r="Q23" s="7">
        <v>165.6</v>
      </c>
      <c r="R23" s="7">
        <v>120.507835</v>
      </c>
    </row>
    <row r="24" spans="4:24" x14ac:dyDescent="0.2">
      <c r="D24">
        <v>10</v>
      </c>
      <c r="E24" s="7">
        <v>1.4781470000000001</v>
      </c>
      <c r="F24" s="7">
        <v>193.2</v>
      </c>
      <c r="G24" s="7">
        <v>130.70416299999999</v>
      </c>
      <c r="H24" s="7" t="s">
        <v>35</v>
      </c>
      <c r="I24" s="7">
        <v>8</v>
      </c>
      <c r="P24" s="7">
        <v>1.343771</v>
      </c>
      <c r="Q24" s="7">
        <v>193.2</v>
      </c>
      <c r="R24" s="7">
        <v>143.774486</v>
      </c>
    </row>
    <row r="25" spans="4:24" x14ac:dyDescent="0.2">
      <c r="D25">
        <v>1</v>
      </c>
      <c r="E25" s="8">
        <v>0.570608</v>
      </c>
      <c r="F25" s="8">
        <v>82.8</v>
      </c>
      <c r="G25" s="8">
        <v>145.10827499999999</v>
      </c>
      <c r="H25" s="8" t="s">
        <v>36</v>
      </c>
      <c r="I25" s="8">
        <v>8</v>
      </c>
      <c r="J25">
        <f>AVERAGE(E25:E34)</f>
        <v>0.45879729999999996</v>
      </c>
      <c r="K25">
        <f>_xlfn.STDEV.S(E25:E34)</f>
        <v>7.603472081745874E-2</v>
      </c>
      <c r="L25">
        <f>AVERAGE(F25:F34)</f>
        <v>77.279999999999987</v>
      </c>
      <c r="M25">
        <f>_xlfn.STDEV.S(F25:F34)</f>
        <v>21.771173601806641</v>
      </c>
      <c r="P25" s="8">
        <v>0.39878799999999998</v>
      </c>
      <c r="Q25" s="8">
        <v>82.8</v>
      </c>
      <c r="R25" s="8">
        <v>207.62911</v>
      </c>
      <c r="S25">
        <f>AVERAGE(P25:P34)</f>
        <v>0.28458270000000002</v>
      </c>
      <c r="T25">
        <f>_xlfn.STDEV.S(P25:P34)</f>
        <v>4.8334799835338019E-2</v>
      </c>
      <c r="U25">
        <f>AVERAGE(Q25:Q34)</f>
        <v>57.96</v>
      </c>
      <c r="V25">
        <f>_xlfn.STDEV.S(Q25:Q34)</f>
        <v>8.7278863420647426</v>
      </c>
    </row>
    <row r="26" spans="4:24" x14ac:dyDescent="0.2">
      <c r="D26">
        <v>2</v>
      </c>
      <c r="E26" s="8">
        <v>0.41212599999999999</v>
      </c>
      <c r="F26" s="8">
        <v>55.2</v>
      </c>
      <c r="G26" s="8">
        <v>133.939739</v>
      </c>
      <c r="H26" s="8" t="s">
        <v>36</v>
      </c>
      <c r="I26" s="8">
        <v>8</v>
      </c>
      <c r="P26" s="8">
        <v>0.29174</v>
      </c>
      <c r="Q26" s="8">
        <v>55.2</v>
      </c>
      <c r="R26" s="8">
        <v>189.209554</v>
      </c>
    </row>
    <row r="27" spans="4:24" x14ac:dyDescent="0.2">
      <c r="D27">
        <v>3</v>
      </c>
      <c r="E27" s="8">
        <v>0.55690899999999999</v>
      </c>
      <c r="F27" s="8">
        <v>110.4</v>
      </c>
      <c r="G27" s="8">
        <v>198.237111</v>
      </c>
      <c r="H27" s="8" t="s">
        <v>36</v>
      </c>
      <c r="I27" s="8">
        <v>8</v>
      </c>
      <c r="P27" s="8">
        <v>0.28360299999999999</v>
      </c>
      <c r="Q27" s="8">
        <v>55.2</v>
      </c>
      <c r="R27" s="8">
        <v>194.63797</v>
      </c>
      <c r="U27" s="5"/>
      <c r="V27" s="5"/>
      <c r="W27" s="65"/>
      <c r="X27" s="65"/>
    </row>
    <row r="28" spans="4:24" x14ac:dyDescent="0.2">
      <c r="D28">
        <v>4</v>
      </c>
      <c r="E28" s="8">
        <v>0.467389</v>
      </c>
      <c r="F28" s="8">
        <v>82.8</v>
      </c>
      <c r="G28" s="8">
        <v>177.154189</v>
      </c>
      <c r="H28" s="8" t="s">
        <v>36</v>
      </c>
      <c r="I28" s="8">
        <v>8</v>
      </c>
      <c r="P28" s="8">
        <v>0.31453399999999998</v>
      </c>
      <c r="Q28" s="8">
        <v>55.2</v>
      </c>
      <c r="R28" s="8">
        <v>175.49762699999999</v>
      </c>
    </row>
    <row r="29" spans="4:24" x14ac:dyDescent="0.2">
      <c r="D29">
        <v>5</v>
      </c>
      <c r="E29" s="8">
        <v>0.38985700000000001</v>
      </c>
      <c r="F29" s="8">
        <v>55.2</v>
      </c>
      <c r="G29" s="8">
        <v>141.590372</v>
      </c>
      <c r="H29" s="8" t="s">
        <v>36</v>
      </c>
      <c r="I29" s="8">
        <v>8</v>
      </c>
      <c r="P29" s="8">
        <v>0.29612300000000003</v>
      </c>
      <c r="Q29" s="8">
        <v>55.2</v>
      </c>
      <c r="R29" s="8">
        <v>186.40896699999999</v>
      </c>
    </row>
    <row r="30" spans="4:24" x14ac:dyDescent="0.2">
      <c r="D30">
        <v>6</v>
      </c>
      <c r="E30" s="8">
        <v>0.36265399999999998</v>
      </c>
      <c r="F30" s="8">
        <v>55.2</v>
      </c>
      <c r="G30" s="8">
        <v>152.211116</v>
      </c>
      <c r="H30" s="8" t="s">
        <v>36</v>
      </c>
      <c r="I30" s="8">
        <v>8</v>
      </c>
      <c r="P30" s="8">
        <v>0.26716499999999999</v>
      </c>
      <c r="Q30" s="8">
        <v>55.2</v>
      </c>
      <c r="R30" s="8">
        <v>206.614161</v>
      </c>
    </row>
    <row r="31" spans="4:24" x14ac:dyDescent="0.2">
      <c r="D31">
        <v>7</v>
      </c>
      <c r="E31" s="8">
        <v>0.40914099999999998</v>
      </c>
      <c r="F31" s="8">
        <v>55.2</v>
      </c>
      <c r="G31" s="8">
        <v>134.91679999999999</v>
      </c>
      <c r="H31" s="8" t="s">
        <v>36</v>
      </c>
      <c r="I31" s="8">
        <v>8</v>
      </c>
      <c r="P31" s="8">
        <v>0.27495700000000001</v>
      </c>
      <c r="Q31" s="8">
        <v>55.2</v>
      </c>
      <c r="R31" s="8">
        <v>200.75841299999999</v>
      </c>
    </row>
    <row r="32" spans="4:24" x14ac:dyDescent="0.2">
      <c r="D32">
        <v>8</v>
      </c>
      <c r="E32" s="8">
        <v>0.42676399999999998</v>
      </c>
      <c r="F32" s="8">
        <v>82.8</v>
      </c>
      <c r="G32" s="8">
        <v>194.01834700000001</v>
      </c>
      <c r="H32" s="8" t="s">
        <v>36</v>
      </c>
      <c r="I32" s="8">
        <v>8</v>
      </c>
      <c r="P32" s="8">
        <v>0.25594699999999998</v>
      </c>
      <c r="Q32" s="8">
        <v>55.2</v>
      </c>
      <c r="R32" s="8">
        <v>215.669918</v>
      </c>
    </row>
    <row r="33" spans="4:22" x14ac:dyDescent="0.2">
      <c r="D33">
        <v>9</v>
      </c>
      <c r="E33" s="8">
        <v>0.435614</v>
      </c>
      <c r="F33" s="8">
        <v>82.8</v>
      </c>
      <c r="G33" s="8">
        <v>190.07647</v>
      </c>
      <c r="H33" s="8" t="s">
        <v>36</v>
      </c>
      <c r="I33" s="8">
        <v>8</v>
      </c>
      <c r="P33" s="8">
        <v>0.236292</v>
      </c>
      <c r="Q33" s="8">
        <v>55.2</v>
      </c>
      <c r="R33" s="8">
        <v>233.60929400000001</v>
      </c>
    </row>
    <row r="34" spans="4:22" x14ac:dyDescent="0.2">
      <c r="D34">
        <v>10</v>
      </c>
      <c r="E34" s="8">
        <v>0.55691100000000004</v>
      </c>
      <c r="F34" s="8">
        <v>110.4</v>
      </c>
      <c r="G34" s="8">
        <v>198.236321</v>
      </c>
      <c r="H34" s="8" t="s">
        <v>36</v>
      </c>
      <c r="I34" s="8">
        <v>8</v>
      </c>
      <c r="P34" s="8">
        <v>0.22667799999999999</v>
      </c>
      <c r="Q34" s="8">
        <v>55.2</v>
      </c>
      <c r="R34" s="8">
        <v>243.51707500000001</v>
      </c>
    </row>
    <row r="35" spans="4:22" x14ac:dyDescent="0.2">
      <c r="D35">
        <v>1</v>
      </c>
      <c r="E35" s="9">
        <v>1.9316390000000001</v>
      </c>
      <c r="F35" s="9">
        <v>248.4</v>
      </c>
      <c r="G35" s="9">
        <v>128.59545900000001</v>
      </c>
      <c r="H35" s="9" t="s">
        <v>7</v>
      </c>
      <c r="I35" s="9">
        <v>8</v>
      </c>
      <c r="J35">
        <f>AVERAGE(E35:E44)</f>
        <v>1.7797374000000001</v>
      </c>
      <c r="K35">
        <f>_xlfn.STDEV.S(E35:E44)</f>
        <v>0.16129962317872915</v>
      </c>
      <c r="L35">
        <f>AVERAGE(F35:F44)</f>
        <v>234.60000000000005</v>
      </c>
      <c r="M35">
        <f>_xlfn.STDEV.S(F35:F44)</f>
        <v>14.546477236774543</v>
      </c>
      <c r="P35" s="9">
        <v>1.291361</v>
      </c>
      <c r="Q35" s="9">
        <v>165.6</v>
      </c>
      <c r="R35" s="9">
        <v>128.23677699999999</v>
      </c>
      <c r="S35">
        <f>AVERAGE(P35:P44)</f>
        <v>1.285363</v>
      </c>
      <c r="T35">
        <f>_xlfn.STDEV.S(P35:P44)</f>
        <v>9.1165943874039104E-2</v>
      </c>
      <c r="U35">
        <f>AVERAGE(Q35:Q44)</f>
        <v>171.11999999999998</v>
      </c>
      <c r="V35">
        <f>_xlfn.STDEV.S(Q35:Q44)</f>
        <v>11.637181789419634</v>
      </c>
    </row>
    <row r="36" spans="4:22" x14ac:dyDescent="0.2">
      <c r="D36">
        <v>2</v>
      </c>
      <c r="E36" s="9">
        <v>1.9529380000000001</v>
      </c>
      <c r="F36" s="9">
        <v>248.4</v>
      </c>
      <c r="G36" s="9">
        <v>127.19295099999999</v>
      </c>
      <c r="H36" s="9" t="s">
        <v>7</v>
      </c>
      <c r="I36" s="9">
        <v>8</v>
      </c>
      <c r="P36" s="9">
        <v>1.263684</v>
      </c>
      <c r="Q36" s="9">
        <v>165.6</v>
      </c>
      <c r="R36" s="9">
        <v>131.04547099999999</v>
      </c>
    </row>
    <row r="37" spans="4:22" x14ac:dyDescent="0.2">
      <c r="D37">
        <v>3</v>
      </c>
      <c r="E37" s="9">
        <v>1.8604240000000001</v>
      </c>
      <c r="F37" s="9">
        <v>248.4</v>
      </c>
      <c r="G37" s="9">
        <v>133.517921</v>
      </c>
      <c r="H37" s="9" t="s">
        <v>7</v>
      </c>
      <c r="I37" s="9">
        <v>8</v>
      </c>
      <c r="P37" s="9">
        <v>1.3604039999999999</v>
      </c>
      <c r="Q37" s="9">
        <v>193.2</v>
      </c>
      <c r="R37" s="9">
        <v>142.01660999999999</v>
      </c>
    </row>
    <row r="38" spans="4:22" x14ac:dyDescent="0.2">
      <c r="D38">
        <v>4</v>
      </c>
      <c r="E38" s="9">
        <v>1.780149</v>
      </c>
      <c r="F38" s="9">
        <v>220.8</v>
      </c>
      <c r="G38" s="9">
        <v>124.034595</v>
      </c>
      <c r="H38" s="9" t="s">
        <v>7</v>
      </c>
      <c r="I38" s="9">
        <v>8</v>
      </c>
      <c r="P38" s="9">
        <v>1.2835559999999999</v>
      </c>
      <c r="Q38" s="9">
        <v>165.6</v>
      </c>
      <c r="R38" s="9">
        <v>129.01661200000001</v>
      </c>
    </row>
    <row r="39" spans="4:22" x14ac:dyDescent="0.2">
      <c r="D39">
        <v>5</v>
      </c>
      <c r="E39" s="9">
        <v>1.5584659999999999</v>
      </c>
      <c r="F39" s="9">
        <v>220.8</v>
      </c>
      <c r="G39" s="9">
        <v>141.677786</v>
      </c>
      <c r="H39" s="9" t="s">
        <v>7</v>
      </c>
      <c r="I39" s="9">
        <v>8</v>
      </c>
      <c r="P39" s="9">
        <v>1.111073</v>
      </c>
      <c r="Q39" s="9">
        <v>165.6</v>
      </c>
      <c r="R39" s="9">
        <v>149.04513800000001</v>
      </c>
    </row>
    <row r="40" spans="4:22" x14ac:dyDescent="0.2">
      <c r="D40">
        <v>6</v>
      </c>
      <c r="E40" s="9">
        <v>1.775345</v>
      </c>
      <c r="F40" s="9">
        <v>248.4</v>
      </c>
      <c r="G40" s="9">
        <v>139.916496</v>
      </c>
      <c r="H40" s="9" t="s">
        <v>7</v>
      </c>
      <c r="I40" s="9">
        <v>8</v>
      </c>
      <c r="P40" s="9">
        <v>1.33152</v>
      </c>
      <c r="Q40" s="9">
        <v>165.6</v>
      </c>
      <c r="R40" s="9">
        <v>124.369111</v>
      </c>
    </row>
    <row r="41" spans="4:22" x14ac:dyDescent="0.2">
      <c r="D41">
        <v>7</v>
      </c>
      <c r="E41" s="9">
        <v>2.0142229999999999</v>
      </c>
      <c r="F41" s="9">
        <v>248.4</v>
      </c>
      <c r="G41" s="9">
        <v>123.322963</v>
      </c>
      <c r="H41" s="9" t="s">
        <v>7</v>
      </c>
      <c r="I41" s="9">
        <v>8</v>
      </c>
      <c r="P41" s="9">
        <v>1.23963</v>
      </c>
      <c r="Q41" s="9">
        <v>165.6</v>
      </c>
      <c r="R41" s="9">
        <v>133.58825899999999</v>
      </c>
    </row>
    <row r="42" spans="4:22" x14ac:dyDescent="0.2">
      <c r="D42">
        <v>8</v>
      </c>
      <c r="E42" s="9">
        <v>1.725376</v>
      </c>
      <c r="F42" s="9">
        <v>220.8</v>
      </c>
      <c r="G42" s="9">
        <v>127.972104</v>
      </c>
      <c r="H42" s="9" t="s">
        <v>7</v>
      </c>
      <c r="I42" s="9">
        <v>8</v>
      </c>
      <c r="P42" s="9">
        <v>1.3129230000000001</v>
      </c>
      <c r="Q42" s="9">
        <v>165.6</v>
      </c>
      <c r="R42" s="9">
        <v>126.130765</v>
      </c>
    </row>
    <row r="43" spans="4:22" x14ac:dyDescent="0.2">
      <c r="D43">
        <v>9</v>
      </c>
      <c r="E43" s="9">
        <v>1.5632269999999999</v>
      </c>
      <c r="F43" s="9">
        <v>220.8</v>
      </c>
      <c r="G43" s="9">
        <v>141.24624399999999</v>
      </c>
      <c r="H43" s="9" t="s">
        <v>7</v>
      </c>
      <c r="I43" s="9">
        <v>8</v>
      </c>
      <c r="P43" s="9">
        <v>1.2085710000000001</v>
      </c>
      <c r="Q43" s="9">
        <v>165.6</v>
      </c>
      <c r="R43" s="9">
        <v>137.021289</v>
      </c>
    </row>
    <row r="44" spans="4:22" x14ac:dyDescent="0.2">
      <c r="D44">
        <v>10</v>
      </c>
      <c r="E44" s="9">
        <v>1.6355869999999999</v>
      </c>
      <c r="F44" s="9">
        <v>220.8</v>
      </c>
      <c r="G44" s="9">
        <v>134.99737099999999</v>
      </c>
      <c r="H44" s="9" t="s">
        <v>7</v>
      </c>
      <c r="I44" s="9">
        <v>8</v>
      </c>
      <c r="P44" s="9">
        <v>1.4509080000000001</v>
      </c>
      <c r="Q44" s="9">
        <v>193.2</v>
      </c>
      <c r="R44" s="9">
        <v>133.15798899999999</v>
      </c>
    </row>
    <row r="45" spans="4:22" x14ac:dyDescent="0.2">
      <c r="D45">
        <v>1</v>
      </c>
      <c r="E45" s="10">
        <v>3.1569539999999998</v>
      </c>
      <c r="F45" s="10">
        <v>414</v>
      </c>
      <c r="G45" s="10">
        <v>131.13906800000001</v>
      </c>
      <c r="H45" s="10" t="s">
        <v>16</v>
      </c>
      <c r="I45" s="10">
        <v>8</v>
      </c>
      <c r="J45">
        <f>AVERAGE(E45:E54)</f>
        <v>3.2019495</v>
      </c>
      <c r="K45">
        <f>_xlfn.STDEV.S(E45:E54)</f>
        <v>0.13927428088188673</v>
      </c>
      <c r="L45">
        <f>AVERAGE(F45:F54)</f>
        <v>408.48</v>
      </c>
      <c r="M45">
        <f>_xlfn.STDEV.S(F45:F54)</f>
        <v>11.637181789419643</v>
      </c>
      <c r="P45" s="10">
        <v>3.1969810000000001</v>
      </c>
      <c r="Q45" s="10">
        <v>386.4</v>
      </c>
      <c r="R45" s="10">
        <v>120.86402200000001</v>
      </c>
      <c r="S45">
        <f>AVERAGE(P45:P54)</f>
        <v>3.2053658999999994</v>
      </c>
      <c r="T45">
        <f>_xlfn.STDEV.S(P45:P54)</f>
        <v>5.9091693594597275E-2</v>
      </c>
      <c r="U45">
        <f>AVERAGE(Q45:Q54)</f>
        <v>405.71999999999997</v>
      </c>
      <c r="V45">
        <f>_xlfn.STDEV.S(Q45:Q54)</f>
        <v>13.332066606494296</v>
      </c>
    </row>
    <row r="46" spans="4:22" x14ac:dyDescent="0.2">
      <c r="D46">
        <v>2</v>
      </c>
      <c r="E46" s="10">
        <v>3.1824650000000001</v>
      </c>
      <c r="F46" s="10">
        <v>414</v>
      </c>
      <c r="G46" s="10">
        <v>130.08786000000001</v>
      </c>
      <c r="H46" s="10" t="s">
        <v>16</v>
      </c>
      <c r="I46" s="10">
        <v>8</v>
      </c>
      <c r="P46" s="10">
        <v>3.1512709999999999</v>
      </c>
      <c r="Q46" s="10">
        <v>386.4</v>
      </c>
      <c r="R46" s="10">
        <v>122.617189</v>
      </c>
    </row>
    <row r="47" spans="4:22" x14ac:dyDescent="0.2">
      <c r="D47">
        <v>3</v>
      </c>
      <c r="E47" s="10">
        <v>2.907438</v>
      </c>
      <c r="F47" s="10">
        <v>386.4</v>
      </c>
      <c r="G47" s="10">
        <v>132.900532</v>
      </c>
      <c r="H47" s="10" t="s">
        <v>16</v>
      </c>
      <c r="I47" s="10">
        <v>8</v>
      </c>
      <c r="P47" s="10">
        <v>3.254934</v>
      </c>
      <c r="Q47" s="10">
        <v>414</v>
      </c>
      <c r="R47" s="10">
        <v>127.191508</v>
      </c>
    </row>
    <row r="48" spans="4:22" x14ac:dyDescent="0.2">
      <c r="D48">
        <v>4</v>
      </c>
      <c r="E48" s="10">
        <v>3.0377869999999998</v>
      </c>
      <c r="F48" s="10">
        <v>386.4</v>
      </c>
      <c r="G48" s="10">
        <v>127.19785400000001</v>
      </c>
      <c r="H48" s="10" t="s">
        <v>16</v>
      </c>
      <c r="I48" s="10">
        <v>8</v>
      </c>
      <c r="P48" s="10">
        <v>3.1043980000000002</v>
      </c>
      <c r="Q48" s="10">
        <v>386.4</v>
      </c>
      <c r="R48" s="10">
        <v>124.46859000000001</v>
      </c>
    </row>
    <row r="49" spans="4:22" x14ac:dyDescent="0.2">
      <c r="D49">
        <v>5</v>
      </c>
      <c r="E49" s="10">
        <v>3.261619</v>
      </c>
      <c r="F49" s="10">
        <v>414</v>
      </c>
      <c r="G49" s="10">
        <v>126.930846</v>
      </c>
      <c r="H49" s="10" t="s">
        <v>16</v>
      </c>
      <c r="I49" s="10">
        <v>8</v>
      </c>
      <c r="P49" s="10">
        <v>3.2548439999999998</v>
      </c>
      <c r="Q49" s="10">
        <v>414</v>
      </c>
      <c r="R49" s="10">
        <v>127.195021</v>
      </c>
    </row>
    <row r="50" spans="4:22" x14ac:dyDescent="0.2">
      <c r="D50">
        <v>6</v>
      </c>
      <c r="E50" s="10">
        <v>3.3472659999999999</v>
      </c>
      <c r="F50" s="10">
        <v>414</v>
      </c>
      <c r="G50" s="10">
        <v>123.683018</v>
      </c>
      <c r="H50" s="10" t="s">
        <v>16</v>
      </c>
      <c r="I50" s="10">
        <v>8</v>
      </c>
      <c r="P50" s="10">
        <v>3.2820019999999999</v>
      </c>
      <c r="Q50" s="10">
        <v>414</v>
      </c>
      <c r="R50" s="10">
        <v>126.14251299999999</v>
      </c>
    </row>
    <row r="51" spans="4:22" x14ac:dyDescent="0.2">
      <c r="D51">
        <v>7</v>
      </c>
      <c r="E51" s="10">
        <v>3.3376570000000001</v>
      </c>
      <c r="F51" s="10">
        <v>414</v>
      </c>
      <c r="G51" s="10">
        <v>124.039115</v>
      </c>
      <c r="H51" s="10" t="s">
        <v>16</v>
      </c>
      <c r="I51" s="10">
        <v>8</v>
      </c>
      <c r="P51" s="10">
        <v>3.16533</v>
      </c>
      <c r="Q51" s="10">
        <v>414</v>
      </c>
      <c r="R51" s="10">
        <v>130.79206600000001</v>
      </c>
    </row>
    <row r="52" spans="4:22" x14ac:dyDescent="0.2">
      <c r="D52">
        <v>8</v>
      </c>
      <c r="E52" s="10">
        <v>3.309647</v>
      </c>
      <c r="F52" s="10">
        <v>414</v>
      </c>
      <c r="G52" s="10">
        <v>125.08886800000001</v>
      </c>
      <c r="H52" s="10" t="s">
        <v>16</v>
      </c>
      <c r="I52" s="10">
        <v>8</v>
      </c>
      <c r="P52" s="10">
        <v>3.165197</v>
      </c>
      <c r="Q52" s="10">
        <v>414</v>
      </c>
      <c r="R52" s="10">
        <v>130.79756399999999</v>
      </c>
    </row>
    <row r="53" spans="4:22" x14ac:dyDescent="0.2">
      <c r="D53">
        <v>9</v>
      </c>
      <c r="E53" s="10">
        <v>3.2616689999999999</v>
      </c>
      <c r="F53" s="10">
        <v>414</v>
      </c>
      <c r="G53" s="10">
        <v>126.928883</v>
      </c>
      <c r="H53" s="10" t="s">
        <v>16</v>
      </c>
      <c r="I53" s="10">
        <v>8</v>
      </c>
      <c r="P53" s="10">
        <v>3.2082799999999998</v>
      </c>
      <c r="Q53" s="10">
        <v>414</v>
      </c>
      <c r="R53" s="10">
        <v>129.041123</v>
      </c>
    </row>
    <row r="54" spans="4:22" x14ac:dyDescent="0.2">
      <c r="D54">
        <v>10</v>
      </c>
      <c r="E54" s="10">
        <v>3.216993</v>
      </c>
      <c r="F54" s="10">
        <v>414</v>
      </c>
      <c r="G54" s="10">
        <v>128.691619</v>
      </c>
      <c r="H54" s="10" t="s">
        <v>16</v>
      </c>
      <c r="I54" s="10">
        <v>8</v>
      </c>
      <c r="P54" s="10">
        <v>3.2704219999999999</v>
      </c>
      <c r="Q54" s="10">
        <v>414</v>
      </c>
      <c r="R54" s="10">
        <v>126.58916600000001</v>
      </c>
    </row>
    <row r="55" spans="4:22" x14ac:dyDescent="0.2">
      <c r="D55">
        <v>1</v>
      </c>
      <c r="E55">
        <v>2.4053969999999998</v>
      </c>
      <c r="F55">
        <v>303.60000000000002</v>
      </c>
      <c r="G55">
        <v>126.21616299999999</v>
      </c>
      <c r="H55" t="s">
        <v>25</v>
      </c>
      <c r="I55">
        <v>8</v>
      </c>
      <c r="J55">
        <f>AVERAGE(E55:E64)</f>
        <v>2.3784163999999999</v>
      </c>
      <c r="K55">
        <f>_xlfn.STDEV.S(E55:E64)</f>
        <v>0.14883313766482095</v>
      </c>
      <c r="L55">
        <f>AVERAGE(F55:F64)</f>
        <v>295.32</v>
      </c>
      <c r="M55">
        <f>_xlfn.STDEV.S(F55:F64)</f>
        <v>13.332066606494294</v>
      </c>
      <c r="P55">
        <v>2.732313</v>
      </c>
      <c r="Q55">
        <v>331.2</v>
      </c>
      <c r="R55">
        <v>121.21596099999999</v>
      </c>
      <c r="S55">
        <f>AVERAGE(P55:P64)</f>
        <v>2.6857847000000006</v>
      </c>
      <c r="T55">
        <f>_xlfn.STDEV.S(P55:P64)</f>
        <v>0.12621801269060876</v>
      </c>
      <c r="U55">
        <f>AVERAGE(Q55:Q64)</f>
        <v>342.2399999999999</v>
      </c>
      <c r="V55">
        <f>_xlfn.STDEV.S(Q55:Q64)</f>
        <v>14.252578714043304</v>
      </c>
    </row>
    <row r="56" spans="4:22" x14ac:dyDescent="0.2">
      <c r="D56">
        <v>2</v>
      </c>
      <c r="E56">
        <v>2.5265909999999998</v>
      </c>
      <c r="F56">
        <v>303.60000000000002</v>
      </c>
      <c r="G56">
        <v>120.161922</v>
      </c>
      <c r="H56" t="s">
        <v>25</v>
      </c>
      <c r="I56">
        <v>8</v>
      </c>
      <c r="P56">
        <v>2.8445339999999999</v>
      </c>
      <c r="Q56">
        <v>358.8</v>
      </c>
      <c r="R56">
        <v>126.136639</v>
      </c>
    </row>
    <row r="57" spans="4:22" x14ac:dyDescent="0.2">
      <c r="D57">
        <v>3</v>
      </c>
      <c r="E57">
        <v>2.412102</v>
      </c>
      <c r="F57">
        <v>303.60000000000002</v>
      </c>
      <c r="G57">
        <v>125.865335</v>
      </c>
      <c r="H57" t="s">
        <v>25</v>
      </c>
      <c r="I57">
        <v>8</v>
      </c>
      <c r="P57">
        <v>2.8666160000000001</v>
      </c>
      <c r="Q57">
        <v>358.8</v>
      </c>
      <c r="R57">
        <v>125.164995</v>
      </c>
    </row>
    <row r="58" spans="4:22" x14ac:dyDescent="0.2">
      <c r="D58">
        <v>4</v>
      </c>
      <c r="E58">
        <v>2.2003370000000002</v>
      </c>
      <c r="F58">
        <v>276</v>
      </c>
      <c r="G58">
        <v>125.435312</v>
      </c>
      <c r="H58" t="s">
        <v>25</v>
      </c>
      <c r="I58">
        <v>8</v>
      </c>
      <c r="P58">
        <v>2.7142019999999998</v>
      </c>
      <c r="Q58">
        <v>358.8</v>
      </c>
      <c r="R58">
        <v>132.193547</v>
      </c>
    </row>
    <row r="59" spans="4:22" x14ac:dyDescent="0.2">
      <c r="D59">
        <v>5</v>
      </c>
      <c r="E59">
        <v>2.3402349999999998</v>
      </c>
      <c r="F59">
        <v>303.60000000000002</v>
      </c>
      <c r="G59">
        <v>129.730557</v>
      </c>
      <c r="H59" t="s">
        <v>25</v>
      </c>
      <c r="I59">
        <v>8</v>
      </c>
      <c r="P59">
        <v>2.6022650000000001</v>
      </c>
      <c r="Q59">
        <v>331.2</v>
      </c>
      <c r="R59">
        <v>127.27372200000001</v>
      </c>
    </row>
    <row r="60" spans="4:22" x14ac:dyDescent="0.2">
      <c r="D60">
        <v>6</v>
      </c>
      <c r="E60">
        <v>2.5045039999999998</v>
      </c>
      <c r="F60">
        <v>303.60000000000002</v>
      </c>
      <c r="G60">
        <v>121.22159000000001</v>
      </c>
      <c r="H60" t="s">
        <v>25</v>
      </c>
      <c r="I60">
        <v>8</v>
      </c>
      <c r="P60">
        <v>2.7748710000000001</v>
      </c>
      <c r="Q60">
        <v>358.8</v>
      </c>
      <c r="R60">
        <v>129.30330699999999</v>
      </c>
    </row>
    <row r="61" spans="4:22" x14ac:dyDescent="0.2">
      <c r="D61">
        <v>7</v>
      </c>
      <c r="E61">
        <v>2.0947079999999998</v>
      </c>
      <c r="F61">
        <v>276</v>
      </c>
      <c r="G61">
        <v>131.76059799999999</v>
      </c>
      <c r="H61" t="s">
        <v>25</v>
      </c>
      <c r="I61">
        <v>8</v>
      </c>
      <c r="P61">
        <v>2.5054639999999999</v>
      </c>
      <c r="Q61">
        <v>331.2</v>
      </c>
      <c r="R61">
        <v>132.191059</v>
      </c>
    </row>
    <row r="62" spans="4:22" x14ac:dyDescent="0.2">
      <c r="D62">
        <v>8</v>
      </c>
      <c r="E62">
        <v>2.276802</v>
      </c>
      <c r="F62">
        <v>276</v>
      </c>
      <c r="G62">
        <v>121.222639</v>
      </c>
      <c r="H62" t="s">
        <v>25</v>
      </c>
      <c r="I62">
        <v>8</v>
      </c>
      <c r="P62">
        <v>2.5476019999999999</v>
      </c>
      <c r="Q62">
        <v>331.2</v>
      </c>
      <c r="R62">
        <v>130.004626</v>
      </c>
    </row>
    <row r="63" spans="4:22" x14ac:dyDescent="0.2">
      <c r="D63">
        <v>9</v>
      </c>
      <c r="E63">
        <v>2.5190489999999999</v>
      </c>
      <c r="F63">
        <v>303.60000000000002</v>
      </c>
      <c r="G63">
        <v>120.52167799999999</v>
      </c>
      <c r="H63" t="s">
        <v>25</v>
      </c>
      <c r="I63">
        <v>8</v>
      </c>
      <c r="P63">
        <v>2.5614270000000001</v>
      </c>
      <c r="Q63">
        <v>331.2</v>
      </c>
      <c r="R63">
        <v>129.30294499999999</v>
      </c>
    </row>
    <row r="64" spans="4:22" x14ac:dyDescent="0.2">
      <c r="D64">
        <v>10</v>
      </c>
      <c r="E64">
        <v>2.5044390000000001</v>
      </c>
      <c r="F64">
        <v>303.60000000000002</v>
      </c>
      <c r="G64">
        <v>121.224765</v>
      </c>
      <c r="H64" t="s">
        <v>25</v>
      </c>
      <c r="I64">
        <v>8</v>
      </c>
      <c r="P64">
        <v>2.7085530000000002</v>
      </c>
      <c r="Q64">
        <v>331.2</v>
      </c>
      <c r="R64">
        <v>122.279307</v>
      </c>
    </row>
    <row r="69" spans="3:3" x14ac:dyDescent="0.2">
      <c r="C69" t="s">
        <v>37</v>
      </c>
    </row>
  </sheetData>
  <mergeCells count="14">
    <mergeCell ref="P3:R3"/>
    <mergeCell ref="E3:I3"/>
    <mergeCell ref="U3:V3"/>
    <mergeCell ref="J3:K3"/>
    <mergeCell ref="L3:M3"/>
    <mergeCell ref="W27:X27"/>
    <mergeCell ref="AA7:AB7"/>
    <mergeCell ref="AF7:AG7"/>
    <mergeCell ref="X6:X8"/>
    <mergeCell ref="S3:T3"/>
    <mergeCell ref="Y7:Z7"/>
    <mergeCell ref="AD7:AE7"/>
    <mergeCell ref="Y6:AC6"/>
    <mergeCell ref="AD6:AH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9BCBC-716A-5940-81AB-4D60E7D624CF}">
  <dimension ref="C1:X124"/>
  <sheetViews>
    <sheetView zoomScale="86" workbookViewId="0">
      <selection activeCell="C11" sqref="C11"/>
    </sheetView>
  </sheetViews>
  <sheetFormatPr baseColWidth="10" defaultRowHeight="16" x14ac:dyDescent="0.2"/>
  <cols>
    <col min="3" max="3" width="18.5" customWidth="1"/>
    <col min="4" max="7" width="11" bestFit="1" customWidth="1"/>
    <col min="8" max="8" width="15.83203125" customWidth="1"/>
    <col min="9" max="9" width="18.5" customWidth="1"/>
    <col min="10" max="10" width="26" customWidth="1"/>
    <col min="11" max="11" width="25.33203125" customWidth="1"/>
    <col min="12" max="12" width="11" bestFit="1" customWidth="1"/>
    <col min="13" max="13" width="17.1640625" customWidth="1"/>
    <col min="14" max="14" width="15.83203125" customWidth="1"/>
    <col min="15" max="15" width="23.83203125" customWidth="1"/>
    <col min="16" max="16" width="24.1640625" customWidth="1"/>
    <col min="17" max="18" width="14.6640625" customWidth="1"/>
    <col min="19" max="19" width="24.1640625" customWidth="1"/>
    <col min="20" max="20" width="18.83203125" customWidth="1"/>
    <col min="21" max="21" width="19.33203125" customWidth="1"/>
    <col min="22" max="22" width="25.6640625" customWidth="1"/>
  </cols>
  <sheetData>
    <row r="1" spans="3:24" x14ac:dyDescent="0.2">
      <c r="C1" t="s">
        <v>3</v>
      </c>
      <c r="D1" t="s">
        <v>54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78</v>
      </c>
      <c r="K1" t="s">
        <v>69</v>
      </c>
      <c r="L1" t="s">
        <v>70</v>
      </c>
      <c r="M1" t="s">
        <v>71</v>
      </c>
      <c r="N1" t="s">
        <v>76</v>
      </c>
      <c r="O1" t="s">
        <v>79</v>
      </c>
      <c r="P1" t="s">
        <v>72</v>
      </c>
      <c r="Q1" t="s">
        <v>73</v>
      </c>
      <c r="R1" t="s">
        <v>96</v>
      </c>
      <c r="S1" t="s">
        <v>74</v>
      </c>
      <c r="T1" t="s">
        <v>77</v>
      </c>
      <c r="U1" t="s">
        <v>80</v>
      </c>
      <c r="V1" t="s">
        <v>75</v>
      </c>
      <c r="W1" t="s">
        <v>93</v>
      </c>
      <c r="X1" t="s">
        <v>95</v>
      </c>
    </row>
    <row r="2" spans="3:24" x14ac:dyDescent="0.2">
      <c r="C2" t="s">
        <v>16</v>
      </c>
      <c r="D2">
        <v>-3.6368079999999998</v>
      </c>
      <c r="E2">
        <v>-469.2</v>
      </c>
      <c r="F2">
        <v>129.01424499999999</v>
      </c>
      <c r="G2" s="26">
        <v>0.50834490740740745</v>
      </c>
      <c r="H2">
        <v>46</v>
      </c>
      <c r="I2">
        <v>5</v>
      </c>
      <c r="J2">
        <v>7</v>
      </c>
      <c r="K2">
        <v>3</v>
      </c>
      <c r="L2" s="26">
        <v>0.50993055555555555</v>
      </c>
      <c r="M2">
        <v>5829</v>
      </c>
      <c r="N2">
        <v>35</v>
      </c>
      <c r="O2">
        <v>40</v>
      </c>
      <c r="P2">
        <v>19</v>
      </c>
      <c r="Q2" s="26">
        <f>L2-G2</f>
        <v>1.5856481481481E-3</v>
      </c>
      <c r="R2">
        <f>HOUR(Q2)*3600 + MINUTE(Q2)*60 + SECOND(Q2)</f>
        <v>137</v>
      </c>
      <c r="S2">
        <f>M2-H2</f>
        <v>5783</v>
      </c>
      <c r="T2">
        <f>N2-I2</f>
        <v>30</v>
      </c>
      <c r="U2">
        <f>O2-J2</f>
        <v>33</v>
      </c>
      <c r="V2">
        <f>P2-K2</f>
        <v>16</v>
      </c>
      <c r="W2">
        <f>(T2/S2)*100</f>
        <v>0.51876188829327341</v>
      </c>
      <c r="X2">
        <f>T2/R2</f>
        <v>0.21897810218978103</v>
      </c>
    </row>
    <row r="3" spans="3:24" x14ac:dyDescent="0.2">
      <c r="C3" t="s">
        <v>16</v>
      </c>
      <c r="D3">
        <v>-3.140495</v>
      </c>
      <c r="E3">
        <v>-414</v>
      </c>
      <c r="F3">
        <v>131.82634100000001</v>
      </c>
      <c r="G3" s="26">
        <v>0.51020833333333337</v>
      </c>
      <c r="H3">
        <v>6806</v>
      </c>
      <c r="I3">
        <v>42</v>
      </c>
      <c r="J3">
        <v>114</v>
      </c>
      <c r="K3">
        <v>21</v>
      </c>
      <c r="L3" s="26">
        <v>0.51177083333333329</v>
      </c>
      <c r="M3">
        <v>12707</v>
      </c>
      <c r="N3">
        <v>46</v>
      </c>
      <c r="O3">
        <v>152</v>
      </c>
      <c r="P3">
        <v>25</v>
      </c>
      <c r="Q3" s="26">
        <f t="shared" ref="Q3:Q11" si="0">L3-G3</f>
        <v>1.5624999999999112E-3</v>
      </c>
      <c r="R3">
        <f t="shared" ref="R3:R66" si="1">HOUR(Q3)*3600 + MINUTE(Q3)*60 + SECOND(Q3)</f>
        <v>135</v>
      </c>
      <c r="S3">
        <f t="shared" ref="S3:S11" si="2">M3-H3</f>
        <v>5901</v>
      </c>
      <c r="T3">
        <f t="shared" ref="T3:T11" si="3">N3-I3</f>
        <v>4</v>
      </c>
      <c r="U3">
        <f t="shared" ref="U3:U11" si="4">O3-J3</f>
        <v>38</v>
      </c>
      <c r="V3">
        <f t="shared" ref="V3:V11" si="5">P3-K3</f>
        <v>4</v>
      </c>
      <c r="W3">
        <f t="shared" ref="W3:W61" si="6">(T3/S3)*100</f>
        <v>6.7785121165904086E-2</v>
      </c>
      <c r="X3">
        <f t="shared" ref="X3:X61" si="7">T3/R3</f>
        <v>2.9629629629629631E-2</v>
      </c>
    </row>
    <row r="4" spans="3:24" x14ac:dyDescent="0.2">
      <c r="C4" t="s">
        <v>16</v>
      </c>
      <c r="D4">
        <v>-3.3173089999999998</v>
      </c>
      <c r="E4">
        <v>-414</v>
      </c>
      <c r="F4">
        <v>124.799959</v>
      </c>
      <c r="G4" s="26">
        <v>0.51204861111111111</v>
      </c>
      <c r="H4">
        <v>13577</v>
      </c>
      <c r="I4">
        <v>53</v>
      </c>
      <c r="J4">
        <v>159</v>
      </c>
      <c r="K4">
        <v>28</v>
      </c>
      <c r="L4" s="26">
        <v>0.51347222222222222</v>
      </c>
      <c r="M4">
        <v>18849</v>
      </c>
      <c r="N4">
        <v>57</v>
      </c>
      <c r="O4">
        <v>165</v>
      </c>
      <c r="P4">
        <v>31</v>
      </c>
      <c r="Q4" s="26">
        <f t="shared" si="0"/>
        <v>1.4236111111111116E-3</v>
      </c>
      <c r="R4">
        <f t="shared" si="1"/>
        <v>123</v>
      </c>
      <c r="S4">
        <f t="shared" si="2"/>
        <v>5272</v>
      </c>
      <c r="T4">
        <f t="shared" si="3"/>
        <v>4</v>
      </c>
      <c r="U4">
        <f t="shared" si="4"/>
        <v>6</v>
      </c>
      <c r="V4">
        <f t="shared" si="5"/>
        <v>3</v>
      </c>
      <c r="W4">
        <f t="shared" si="6"/>
        <v>7.5872534142640363E-2</v>
      </c>
      <c r="X4">
        <f t="shared" si="7"/>
        <v>3.2520325203252036E-2</v>
      </c>
    </row>
    <row r="5" spans="3:24" x14ac:dyDescent="0.2">
      <c r="C5" t="s">
        <v>16</v>
      </c>
      <c r="D5">
        <v>-3.157257</v>
      </c>
      <c r="E5">
        <v>-414</v>
      </c>
      <c r="F5">
        <v>131.126465</v>
      </c>
      <c r="G5" s="26">
        <v>0.51375000000000004</v>
      </c>
      <c r="H5">
        <v>19705</v>
      </c>
      <c r="I5">
        <v>62</v>
      </c>
      <c r="J5">
        <v>170</v>
      </c>
      <c r="K5">
        <v>31</v>
      </c>
      <c r="L5" s="26">
        <v>0.51534722222222218</v>
      </c>
      <c r="M5">
        <v>25739</v>
      </c>
      <c r="N5">
        <v>67</v>
      </c>
      <c r="O5">
        <v>176</v>
      </c>
      <c r="P5">
        <v>34</v>
      </c>
      <c r="Q5" s="26">
        <f t="shared" si="0"/>
        <v>1.5972222222221388E-3</v>
      </c>
      <c r="R5">
        <f t="shared" si="1"/>
        <v>138</v>
      </c>
      <c r="S5">
        <f t="shared" si="2"/>
        <v>6034</v>
      </c>
      <c r="T5">
        <f t="shared" si="3"/>
        <v>5</v>
      </c>
      <c r="U5">
        <f t="shared" si="4"/>
        <v>6</v>
      </c>
      <c r="V5">
        <f t="shared" si="5"/>
        <v>3</v>
      </c>
      <c r="W5">
        <f t="shared" si="6"/>
        <v>8.2863771958899574E-2</v>
      </c>
      <c r="X5">
        <f t="shared" si="7"/>
        <v>3.6231884057971016E-2</v>
      </c>
    </row>
    <row r="6" spans="3:24" x14ac:dyDescent="0.2">
      <c r="C6" t="s">
        <v>16</v>
      </c>
      <c r="D6">
        <v>-3.2620800000000001</v>
      </c>
      <c r="E6">
        <v>-414</v>
      </c>
      <c r="F6">
        <v>126.912898</v>
      </c>
      <c r="G6" s="26">
        <v>0.515625</v>
      </c>
      <c r="H6">
        <v>26623</v>
      </c>
      <c r="I6">
        <v>73</v>
      </c>
      <c r="J6">
        <v>180</v>
      </c>
      <c r="K6">
        <v>36</v>
      </c>
      <c r="L6" s="26">
        <v>0.51716435185185183</v>
      </c>
      <c r="M6">
        <v>32411</v>
      </c>
      <c r="N6">
        <v>80</v>
      </c>
      <c r="O6">
        <v>188</v>
      </c>
      <c r="P6">
        <v>39</v>
      </c>
      <c r="Q6" s="26">
        <f t="shared" si="0"/>
        <v>1.5393518518518334E-3</v>
      </c>
      <c r="R6">
        <f t="shared" si="1"/>
        <v>133</v>
      </c>
      <c r="S6">
        <f t="shared" si="2"/>
        <v>5788</v>
      </c>
      <c r="T6">
        <f t="shared" si="3"/>
        <v>7</v>
      </c>
      <c r="U6">
        <f t="shared" si="4"/>
        <v>8</v>
      </c>
      <c r="V6">
        <f t="shared" si="5"/>
        <v>3</v>
      </c>
      <c r="W6">
        <f t="shared" si="6"/>
        <v>0.12093987560469939</v>
      </c>
      <c r="X6">
        <f t="shared" si="7"/>
        <v>5.2631578947368418E-2</v>
      </c>
    </row>
    <row r="7" spans="3:24" x14ac:dyDescent="0.2">
      <c r="C7" t="s">
        <v>16</v>
      </c>
      <c r="D7">
        <v>-3.2530290000000002</v>
      </c>
      <c r="E7">
        <v>-414</v>
      </c>
      <c r="F7">
        <v>127.265996</v>
      </c>
      <c r="G7" s="26">
        <v>0.51744212962962965</v>
      </c>
      <c r="H7">
        <v>33262</v>
      </c>
      <c r="I7">
        <v>86</v>
      </c>
      <c r="J7">
        <v>192</v>
      </c>
      <c r="K7">
        <v>41</v>
      </c>
      <c r="L7" s="26">
        <v>0.51899305555555553</v>
      </c>
      <c r="M7">
        <v>39091</v>
      </c>
      <c r="N7">
        <v>90</v>
      </c>
      <c r="O7">
        <v>198</v>
      </c>
      <c r="P7">
        <v>43</v>
      </c>
      <c r="Q7" s="26">
        <f t="shared" si="0"/>
        <v>1.5509259259258723E-3</v>
      </c>
      <c r="R7">
        <f t="shared" si="1"/>
        <v>134</v>
      </c>
      <c r="S7">
        <f t="shared" si="2"/>
        <v>5829</v>
      </c>
      <c r="T7">
        <f t="shared" si="3"/>
        <v>4</v>
      </c>
      <c r="U7">
        <f t="shared" si="4"/>
        <v>6</v>
      </c>
      <c r="V7">
        <f t="shared" si="5"/>
        <v>2</v>
      </c>
      <c r="W7">
        <f t="shared" si="6"/>
        <v>6.8622405215302787E-2</v>
      </c>
      <c r="X7">
        <f t="shared" si="7"/>
        <v>2.9850746268656716E-2</v>
      </c>
    </row>
    <row r="8" spans="3:24" x14ac:dyDescent="0.2">
      <c r="C8" t="s">
        <v>16</v>
      </c>
      <c r="D8">
        <v>-3.3568950000000002</v>
      </c>
      <c r="E8">
        <v>-414</v>
      </c>
      <c r="F8">
        <v>123.328236</v>
      </c>
      <c r="G8" s="26">
        <v>0.51928240740740739</v>
      </c>
      <c r="H8">
        <v>39976</v>
      </c>
      <c r="I8">
        <v>96</v>
      </c>
      <c r="J8">
        <v>203</v>
      </c>
      <c r="K8">
        <v>45</v>
      </c>
      <c r="L8" s="26">
        <v>0.52072916666666669</v>
      </c>
      <c r="M8">
        <v>45394</v>
      </c>
      <c r="N8">
        <v>103</v>
      </c>
      <c r="O8">
        <v>211</v>
      </c>
      <c r="P8">
        <v>49</v>
      </c>
      <c r="Q8" s="26">
        <f t="shared" si="0"/>
        <v>1.4467592592593004E-3</v>
      </c>
      <c r="R8">
        <f t="shared" si="1"/>
        <v>125</v>
      </c>
      <c r="S8">
        <f t="shared" si="2"/>
        <v>5418</v>
      </c>
      <c r="T8">
        <f t="shared" si="3"/>
        <v>7</v>
      </c>
      <c r="U8">
        <f t="shared" si="4"/>
        <v>8</v>
      </c>
      <c r="V8">
        <f t="shared" si="5"/>
        <v>4</v>
      </c>
      <c r="W8">
        <f t="shared" si="6"/>
        <v>0.12919896640826875</v>
      </c>
      <c r="X8">
        <f t="shared" si="7"/>
        <v>5.6000000000000001E-2</v>
      </c>
    </row>
    <row r="9" spans="3:24" x14ac:dyDescent="0.2">
      <c r="C9" t="s">
        <v>16</v>
      </c>
      <c r="D9">
        <v>-3.5205250000000001</v>
      </c>
      <c r="E9">
        <v>-441.6</v>
      </c>
      <c r="F9">
        <v>125.43583700000001</v>
      </c>
      <c r="G9" s="26">
        <v>0.5210069444444444</v>
      </c>
      <c r="H9">
        <v>46256</v>
      </c>
      <c r="I9">
        <v>110</v>
      </c>
      <c r="J9">
        <v>217</v>
      </c>
      <c r="K9">
        <v>52</v>
      </c>
      <c r="L9" s="26">
        <v>0.52258101851851857</v>
      </c>
      <c r="M9">
        <v>52341</v>
      </c>
      <c r="N9">
        <v>118</v>
      </c>
      <c r="O9">
        <v>225</v>
      </c>
      <c r="P9">
        <v>54</v>
      </c>
      <c r="Q9" s="26">
        <f t="shared" si="0"/>
        <v>1.5740740740741721E-3</v>
      </c>
      <c r="R9">
        <f t="shared" si="1"/>
        <v>136</v>
      </c>
      <c r="S9">
        <f t="shared" si="2"/>
        <v>6085</v>
      </c>
      <c r="T9">
        <f t="shared" si="3"/>
        <v>8</v>
      </c>
      <c r="U9">
        <f t="shared" si="4"/>
        <v>8</v>
      </c>
      <c r="V9">
        <f t="shared" si="5"/>
        <v>2</v>
      </c>
      <c r="W9">
        <f t="shared" si="6"/>
        <v>0.13147082990961378</v>
      </c>
      <c r="X9">
        <f t="shared" si="7"/>
        <v>5.8823529411764705E-2</v>
      </c>
    </row>
    <row r="10" spans="3:24" x14ac:dyDescent="0.2">
      <c r="C10" t="s">
        <v>16</v>
      </c>
      <c r="D10">
        <v>-3.530446</v>
      </c>
      <c r="E10">
        <v>-441.6</v>
      </c>
      <c r="F10">
        <v>125.08333399999999</v>
      </c>
      <c r="G10" s="26">
        <v>0.52285879629629628</v>
      </c>
      <c r="H10">
        <v>53275</v>
      </c>
      <c r="I10">
        <v>125</v>
      </c>
      <c r="J10">
        <v>231</v>
      </c>
      <c r="K10">
        <v>56</v>
      </c>
      <c r="L10" s="26">
        <v>0.52434027777777781</v>
      </c>
      <c r="M10">
        <v>58824</v>
      </c>
      <c r="N10">
        <v>132</v>
      </c>
      <c r="O10">
        <v>267</v>
      </c>
      <c r="P10">
        <v>59</v>
      </c>
      <c r="Q10" s="26">
        <f t="shared" si="0"/>
        <v>1.481481481481528E-3</v>
      </c>
      <c r="R10">
        <f t="shared" si="1"/>
        <v>128</v>
      </c>
      <c r="S10">
        <f t="shared" si="2"/>
        <v>5549</v>
      </c>
      <c r="T10">
        <f t="shared" si="3"/>
        <v>7</v>
      </c>
      <c r="U10">
        <f t="shared" si="4"/>
        <v>36</v>
      </c>
      <c r="V10">
        <f t="shared" si="5"/>
        <v>3</v>
      </c>
      <c r="W10">
        <f t="shared" si="6"/>
        <v>0.1261488556496666</v>
      </c>
      <c r="X10">
        <f t="shared" si="7"/>
        <v>5.46875E-2</v>
      </c>
    </row>
    <row r="11" spans="3:24" x14ac:dyDescent="0.2">
      <c r="C11" t="s">
        <v>16</v>
      </c>
      <c r="D11">
        <v>-2.9467789999999998</v>
      </c>
      <c r="E11">
        <v>-386.4</v>
      </c>
      <c r="F11">
        <v>131.12623199999999</v>
      </c>
      <c r="G11" s="26">
        <v>0.53832175925925929</v>
      </c>
      <c r="H11">
        <v>45</v>
      </c>
      <c r="I11">
        <v>3</v>
      </c>
      <c r="J11">
        <v>6</v>
      </c>
      <c r="K11">
        <v>1</v>
      </c>
      <c r="L11" s="26">
        <v>0.53986111111111112</v>
      </c>
      <c r="M11">
        <v>4600</v>
      </c>
      <c r="N11">
        <v>24</v>
      </c>
      <c r="O11">
        <v>36</v>
      </c>
      <c r="P11">
        <v>16</v>
      </c>
      <c r="Q11" s="26">
        <f t="shared" si="0"/>
        <v>1.5393518518518334E-3</v>
      </c>
      <c r="R11">
        <f t="shared" si="1"/>
        <v>133</v>
      </c>
      <c r="S11">
        <f t="shared" si="2"/>
        <v>4555</v>
      </c>
      <c r="T11">
        <f t="shared" si="3"/>
        <v>21</v>
      </c>
      <c r="U11">
        <f t="shared" si="4"/>
        <v>30</v>
      </c>
      <c r="V11">
        <f t="shared" si="5"/>
        <v>15</v>
      </c>
      <c r="W11">
        <f t="shared" si="6"/>
        <v>0.46103183315038421</v>
      </c>
      <c r="X11">
        <f t="shared" si="7"/>
        <v>0.15789473684210525</v>
      </c>
    </row>
    <row r="12" spans="3:24" x14ac:dyDescent="0.2">
      <c r="C12" t="s">
        <v>17</v>
      </c>
      <c r="D12">
        <v>-0.86565400000000003</v>
      </c>
      <c r="E12">
        <v>-110.4</v>
      </c>
      <c r="F12">
        <v>127.53363299999999</v>
      </c>
      <c r="G12" s="26">
        <v>0.55158564814814814</v>
      </c>
      <c r="H12">
        <v>29</v>
      </c>
      <c r="I12">
        <v>2</v>
      </c>
      <c r="J12">
        <v>4</v>
      </c>
      <c r="K12">
        <v>2</v>
      </c>
      <c r="L12" s="26">
        <v>0.5533217592592593</v>
      </c>
      <c r="M12">
        <v>334</v>
      </c>
      <c r="N12">
        <v>6</v>
      </c>
      <c r="O12">
        <v>110</v>
      </c>
      <c r="P12">
        <v>2</v>
      </c>
      <c r="Q12" s="26">
        <f t="shared" ref="Q12:Q21" si="8">L12-G12</f>
        <v>1.7361111111111605E-3</v>
      </c>
      <c r="R12">
        <f t="shared" si="1"/>
        <v>150</v>
      </c>
      <c r="S12">
        <f t="shared" ref="S12:S21" si="9">M12-H12</f>
        <v>305</v>
      </c>
      <c r="T12">
        <f t="shared" ref="T12:T21" si="10">N12-I12</f>
        <v>4</v>
      </c>
      <c r="U12">
        <f t="shared" ref="U12:U21" si="11">O12-J12</f>
        <v>106</v>
      </c>
      <c r="V12">
        <f t="shared" ref="V12:V21" si="12">P12-K12</f>
        <v>0</v>
      </c>
      <c r="W12">
        <f t="shared" si="6"/>
        <v>1.3114754098360655</v>
      </c>
      <c r="X12">
        <f t="shared" si="7"/>
        <v>2.6666666666666668E-2</v>
      </c>
    </row>
    <row r="13" spans="3:24" x14ac:dyDescent="0.2">
      <c r="C13" t="s">
        <v>17</v>
      </c>
      <c r="D13">
        <v>-0.77358199999999999</v>
      </c>
      <c r="E13">
        <v>-110.4</v>
      </c>
      <c r="F13">
        <v>142.71280200000001</v>
      </c>
      <c r="G13" s="26">
        <v>0.55359953703703701</v>
      </c>
      <c r="H13">
        <v>1188</v>
      </c>
      <c r="I13">
        <v>9</v>
      </c>
      <c r="J13">
        <v>128</v>
      </c>
      <c r="K13">
        <v>3</v>
      </c>
      <c r="L13" s="26">
        <v>0.55560185185185185</v>
      </c>
      <c r="M13">
        <v>1393</v>
      </c>
      <c r="N13">
        <v>12</v>
      </c>
      <c r="O13">
        <v>135</v>
      </c>
      <c r="P13">
        <v>3</v>
      </c>
      <c r="Q13" s="26">
        <f t="shared" si="8"/>
        <v>2.0023148148148318E-3</v>
      </c>
      <c r="R13">
        <f t="shared" si="1"/>
        <v>173</v>
      </c>
      <c r="S13">
        <f t="shared" si="9"/>
        <v>205</v>
      </c>
      <c r="T13">
        <f t="shared" si="10"/>
        <v>3</v>
      </c>
      <c r="U13">
        <f t="shared" si="11"/>
        <v>7</v>
      </c>
      <c r="V13">
        <f t="shared" si="12"/>
        <v>0</v>
      </c>
      <c r="W13">
        <f t="shared" si="6"/>
        <v>1.4634146341463417</v>
      </c>
      <c r="X13">
        <f t="shared" si="7"/>
        <v>1.7341040462427744E-2</v>
      </c>
    </row>
    <row r="14" spans="3:24" x14ac:dyDescent="0.2">
      <c r="C14" t="s">
        <v>17</v>
      </c>
      <c r="D14">
        <v>-0.80987200000000004</v>
      </c>
      <c r="E14">
        <v>-110.4</v>
      </c>
      <c r="F14">
        <v>136.31788499999999</v>
      </c>
      <c r="G14" s="26">
        <v>0.55587962962962967</v>
      </c>
      <c r="H14">
        <v>2249</v>
      </c>
      <c r="I14">
        <v>14</v>
      </c>
      <c r="J14">
        <v>145</v>
      </c>
      <c r="K14">
        <v>5</v>
      </c>
      <c r="L14" s="26">
        <v>0.55789351851851854</v>
      </c>
      <c r="M14">
        <v>2448</v>
      </c>
      <c r="N14">
        <v>16</v>
      </c>
      <c r="O14">
        <v>149</v>
      </c>
      <c r="P14">
        <v>5</v>
      </c>
      <c r="Q14" s="26">
        <f t="shared" si="8"/>
        <v>2.0138888888888706E-3</v>
      </c>
      <c r="R14">
        <f t="shared" si="1"/>
        <v>174</v>
      </c>
      <c r="S14">
        <f t="shared" si="9"/>
        <v>199</v>
      </c>
      <c r="T14">
        <f t="shared" si="10"/>
        <v>2</v>
      </c>
      <c r="U14">
        <f t="shared" si="11"/>
        <v>4</v>
      </c>
      <c r="V14">
        <f t="shared" si="12"/>
        <v>0</v>
      </c>
      <c r="W14">
        <f t="shared" si="6"/>
        <v>1.0050251256281406</v>
      </c>
      <c r="X14">
        <f t="shared" si="7"/>
        <v>1.1494252873563218E-2</v>
      </c>
    </row>
    <row r="15" spans="3:24" x14ac:dyDescent="0.2">
      <c r="C15" t="s">
        <v>17</v>
      </c>
      <c r="D15">
        <v>-0.64350700000000005</v>
      </c>
      <c r="E15">
        <v>-82.8</v>
      </c>
      <c r="F15">
        <v>128.67000100000001</v>
      </c>
      <c r="G15" s="26">
        <v>0.5581828703703704</v>
      </c>
      <c r="H15">
        <v>3165</v>
      </c>
      <c r="I15">
        <v>20</v>
      </c>
      <c r="J15">
        <v>157</v>
      </c>
      <c r="K15">
        <v>6</v>
      </c>
      <c r="L15" s="26">
        <v>0.55964120370370374</v>
      </c>
      <c r="M15">
        <v>3546</v>
      </c>
      <c r="N15">
        <v>26</v>
      </c>
      <c r="O15">
        <v>209</v>
      </c>
      <c r="P15">
        <v>6</v>
      </c>
      <c r="Q15" s="26">
        <f t="shared" si="8"/>
        <v>1.4583333333333393E-3</v>
      </c>
      <c r="R15">
        <f t="shared" si="1"/>
        <v>126</v>
      </c>
      <c r="S15">
        <f t="shared" si="9"/>
        <v>381</v>
      </c>
      <c r="T15">
        <f t="shared" si="10"/>
        <v>6</v>
      </c>
      <c r="U15">
        <f t="shared" si="11"/>
        <v>52</v>
      </c>
      <c r="V15">
        <f t="shared" si="12"/>
        <v>0</v>
      </c>
      <c r="W15">
        <f t="shared" si="6"/>
        <v>1.5748031496062991</v>
      </c>
      <c r="X15">
        <f t="shared" si="7"/>
        <v>4.7619047619047616E-2</v>
      </c>
    </row>
    <row r="16" spans="3:24" x14ac:dyDescent="0.2">
      <c r="C16" t="s">
        <v>17</v>
      </c>
      <c r="D16">
        <v>-0.77162799999999998</v>
      </c>
      <c r="E16">
        <v>-110.4</v>
      </c>
      <c r="F16">
        <v>143.07418100000001</v>
      </c>
      <c r="G16" s="26">
        <v>0.5599305555555556</v>
      </c>
      <c r="H16">
        <v>3568</v>
      </c>
      <c r="I16">
        <v>27</v>
      </c>
      <c r="J16">
        <v>213</v>
      </c>
      <c r="K16">
        <v>7</v>
      </c>
      <c r="L16" s="26">
        <v>0.56162037037037038</v>
      </c>
      <c r="M16">
        <v>3783</v>
      </c>
      <c r="N16">
        <v>32</v>
      </c>
      <c r="O16">
        <v>218</v>
      </c>
      <c r="P16">
        <v>7</v>
      </c>
      <c r="Q16" s="26">
        <f t="shared" si="8"/>
        <v>1.6898148148147829E-3</v>
      </c>
      <c r="R16">
        <f t="shared" si="1"/>
        <v>146</v>
      </c>
      <c r="S16">
        <f t="shared" si="9"/>
        <v>215</v>
      </c>
      <c r="T16">
        <f t="shared" si="10"/>
        <v>5</v>
      </c>
      <c r="U16">
        <f t="shared" si="11"/>
        <v>5</v>
      </c>
      <c r="V16">
        <f t="shared" si="12"/>
        <v>0</v>
      </c>
      <c r="W16">
        <f t="shared" si="6"/>
        <v>2.3255813953488373</v>
      </c>
      <c r="X16">
        <f t="shared" si="7"/>
        <v>3.4246575342465752E-2</v>
      </c>
    </row>
    <row r="17" spans="3:24" x14ac:dyDescent="0.2">
      <c r="C17" t="s">
        <v>17</v>
      </c>
      <c r="D17">
        <v>-0.75494499999999998</v>
      </c>
      <c r="E17">
        <v>-110.4</v>
      </c>
      <c r="F17">
        <v>146.23579100000001</v>
      </c>
      <c r="G17" s="26">
        <v>0.5618981481481482</v>
      </c>
      <c r="H17">
        <v>3783</v>
      </c>
      <c r="I17">
        <v>32</v>
      </c>
      <c r="J17">
        <v>218</v>
      </c>
      <c r="K17">
        <v>7</v>
      </c>
      <c r="L17" s="26">
        <v>0.56361111111111106</v>
      </c>
      <c r="M17">
        <v>3783</v>
      </c>
      <c r="N17">
        <v>32</v>
      </c>
      <c r="O17">
        <v>218</v>
      </c>
      <c r="P17">
        <v>7</v>
      </c>
      <c r="Q17" s="26">
        <f t="shared" si="8"/>
        <v>1.7129629629628607E-3</v>
      </c>
      <c r="R17">
        <f t="shared" si="1"/>
        <v>148</v>
      </c>
      <c r="S17">
        <f t="shared" si="9"/>
        <v>0</v>
      </c>
      <c r="T17">
        <f t="shared" si="10"/>
        <v>0</v>
      </c>
      <c r="U17">
        <f t="shared" si="11"/>
        <v>0</v>
      </c>
      <c r="V17">
        <f t="shared" si="12"/>
        <v>0</v>
      </c>
      <c r="W17">
        <v>0</v>
      </c>
      <c r="X17">
        <f>T17/R17</f>
        <v>0</v>
      </c>
    </row>
    <row r="18" spans="3:24" x14ac:dyDescent="0.2">
      <c r="C18" t="s">
        <v>17</v>
      </c>
      <c r="D18">
        <v>-0.75494099999999997</v>
      </c>
      <c r="E18">
        <v>-110.4</v>
      </c>
      <c r="F18">
        <v>146.23668000000001</v>
      </c>
      <c r="G18" s="26">
        <v>0.56388888888888888</v>
      </c>
      <c r="H18">
        <v>4638</v>
      </c>
      <c r="I18">
        <v>35</v>
      </c>
      <c r="J18">
        <v>252</v>
      </c>
      <c r="K18">
        <v>9</v>
      </c>
      <c r="L18" s="26">
        <v>0.56556712962962963</v>
      </c>
      <c r="M18">
        <v>4837</v>
      </c>
      <c r="N18">
        <v>38</v>
      </c>
      <c r="O18">
        <v>258</v>
      </c>
      <c r="P18">
        <v>9</v>
      </c>
      <c r="Q18" s="26">
        <f t="shared" si="8"/>
        <v>1.678240740740744E-3</v>
      </c>
      <c r="R18">
        <f t="shared" si="1"/>
        <v>145</v>
      </c>
      <c r="S18">
        <f t="shared" si="9"/>
        <v>199</v>
      </c>
      <c r="T18">
        <f t="shared" si="10"/>
        <v>3</v>
      </c>
      <c r="U18">
        <f t="shared" si="11"/>
        <v>6</v>
      </c>
      <c r="V18">
        <f t="shared" si="12"/>
        <v>0</v>
      </c>
      <c r="W18">
        <f t="shared" si="6"/>
        <v>1.5075376884422109</v>
      </c>
      <c r="X18">
        <f t="shared" si="7"/>
        <v>2.0689655172413793E-2</v>
      </c>
    </row>
    <row r="19" spans="3:24" x14ac:dyDescent="0.2">
      <c r="C19" t="s">
        <v>17</v>
      </c>
      <c r="D19">
        <v>-0.95757599999999998</v>
      </c>
      <c r="E19">
        <v>-138</v>
      </c>
      <c r="F19">
        <v>144.11382</v>
      </c>
      <c r="G19" s="26">
        <v>0.56584490740740745</v>
      </c>
      <c r="H19">
        <v>5693</v>
      </c>
      <c r="I19">
        <v>42</v>
      </c>
      <c r="J19">
        <v>284</v>
      </c>
      <c r="K19">
        <v>11</v>
      </c>
      <c r="L19" s="26">
        <v>0.56748842592592597</v>
      </c>
      <c r="M19">
        <v>5888</v>
      </c>
      <c r="N19">
        <v>45</v>
      </c>
      <c r="O19">
        <v>288</v>
      </c>
      <c r="P19">
        <v>11</v>
      </c>
      <c r="Q19" s="26">
        <f t="shared" si="8"/>
        <v>1.6435185185185164E-3</v>
      </c>
      <c r="R19">
        <f t="shared" si="1"/>
        <v>142</v>
      </c>
      <c r="S19">
        <f t="shared" si="9"/>
        <v>195</v>
      </c>
      <c r="T19">
        <f t="shared" si="10"/>
        <v>3</v>
      </c>
      <c r="U19">
        <f t="shared" si="11"/>
        <v>4</v>
      </c>
      <c r="V19">
        <f t="shared" si="12"/>
        <v>0</v>
      </c>
      <c r="W19">
        <f t="shared" si="6"/>
        <v>1.5384615384615385</v>
      </c>
      <c r="X19">
        <f t="shared" si="7"/>
        <v>2.1126760563380281E-2</v>
      </c>
    </row>
    <row r="20" spans="3:24" x14ac:dyDescent="0.2">
      <c r="C20" t="s">
        <v>17</v>
      </c>
      <c r="D20">
        <v>-0.91941499999999998</v>
      </c>
      <c r="E20">
        <v>-138</v>
      </c>
      <c r="F20">
        <v>150.09546700000001</v>
      </c>
      <c r="G20" s="26">
        <v>0.56776620370370368</v>
      </c>
      <c r="H20">
        <v>6343</v>
      </c>
      <c r="I20">
        <v>51</v>
      </c>
      <c r="J20">
        <v>297</v>
      </c>
      <c r="K20">
        <v>14</v>
      </c>
      <c r="L20" s="26">
        <v>0.56953703703703706</v>
      </c>
      <c r="M20">
        <v>6566</v>
      </c>
      <c r="N20">
        <v>56</v>
      </c>
      <c r="O20">
        <v>304</v>
      </c>
      <c r="P20">
        <v>17</v>
      </c>
      <c r="Q20" s="26">
        <f t="shared" si="8"/>
        <v>1.7708333333333881E-3</v>
      </c>
      <c r="R20">
        <f t="shared" si="1"/>
        <v>153</v>
      </c>
      <c r="S20">
        <f t="shared" si="9"/>
        <v>223</v>
      </c>
      <c r="T20">
        <f t="shared" si="10"/>
        <v>5</v>
      </c>
      <c r="U20">
        <f t="shared" si="11"/>
        <v>7</v>
      </c>
      <c r="V20">
        <f t="shared" si="12"/>
        <v>3</v>
      </c>
      <c r="W20">
        <f t="shared" si="6"/>
        <v>2.2421524663677128</v>
      </c>
      <c r="X20">
        <f t="shared" si="7"/>
        <v>3.2679738562091505E-2</v>
      </c>
    </row>
    <row r="21" spans="3:24" x14ac:dyDescent="0.2">
      <c r="C21" t="s">
        <v>17</v>
      </c>
      <c r="D21">
        <v>-0.74778199999999995</v>
      </c>
      <c r="E21">
        <v>-110.4</v>
      </c>
      <c r="F21">
        <v>147.63664399999999</v>
      </c>
      <c r="G21" s="26">
        <v>0.56981481481481477</v>
      </c>
      <c r="H21">
        <v>7413</v>
      </c>
      <c r="I21">
        <v>59</v>
      </c>
      <c r="J21">
        <v>314</v>
      </c>
      <c r="K21">
        <v>18</v>
      </c>
      <c r="L21" s="26">
        <v>0.57158564814814816</v>
      </c>
      <c r="M21">
        <v>7613</v>
      </c>
      <c r="N21">
        <v>62</v>
      </c>
      <c r="O21">
        <v>320</v>
      </c>
      <c r="P21">
        <v>18</v>
      </c>
      <c r="Q21" s="26">
        <f t="shared" si="8"/>
        <v>1.7708333333333881E-3</v>
      </c>
      <c r="R21">
        <f t="shared" si="1"/>
        <v>153</v>
      </c>
      <c r="S21">
        <f t="shared" si="9"/>
        <v>200</v>
      </c>
      <c r="T21">
        <f t="shared" si="10"/>
        <v>3</v>
      </c>
      <c r="U21">
        <f t="shared" si="11"/>
        <v>6</v>
      </c>
      <c r="V21">
        <f t="shared" si="12"/>
        <v>0</v>
      </c>
      <c r="W21">
        <f t="shared" si="6"/>
        <v>1.5</v>
      </c>
      <c r="X21">
        <f t="shared" si="7"/>
        <v>1.9607843137254902E-2</v>
      </c>
    </row>
    <row r="22" spans="3:24" x14ac:dyDescent="0.2">
      <c r="C22" t="s">
        <v>81</v>
      </c>
      <c r="D22">
        <v>-1.657254</v>
      </c>
      <c r="E22">
        <v>-220.8</v>
      </c>
      <c r="F22">
        <v>133.232418</v>
      </c>
      <c r="G22" s="26">
        <v>0.57190972222222225</v>
      </c>
      <c r="H22">
        <v>123</v>
      </c>
      <c r="I22">
        <v>3</v>
      </c>
      <c r="J22" s="28">
        <v>7</v>
      </c>
      <c r="K22">
        <v>1</v>
      </c>
      <c r="L22" s="26">
        <v>0.57368055555555553</v>
      </c>
      <c r="M22">
        <v>4144</v>
      </c>
      <c r="N22">
        <v>49</v>
      </c>
      <c r="O22">
        <v>60</v>
      </c>
      <c r="P22">
        <v>4</v>
      </c>
      <c r="Q22" s="26">
        <f t="shared" ref="Q22:Q31" si="13">L22-G22</f>
        <v>1.7708333333332771E-3</v>
      </c>
      <c r="R22">
        <f t="shared" si="1"/>
        <v>153</v>
      </c>
      <c r="S22">
        <f t="shared" ref="S22:S31" si="14">M22-H22</f>
        <v>4021</v>
      </c>
      <c r="T22">
        <f t="shared" ref="T22:T31" si="15">N22-I22</f>
        <v>46</v>
      </c>
      <c r="U22">
        <f t="shared" ref="U22:U31" si="16">O22-J22</f>
        <v>53</v>
      </c>
      <c r="V22">
        <f t="shared" ref="V22:V31" si="17">P22-K22</f>
        <v>3</v>
      </c>
      <c r="W22">
        <f t="shared" si="6"/>
        <v>1.1439940313354886</v>
      </c>
      <c r="X22">
        <f t="shared" si="7"/>
        <v>0.30065359477124182</v>
      </c>
    </row>
    <row r="23" spans="3:24" x14ac:dyDescent="0.2">
      <c r="C23" t="s">
        <v>81</v>
      </c>
      <c r="D23">
        <v>-1.614679</v>
      </c>
      <c r="E23">
        <v>-220.8</v>
      </c>
      <c r="F23">
        <v>136.745462</v>
      </c>
      <c r="G23" s="26">
        <v>0.57400462962962961</v>
      </c>
      <c r="H23">
        <v>136</v>
      </c>
      <c r="I23">
        <v>5</v>
      </c>
      <c r="J23">
        <v>6</v>
      </c>
      <c r="K23">
        <v>3</v>
      </c>
      <c r="L23" s="26">
        <v>0.57578703703703704</v>
      </c>
      <c r="M23">
        <v>4116</v>
      </c>
      <c r="N23">
        <v>50</v>
      </c>
      <c r="O23">
        <v>91</v>
      </c>
      <c r="P23">
        <v>9</v>
      </c>
      <c r="Q23" s="26">
        <f t="shared" si="13"/>
        <v>1.782407407407427E-3</v>
      </c>
      <c r="R23">
        <f t="shared" si="1"/>
        <v>154</v>
      </c>
      <c r="S23">
        <f t="shared" si="14"/>
        <v>3980</v>
      </c>
      <c r="T23">
        <f t="shared" si="15"/>
        <v>45</v>
      </c>
      <c r="U23">
        <f t="shared" si="16"/>
        <v>85</v>
      </c>
      <c r="V23">
        <f t="shared" si="17"/>
        <v>6</v>
      </c>
      <c r="W23">
        <f t="shared" si="6"/>
        <v>1.1306532663316584</v>
      </c>
      <c r="X23">
        <f t="shared" si="7"/>
        <v>0.29220779220779219</v>
      </c>
    </row>
    <row r="24" spans="3:24" x14ac:dyDescent="0.2">
      <c r="C24" t="s">
        <v>81</v>
      </c>
      <c r="D24">
        <v>-1.6704859999999999</v>
      </c>
      <c r="E24">
        <v>-220.8</v>
      </c>
      <c r="F24">
        <v>132.17709500000001</v>
      </c>
      <c r="G24" s="26">
        <v>0.57611111111111113</v>
      </c>
      <c r="H24">
        <v>157</v>
      </c>
      <c r="I24">
        <v>3</v>
      </c>
      <c r="J24">
        <v>5</v>
      </c>
      <c r="K24">
        <v>2</v>
      </c>
      <c r="L24" s="26">
        <v>0.57771990740740742</v>
      </c>
      <c r="M24">
        <v>3238</v>
      </c>
      <c r="N24">
        <v>35</v>
      </c>
      <c r="O24" s="28">
        <v>98</v>
      </c>
      <c r="P24">
        <v>4</v>
      </c>
      <c r="Q24" s="26">
        <f t="shared" si="13"/>
        <v>1.6087962962962887E-3</v>
      </c>
      <c r="R24">
        <f t="shared" si="1"/>
        <v>139</v>
      </c>
      <c r="S24">
        <f t="shared" si="14"/>
        <v>3081</v>
      </c>
      <c r="T24">
        <f t="shared" si="15"/>
        <v>32</v>
      </c>
      <c r="U24">
        <f t="shared" si="16"/>
        <v>93</v>
      </c>
      <c r="V24">
        <f t="shared" si="17"/>
        <v>2</v>
      </c>
      <c r="W24">
        <f t="shared" si="6"/>
        <v>1.03862382343395</v>
      </c>
      <c r="X24">
        <f t="shared" si="7"/>
        <v>0.23021582733812951</v>
      </c>
    </row>
    <row r="25" spans="3:24" x14ac:dyDescent="0.2">
      <c r="C25" t="s">
        <v>81</v>
      </c>
      <c r="D25">
        <v>-1.9859720000000001</v>
      </c>
      <c r="E25">
        <v>-248.4</v>
      </c>
      <c r="F25">
        <v>125.077307</v>
      </c>
      <c r="G25" s="26">
        <v>0.57805555555555554</v>
      </c>
      <c r="H25">
        <v>148</v>
      </c>
      <c r="I25">
        <v>2</v>
      </c>
      <c r="J25">
        <v>4</v>
      </c>
      <c r="K25">
        <v>1</v>
      </c>
      <c r="L25" s="26">
        <v>0.57966435185185183</v>
      </c>
      <c r="M25">
        <v>3353</v>
      </c>
      <c r="N25">
        <v>36</v>
      </c>
      <c r="O25" s="28">
        <v>96</v>
      </c>
      <c r="P25">
        <v>4</v>
      </c>
      <c r="Q25" s="26">
        <f t="shared" si="13"/>
        <v>1.6087962962962887E-3</v>
      </c>
      <c r="R25">
        <f t="shared" si="1"/>
        <v>139</v>
      </c>
      <c r="S25">
        <f t="shared" si="14"/>
        <v>3205</v>
      </c>
      <c r="T25">
        <f t="shared" si="15"/>
        <v>34</v>
      </c>
      <c r="U25">
        <f t="shared" si="16"/>
        <v>92</v>
      </c>
      <c r="V25">
        <f t="shared" si="17"/>
        <v>3</v>
      </c>
      <c r="W25">
        <f t="shared" si="6"/>
        <v>1.0608424336973479</v>
      </c>
      <c r="X25">
        <f t="shared" si="7"/>
        <v>0.2446043165467626</v>
      </c>
    </row>
    <row r="26" spans="3:24" x14ac:dyDescent="0.2">
      <c r="C26" t="s">
        <v>81</v>
      </c>
      <c r="D26">
        <v>-1.5982240000000001</v>
      </c>
      <c r="E26">
        <v>-220.8</v>
      </c>
      <c r="F26">
        <v>138.15330700000001</v>
      </c>
      <c r="G26" s="26">
        <v>0.57998842592592592</v>
      </c>
      <c r="H26">
        <v>96</v>
      </c>
      <c r="I26">
        <v>3</v>
      </c>
      <c r="J26" s="28">
        <v>4</v>
      </c>
      <c r="K26">
        <v>1</v>
      </c>
      <c r="L26" s="26">
        <v>0.58172453703703708</v>
      </c>
      <c r="M26">
        <v>3747</v>
      </c>
      <c r="N26">
        <v>33</v>
      </c>
      <c r="O26">
        <v>83</v>
      </c>
      <c r="P26">
        <v>5</v>
      </c>
      <c r="Q26" s="26">
        <f t="shared" si="13"/>
        <v>1.7361111111111605E-3</v>
      </c>
      <c r="R26">
        <f t="shared" si="1"/>
        <v>150</v>
      </c>
      <c r="S26">
        <f t="shared" si="14"/>
        <v>3651</v>
      </c>
      <c r="T26">
        <f t="shared" si="15"/>
        <v>30</v>
      </c>
      <c r="U26">
        <f t="shared" si="16"/>
        <v>79</v>
      </c>
      <c r="V26">
        <f t="shared" si="17"/>
        <v>4</v>
      </c>
      <c r="W26">
        <f t="shared" si="6"/>
        <v>0.82169268693508635</v>
      </c>
      <c r="X26">
        <f t="shared" si="7"/>
        <v>0.2</v>
      </c>
    </row>
    <row r="27" spans="3:24" x14ac:dyDescent="0.2">
      <c r="C27" t="s">
        <v>81</v>
      </c>
      <c r="D27">
        <v>-1.825847</v>
      </c>
      <c r="E27">
        <v>-248.4</v>
      </c>
      <c r="F27">
        <v>136.04647</v>
      </c>
      <c r="G27" s="26">
        <v>0.58206018518518521</v>
      </c>
      <c r="H27">
        <v>105</v>
      </c>
      <c r="I27">
        <v>6</v>
      </c>
      <c r="J27">
        <v>6</v>
      </c>
      <c r="K27">
        <v>4</v>
      </c>
      <c r="L27" s="26">
        <v>0.58376157407407403</v>
      </c>
      <c r="M27">
        <v>3679</v>
      </c>
      <c r="N27">
        <v>36</v>
      </c>
      <c r="O27">
        <v>42</v>
      </c>
      <c r="P27">
        <v>8</v>
      </c>
      <c r="Q27" s="26">
        <f t="shared" si="13"/>
        <v>1.7013888888888218E-3</v>
      </c>
      <c r="R27">
        <f t="shared" si="1"/>
        <v>147</v>
      </c>
      <c r="S27">
        <f t="shared" si="14"/>
        <v>3574</v>
      </c>
      <c r="T27">
        <f t="shared" si="15"/>
        <v>30</v>
      </c>
      <c r="U27">
        <f t="shared" si="16"/>
        <v>36</v>
      </c>
      <c r="V27">
        <f t="shared" si="17"/>
        <v>4</v>
      </c>
      <c r="W27">
        <f t="shared" si="6"/>
        <v>0.83939563514269722</v>
      </c>
      <c r="X27">
        <f t="shared" si="7"/>
        <v>0.20408163265306123</v>
      </c>
    </row>
    <row r="28" spans="3:24" x14ac:dyDescent="0.2">
      <c r="C28" t="s">
        <v>81</v>
      </c>
      <c r="D28">
        <v>-1.775461</v>
      </c>
      <c r="E28">
        <v>-248.4</v>
      </c>
      <c r="F28">
        <v>139.907295</v>
      </c>
      <c r="G28" s="26">
        <v>0.58409722222222227</v>
      </c>
      <c r="H28">
        <v>102</v>
      </c>
      <c r="I28">
        <v>3</v>
      </c>
      <c r="J28">
        <v>4</v>
      </c>
      <c r="K28">
        <v>1</v>
      </c>
      <c r="L28" s="26">
        <v>0.58584490740740736</v>
      </c>
      <c r="M28">
        <v>3773</v>
      </c>
      <c r="N28">
        <v>45</v>
      </c>
      <c r="O28">
        <v>62</v>
      </c>
      <c r="P28">
        <v>8</v>
      </c>
      <c r="Q28" s="26">
        <f t="shared" si="13"/>
        <v>1.7476851851850883E-3</v>
      </c>
      <c r="R28">
        <f t="shared" si="1"/>
        <v>151</v>
      </c>
      <c r="S28">
        <f t="shared" si="14"/>
        <v>3671</v>
      </c>
      <c r="T28">
        <f t="shared" si="15"/>
        <v>42</v>
      </c>
      <c r="U28">
        <f t="shared" si="16"/>
        <v>58</v>
      </c>
      <c r="V28">
        <f t="shared" si="17"/>
        <v>7</v>
      </c>
      <c r="W28">
        <f t="shared" si="6"/>
        <v>1.1441024244075184</v>
      </c>
      <c r="X28">
        <f t="shared" si="7"/>
        <v>0.27814569536423839</v>
      </c>
    </row>
    <row r="29" spans="3:24" x14ac:dyDescent="0.2">
      <c r="C29" t="s">
        <v>81</v>
      </c>
      <c r="D29">
        <v>-1.7506219999999999</v>
      </c>
      <c r="E29">
        <v>-220.8</v>
      </c>
      <c r="F29">
        <v>126.126597</v>
      </c>
      <c r="G29" s="26">
        <v>0.58618055555555559</v>
      </c>
      <c r="H29">
        <v>225</v>
      </c>
      <c r="I29">
        <v>6</v>
      </c>
      <c r="J29">
        <v>14</v>
      </c>
      <c r="K29">
        <v>3</v>
      </c>
      <c r="L29" s="26">
        <v>0.58776620370370369</v>
      </c>
      <c r="M29">
        <v>3628</v>
      </c>
      <c r="N29">
        <v>42</v>
      </c>
      <c r="O29">
        <v>157</v>
      </c>
      <c r="P29">
        <v>7</v>
      </c>
      <c r="Q29" s="26">
        <f t="shared" si="13"/>
        <v>1.5856481481481E-3</v>
      </c>
      <c r="R29">
        <f t="shared" si="1"/>
        <v>137</v>
      </c>
      <c r="S29">
        <f t="shared" si="14"/>
        <v>3403</v>
      </c>
      <c r="T29">
        <f t="shared" si="15"/>
        <v>36</v>
      </c>
      <c r="U29">
        <f t="shared" si="16"/>
        <v>143</v>
      </c>
      <c r="V29">
        <f t="shared" si="17"/>
        <v>4</v>
      </c>
      <c r="W29">
        <f t="shared" si="6"/>
        <v>1.0578900969732588</v>
      </c>
      <c r="X29">
        <f t="shared" si="7"/>
        <v>0.26277372262773724</v>
      </c>
    </row>
    <row r="30" spans="3:24" x14ac:dyDescent="0.2">
      <c r="C30" t="s">
        <v>81</v>
      </c>
      <c r="D30">
        <v>-2.3467730000000002</v>
      </c>
      <c r="E30">
        <v>-303.60000000000002</v>
      </c>
      <c r="F30">
        <v>129.36911599999999</v>
      </c>
      <c r="G30" s="26">
        <v>0.58809027777777778</v>
      </c>
      <c r="H30">
        <v>110</v>
      </c>
      <c r="I30">
        <v>3</v>
      </c>
      <c r="J30">
        <v>4</v>
      </c>
      <c r="K30">
        <v>1</v>
      </c>
      <c r="L30" s="26">
        <v>0.58968750000000003</v>
      </c>
      <c r="M30">
        <v>2339</v>
      </c>
      <c r="N30">
        <v>29</v>
      </c>
      <c r="O30">
        <v>41</v>
      </c>
      <c r="P30">
        <v>5</v>
      </c>
      <c r="Q30" s="26">
        <f t="shared" si="13"/>
        <v>1.5972222222222499E-3</v>
      </c>
      <c r="R30">
        <f t="shared" si="1"/>
        <v>138</v>
      </c>
      <c r="S30">
        <f t="shared" si="14"/>
        <v>2229</v>
      </c>
      <c r="T30">
        <f t="shared" si="15"/>
        <v>26</v>
      </c>
      <c r="U30">
        <f t="shared" si="16"/>
        <v>37</v>
      </c>
      <c r="V30">
        <f t="shared" si="17"/>
        <v>4</v>
      </c>
      <c r="W30">
        <f t="shared" si="6"/>
        <v>1.1664423508299686</v>
      </c>
      <c r="X30">
        <f t="shared" si="7"/>
        <v>0.18840579710144928</v>
      </c>
    </row>
    <row r="31" spans="3:24" x14ac:dyDescent="0.2">
      <c r="C31" t="s">
        <v>81</v>
      </c>
      <c r="D31">
        <v>-1.707775</v>
      </c>
      <c r="E31">
        <v>-220.8</v>
      </c>
      <c r="F31">
        <v>129.29102700000001</v>
      </c>
      <c r="G31" s="26">
        <v>0.59002314814814816</v>
      </c>
      <c r="H31">
        <v>114</v>
      </c>
      <c r="I31">
        <v>3</v>
      </c>
      <c r="J31">
        <v>4</v>
      </c>
      <c r="K31">
        <v>1</v>
      </c>
      <c r="L31" s="26">
        <v>0.59164351851851849</v>
      </c>
      <c r="M31">
        <v>3473</v>
      </c>
      <c r="N31">
        <v>42</v>
      </c>
      <c r="O31">
        <v>110</v>
      </c>
      <c r="P31">
        <v>6</v>
      </c>
      <c r="Q31" s="26">
        <f t="shared" si="13"/>
        <v>1.6203703703703276E-3</v>
      </c>
      <c r="R31">
        <f t="shared" si="1"/>
        <v>140</v>
      </c>
      <c r="S31">
        <f t="shared" si="14"/>
        <v>3359</v>
      </c>
      <c r="T31">
        <f t="shared" si="15"/>
        <v>39</v>
      </c>
      <c r="U31">
        <f t="shared" si="16"/>
        <v>106</v>
      </c>
      <c r="V31">
        <f t="shared" si="17"/>
        <v>5</v>
      </c>
      <c r="W31">
        <f t="shared" si="6"/>
        <v>1.1610598392378684</v>
      </c>
      <c r="X31">
        <f t="shared" si="7"/>
        <v>0.27857142857142858</v>
      </c>
    </row>
    <row r="32" spans="3:24" x14ac:dyDescent="0.2">
      <c r="C32" t="s">
        <v>82</v>
      </c>
      <c r="D32">
        <v>-1.657254</v>
      </c>
      <c r="E32">
        <v>-220.8</v>
      </c>
      <c r="F32">
        <v>133.232418</v>
      </c>
      <c r="G32" s="26">
        <v>0.57188657407407406</v>
      </c>
      <c r="H32">
        <v>42</v>
      </c>
      <c r="I32">
        <v>11</v>
      </c>
      <c r="J32">
        <v>13</v>
      </c>
      <c r="K32">
        <v>10</v>
      </c>
      <c r="L32" s="26">
        <v>0.57365740740740745</v>
      </c>
      <c r="M32">
        <v>1998</v>
      </c>
      <c r="N32">
        <v>38</v>
      </c>
      <c r="O32">
        <v>68</v>
      </c>
      <c r="P32">
        <v>22</v>
      </c>
      <c r="Q32" s="26">
        <f t="shared" ref="Q32:Q41" si="18">L32-G32</f>
        <v>1.7708333333333881E-3</v>
      </c>
      <c r="R32">
        <f t="shared" si="1"/>
        <v>153</v>
      </c>
      <c r="S32">
        <f t="shared" ref="S32:S41" si="19">M32-H32</f>
        <v>1956</v>
      </c>
      <c r="T32">
        <f t="shared" ref="T32:T41" si="20">N32-I32</f>
        <v>27</v>
      </c>
      <c r="U32">
        <f t="shared" ref="U32:U41" si="21">O32-J32</f>
        <v>55</v>
      </c>
      <c r="V32">
        <f t="shared" ref="V32:V41" si="22">P32-K32</f>
        <v>12</v>
      </c>
      <c r="W32">
        <f t="shared" si="6"/>
        <v>1.3803680981595092</v>
      </c>
      <c r="X32">
        <f t="shared" si="7"/>
        <v>0.17647058823529413</v>
      </c>
    </row>
    <row r="33" spans="3:24" x14ac:dyDescent="0.2">
      <c r="C33" t="s">
        <v>82</v>
      </c>
      <c r="D33">
        <v>-1.614679</v>
      </c>
      <c r="E33">
        <v>-220.8</v>
      </c>
      <c r="F33">
        <v>136.745462</v>
      </c>
      <c r="G33" s="26">
        <v>0.57398148148148154</v>
      </c>
      <c r="H33">
        <v>63</v>
      </c>
      <c r="I33">
        <v>3</v>
      </c>
      <c r="J33">
        <v>7</v>
      </c>
      <c r="K33">
        <v>2</v>
      </c>
      <c r="L33" s="26">
        <v>0.57576388888888885</v>
      </c>
      <c r="M33">
        <v>1801</v>
      </c>
      <c r="N33">
        <v>42</v>
      </c>
      <c r="O33">
        <v>106</v>
      </c>
      <c r="P33">
        <v>14</v>
      </c>
      <c r="Q33" s="26">
        <f t="shared" si="18"/>
        <v>1.782407407407316E-3</v>
      </c>
      <c r="R33">
        <f t="shared" si="1"/>
        <v>154</v>
      </c>
      <c r="S33">
        <f t="shared" si="19"/>
        <v>1738</v>
      </c>
      <c r="T33">
        <f t="shared" si="20"/>
        <v>39</v>
      </c>
      <c r="U33">
        <f t="shared" si="21"/>
        <v>99</v>
      </c>
      <c r="V33">
        <f t="shared" si="22"/>
        <v>12</v>
      </c>
      <c r="W33">
        <f t="shared" si="6"/>
        <v>2.2439585730724971</v>
      </c>
      <c r="X33">
        <f t="shared" si="7"/>
        <v>0.25324675324675322</v>
      </c>
    </row>
    <row r="34" spans="3:24" x14ac:dyDescent="0.2">
      <c r="C34" t="s">
        <v>82</v>
      </c>
      <c r="D34">
        <v>-1.6704859999999999</v>
      </c>
      <c r="E34">
        <v>-220.8</v>
      </c>
      <c r="F34">
        <v>132.17709500000001</v>
      </c>
      <c r="G34" s="26">
        <v>0.57608796296296294</v>
      </c>
      <c r="H34">
        <v>60</v>
      </c>
      <c r="I34">
        <v>4</v>
      </c>
      <c r="J34">
        <v>7</v>
      </c>
      <c r="K34">
        <v>3</v>
      </c>
      <c r="L34" s="26">
        <v>0.57769675925925923</v>
      </c>
      <c r="M34">
        <v>1768</v>
      </c>
      <c r="N34">
        <v>35</v>
      </c>
      <c r="O34">
        <v>95</v>
      </c>
      <c r="P34">
        <v>9</v>
      </c>
      <c r="Q34" s="26">
        <f t="shared" si="18"/>
        <v>1.6087962962962887E-3</v>
      </c>
      <c r="R34">
        <f t="shared" si="1"/>
        <v>139</v>
      </c>
      <c r="S34">
        <f t="shared" si="19"/>
        <v>1708</v>
      </c>
      <c r="T34">
        <f t="shared" si="20"/>
        <v>31</v>
      </c>
      <c r="U34">
        <f t="shared" si="21"/>
        <v>88</v>
      </c>
      <c r="V34">
        <f t="shared" si="22"/>
        <v>6</v>
      </c>
      <c r="W34">
        <f t="shared" si="6"/>
        <v>1.8149882903981265</v>
      </c>
      <c r="X34">
        <f t="shared" si="7"/>
        <v>0.22302158273381295</v>
      </c>
    </row>
    <row r="35" spans="3:24" x14ac:dyDescent="0.2">
      <c r="C35" t="s">
        <v>82</v>
      </c>
      <c r="D35">
        <v>-1.9859720000000001</v>
      </c>
      <c r="E35">
        <v>-248.4</v>
      </c>
      <c r="F35">
        <v>125.077307</v>
      </c>
      <c r="G35" s="26">
        <v>0.57803240740740736</v>
      </c>
      <c r="H35">
        <v>61</v>
      </c>
      <c r="I35">
        <v>5</v>
      </c>
      <c r="J35">
        <v>8</v>
      </c>
      <c r="K35">
        <v>3</v>
      </c>
      <c r="L35" s="26">
        <v>0.57964120370370376</v>
      </c>
      <c r="M35">
        <v>1936</v>
      </c>
      <c r="N35">
        <v>40</v>
      </c>
      <c r="O35">
        <v>79</v>
      </c>
      <c r="P35">
        <v>15</v>
      </c>
      <c r="Q35" s="26">
        <f t="shared" si="18"/>
        <v>1.6087962962963998E-3</v>
      </c>
      <c r="R35">
        <f t="shared" si="1"/>
        <v>139</v>
      </c>
      <c r="S35">
        <f t="shared" si="19"/>
        <v>1875</v>
      </c>
      <c r="T35">
        <f t="shared" si="20"/>
        <v>35</v>
      </c>
      <c r="U35">
        <f t="shared" si="21"/>
        <v>71</v>
      </c>
      <c r="V35">
        <f t="shared" si="22"/>
        <v>12</v>
      </c>
      <c r="W35">
        <f t="shared" si="6"/>
        <v>1.8666666666666669</v>
      </c>
      <c r="X35">
        <f t="shared" si="7"/>
        <v>0.25179856115107913</v>
      </c>
    </row>
    <row r="36" spans="3:24" x14ac:dyDescent="0.2">
      <c r="C36" t="s">
        <v>82</v>
      </c>
      <c r="D36">
        <v>-1.5982240000000001</v>
      </c>
      <c r="E36">
        <v>-220.8</v>
      </c>
      <c r="F36">
        <v>138.15330700000001</v>
      </c>
      <c r="G36" s="26">
        <v>0.57996527777777773</v>
      </c>
      <c r="H36">
        <v>63</v>
      </c>
      <c r="I36">
        <v>3</v>
      </c>
      <c r="J36">
        <v>7</v>
      </c>
      <c r="K36">
        <v>2</v>
      </c>
      <c r="L36" s="26">
        <v>0.58170138888888889</v>
      </c>
      <c r="M36">
        <v>1780</v>
      </c>
      <c r="N36">
        <v>33</v>
      </c>
      <c r="O36">
        <v>66</v>
      </c>
      <c r="P36">
        <v>12</v>
      </c>
      <c r="Q36" s="26">
        <f t="shared" si="18"/>
        <v>1.7361111111111605E-3</v>
      </c>
      <c r="R36">
        <f t="shared" si="1"/>
        <v>150</v>
      </c>
      <c r="S36">
        <f t="shared" si="19"/>
        <v>1717</v>
      </c>
      <c r="T36">
        <f t="shared" si="20"/>
        <v>30</v>
      </c>
      <c r="U36">
        <f t="shared" si="21"/>
        <v>59</v>
      </c>
      <c r="V36">
        <f t="shared" si="22"/>
        <v>10</v>
      </c>
      <c r="W36">
        <f t="shared" si="6"/>
        <v>1.7472335468841003</v>
      </c>
      <c r="X36">
        <f t="shared" si="7"/>
        <v>0.2</v>
      </c>
    </row>
    <row r="37" spans="3:24" x14ac:dyDescent="0.2">
      <c r="C37" t="s">
        <v>82</v>
      </c>
      <c r="D37">
        <v>-1.825847</v>
      </c>
      <c r="E37">
        <v>-248.4</v>
      </c>
      <c r="F37">
        <v>136.04647</v>
      </c>
      <c r="G37" s="26">
        <v>0.58203703703703702</v>
      </c>
      <c r="H37">
        <v>64</v>
      </c>
      <c r="I37">
        <v>3</v>
      </c>
      <c r="J37">
        <v>8</v>
      </c>
      <c r="K37">
        <v>2</v>
      </c>
      <c r="L37" s="26">
        <v>0.58373842592592595</v>
      </c>
      <c r="M37">
        <v>1757</v>
      </c>
      <c r="N37">
        <v>29</v>
      </c>
      <c r="O37">
        <v>78</v>
      </c>
      <c r="P37">
        <v>8</v>
      </c>
      <c r="Q37" s="26">
        <f t="shared" si="18"/>
        <v>1.7013888888889328E-3</v>
      </c>
      <c r="R37">
        <f t="shared" si="1"/>
        <v>147</v>
      </c>
      <c r="S37">
        <f t="shared" si="19"/>
        <v>1693</v>
      </c>
      <c r="T37">
        <f t="shared" si="20"/>
        <v>26</v>
      </c>
      <c r="U37">
        <f t="shared" si="21"/>
        <v>70</v>
      </c>
      <c r="V37">
        <f t="shared" si="22"/>
        <v>6</v>
      </c>
      <c r="W37">
        <f t="shared" si="6"/>
        <v>1.5357353809805079</v>
      </c>
      <c r="X37">
        <f t="shared" si="7"/>
        <v>0.17687074829931973</v>
      </c>
    </row>
    <row r="38" spans="3:24" x14ac:dyDescent="0.2">
      <c r="C38" t="s">
        <v>82</v>
      </c>
      <c r="D38">
        <v>-1.775461</v>
      </c>
      <c r="E38">
        <v>-248.4</v>
      </c>
      <c r="F38">
        <v>139.907295</v>
      </c>
      <c r="G38" s="26">
        <v>0.58406250000000004</v>
      </c>
      <c r="H38">
        <v>74</v>
      </c>
      <c r="I38">
        <v>5</v>
      </c>
      <c r="J38">
        <v>8</v>
      </c>
      <c r="K38">
        <v>2</v>
      </c>
      <c r="L38" s="26">
        <v>0.58582175925925928</v>
      </c>
      <c r="M38">
        <v>1946</v>
      </c>
      <c r="N38">
        <v>43</v>
      </c>
      <c r="O38">
        <v>120</v>
      </c>
      <c r="P38">
        <v>17</v>
      </c>
      <c r="Q38" s="26">
        <f t="shared" si="18"/>
        <v>1.7592592592592382E-3</v>
      </c>
      <c r="R38">
        <f t="shared" si="1"/>
        <v>152</v>
      </c>
      <c r="S38">
        <f t="shared" si="19"/>
        <v>1872</v>
      </c>
      <c r="T38">
        <f t="shared" si="20"/>
        <v>38</v>
      </c>
      <c r="U38">
        <f t="shared" si="21"/>
        <v>112</v>
      </c>
      <c r="V38">
        <f t="shared" si="22"/>
        <v>15</v>
      </c>
      <c r="W38">
        <f t="shared" si="6"/>
        <v>2.0299145299145298</v>
      </c>
      <c r="X38">
        <f t="shared" si="7"/>
        <v>0.25</v>
      </c>
    </row>
    <row r="39" spans="3:24" x14ac:dyDescent="0.2">
      <c r="C39" t="s">
        <v>82</v>
      </c>
      <c r="D39">
        <v>-1.7506219999999999</v>
      </c>
      <c r="E39">
        <v>-220.8</v>
      </c>
      <c r="F39">
        <v>126.126597</v>
      </c>
      <c r="G39" s="26">
        <v>0.5861574074074074</v>
      </c>
      <c r="H39">
        <v>63</v>
      </c>
      <c r="I39">
        <v>3</v>
      </c>
      <c r="J39">
        <v>8</v>
      </c>
      <c r="K39">
        <v>2</v>
      </c>
      <c r="L39" s="26">
        <v>0.58773148148148147</v>
      </c>
      <c r="M39">
        <v>1983</v>
      </c>
      <c r="N39">
        <v>36</v>
      </c>
      <c r="O39">
        <v>125</v>
      </c>
      <c r="P39">
        <v>16</v>
      </c>
      <c r="Q39" s="26">
        <f t="shared" si="18"/>
        <v>1.5740740740740611E-3</v>
      </c>
      <c r="R39">
        <f t="shared" si="1"/>
        <v>136</v>
      </c>
      <c r="S39">
        <f t="shared" si="19"/>
        <v>1920</v>
      </c>
      <c r="T39">
        <f t="shared" si="20"/>
        <v>33</v>
      </c>
      <c r="U39">
        <f t="shared" si="21"/>
        <v>117</v>
      </c>
      <c r="V39">
        <f t="shared" si="22"/>
        <v>14</v>
      </c>
      <c r="W39">
        <f t="shared" si="6"/>
        <v>1.7187500000000002</v>
      </c>
      <c r="X39">
        <f t="shared" si="7"/>
        <v>0.24264705882352941</v>
      </c>
    </row>
    <row r="40" spans="3:24" x14ac:dyDescent="0.2">
      <c r="C40" t="s">
        <v>82</v>
      </c>
      <c r="D40">
        <v>-2.3467730000000002</v>
      </c>
      <c r="E40">
        <v>-303.60000000000002</v>
      </c>
      <c r="F40">
        <v>129.36911599999999</v>
      </c>
      <c r="G40" s="26">
        <v>0.58806712962962959</v>
      </c>
      <c r="H40">
        <v>63</v>
      </c>
      <c r="I40">
        <v>4</v>
      </c>
      <c r="J40">
        <v>6</v>
      </c>
      <c r="K40">
        <v>2</v>
      </c>
      <c r="L40" s="26">
        <v>0.58966435185185184</v>
      </c>
      <c r="M40">
        <v>4483</v>
      </c>
      <c r="N40">
        <v>122</v>
      </c>
      <c r="O40">
        <v>376</v>
      </c>
      <c r="P40">
        <v>50</v>
      </c>
      <c r="Q40" s="26">
        <f t="shared" si="18"/>
        <v>1.5972222222222499E-3</v>
      </c>
      <c r="R40">
        <f t="shared" si="1"/>
        <v>138</v>
      </c>
      <c r="S40">
        <f t="shared" si="19"/>
        <v>4420</v>
      </c>
      <c r="T40">
        <f t="shared" si="20"/>
        <v>118</v>
      </c>
      <c r="U40">
        <f t="shared" si="21"/>
        <v>370</v>
      </c>
      <c r="V40">
        <f t="shared" si="22"/>
        <v>48</v>
      </c>
      <c r="W40">
        <f t="shared" si="6"/>
        <v>2.6696832579185519</v>
      </c>
      <c r="X40">
        <f t="shared" si="7"/>
        <v>0.85507246376811596</v>
      </c>
    </row>
    <row r="41" spans="3:24" x14ac:dyDescent="0.2">
      <c r="C41" t="s">
        <v>82</v>
      </c>
      <c r="D41">
        <v>-1.707775</v>
      </c>
      <c r="E41">
        <v>-220.8</v>
      </c>
      <c r="F41">
        <v>129.29102700000001</v>
      </c>
      <c r="G41" s="26">
        <v>0.58998842592592593</v>
      </c>
      <c r="H41">
        <v>64</v>
      </c>
      <c r="I41">
        <v>3</v>
      </c>
      <c r="J41">
        <v>7</v>
      </c>
      <c r="K41">
        <v>2</v>
      </c>
      <c r="L41" s="26">
        <v>0.59162037037037041</v>
      </c>
      <c r="M41">
        <v>1909</v>
      </c>
      <c r="N41">
        <v>34</v>
      </c>
      <c r="O41">
        <v>88</v>
      </c>
      <c r="P41">
        <v>12</v>
      </c>
      <c r="Q41" s="26">
        <f t="shared" si="18"/>
        <v>1.6319444444444775E-3</v>
      </c>
      <c r="R41">
        <f t="shared" si="1"/>
        <v>141</v>
      </c>
      <c r="S41">
        <f t="shared" si="19"/>
        <v>1845</v>
      </c>
      <c r="T41">
        <f t="shared" si="20"/>
        <v>31</v>
      </c>
      <c r="U41">
        <f t="shared" si="21"/>
        <v>81</v>
      </c>
      <c r="V41">
        <f t="shared" si="22"/>
        <v>10</v>
      </c>
      <c r="W41">
        <f t="shared" si="6"/>
        <v>1.6802168021680215</v>
      </c>
      <c r="X41">
        <f t="shared" si="7"/>
        <v>0.21985815602836881</v>
      </c>
    </row>
    <row r="42" spans="3:24" x14ac:dyDescent="0.2">
      <c r="C42" t="s">
        <v>4</v>
      </c>
      <c r="D42">
        <v>-1.409192</v>
      </c>
      <c r="E42">
        <v>-193.2</v>
      </c>
      <c r="F42">
        <v>137.09985399999999</v>
      </c>
      <c r="G42" s="26">
        <v>0.59193287037037035</v>
      </c>
      <c r="H42" s="28">
        <v>6</v>
      </c>
      <c r="I42">
        <v>0</v>
      </c>
      <c r="J42">
        <v>0</v>
      </c>
      <c r="K42">
        <v>0</v>
      </c>
      <c r="L42" s="26">
        <v>0.59351851851851856</v>
      </c>
      <c r="M42">
        <v>177</v>
      </c>
      <c r="N42">
        <v>8</v>
      </c>
      <c r="O42">
        <v>26</v>
      </c>
      <c r="P42">
        <v>0</v>
      </c>
      <c r="Q42" s="26">
        <f t="shared" ref="Q42:Q51" si="23">L42-G42</f>
        <v>1.585648148148211E-3</v>
      </c>
      <c r="R42">
        <f t="shared" si="1"/>
        <v>137</v>
      </c>
      <c r="S42">
        <f t="shared" ref="S42:S51" si="24">M42-H42</f>
        <v>171</v>
      </c>
      <c r="T42">
        <f t="shared" ref="T42:T51" si="25">N42-I42</f>
        <v>8</v>
      </c>
      <c r="U42">
        <f t="shared" ref="U42:U51" si="26">O42-J42</f>
        <v>26</v>
      </c>
      <c r="V42">
        <f t="shared" ref="V42:V51" si="27">P42-K42</f>
        <v>0</v>
      </c>
      <c r="W42">
        <f t="shared" si="6"/>
        <v>4.6783625730994149</v>
      </c>
      <c r="X42">
        <f t="shared" si="7"/>
        <v>5.8394160583941604E-2</v>
      </c>
    </row>
    <row r="43" spans="3:24" x14ac:dyDescent="0.2">
      <c r="C43" t="s">
        <v>4</v>
      </c>
      <c r="D43">
        <v>-1.4312</v>
      </c>
      <c r="E43">
        <v>-193.2</v>
      </c>
      <c r="F43">
        <v>134.99161899999999</v>
      </c>
      <c r="G43" s="26">
        <v>0.59380787037037042</v>
      </c>
      <c r="H43">
        <v>6</v>
      </c>
      <c r="I43">
        <v>0</v>
      </c>
      <c r="J43">
        <v>0</v>
      </c>
      <c r="K43">
        <v>0</v>
      </c>
      <c r="L43" s="26">
        <v>0.59552083333333339</v>
      </c>
      <c r="M43">
        <v>7</v>
      </c>
      <c r="N43">
        <v>0</v>
      </c>
      <c r="O43">
        <v>0</v>
      </c>
      <c r="P43">
        <v>0</v>
      </c>
      <c r="Q43" s="26">
        <f t="shared" si="23"/>
        <v>1.7129629629629717E-3</v>
      </c>
      <c r="R43">
        <f t="shared" si="1"/>
        <v>148</v>
      </c>
      <c r="S43">
        <f t="shared" si="24"/>
        <v>1</v>
      </c>
      <c r="T43">
        <f t="shared" si="25"/>
        <v>0</v>
      </c>
      <c r="U43">
        <f t="shared" si="26"/>
        <v>0</v>
      </c>
      <c r="V43">
        <f t="shared" si="27"/>
        <v>0</v>
      </c>
      <c r="W43">
        <f t="shared" si="6"/>
        <v>0</v>
      </c>
      <c r="X43">
        <f t="shared" si="7"/>
        <v>0</v>
      </c>
    </row>
    <row r="44" spans="3:24" x14ac:dyDescent="0.2">
      <c r="C44" t="s">
        <v>4</v>
      </c>
      <c r="D44">
        <v>-1.423746</v>
      </c>
      <c r="E44">
        <v>-193.2</v>
      </c>
      <c r="F44">
        <v>135.69832099999999</v>
      </c>
      <c r="G44" s="26">
        <v>0.5957986111111111</v>
      </c>
      <c r="H44">
        <v>6</v>
      </c>
      <c r="I44">
        <v>0</v>
      </c>
      <c r="J44">
        <v>0</v>
      </c>
      <c r="K44">
        <v>0</v>
      </c>
      <c r="L44" s="26">
        <v>0.59747685185185184</v>
      </c>
      <c r="M44">
        <v>742</v>
      </c>
      <c r="N44">
        <v>23</v>
      </c>
      <c r="O44">
        <v>25</v>
      </c>
      <c r="P44">
        <v>1</v>
      </c>
      <c r="Q44" s="26">
        <f t="shared" si="23"/>
        <v>1.678240740740744E-3</v>
      </c>
      <c r="R44">
        <f t="shared" si="1"/>
        <v>145</v>
      </c>
      <c r="S44">
        <f t="shared" si="24"/>
        <v>736</v>
      </c>
      <c r="T44">
        <f t="shared" si="25"/>
        <v>23</v>
      </c>
      <c r="U44">
        <f t="shared" si="26"/>
        <v>25</v>
      </c>
      <c r="V44">
        <f t="shared" si="27"/>
        <v>1</v>
      </c>
      <c r="W44">
        <f t="shared" si="6"/>
        <v>3.125</v>
      </c>
      <c r="X44">
        <f t="shared" si="7"/>
        <v>0.15862068965517243</v>
      </c>
    </row>
    <row r="45" spans="3:24" x14ac:dyDescent="0.2">
      <c r="C45" t="s">
        <v>4</v>
      </c>
      <c r="D45">
        <v>-1.4470959999999999</v>
      </c>
      <c r="E45">
        <v>-193.2</v>
      </c>
      <c r="F45">
        <v>133.50873899999999</v>
      </c>
      <c r="G45" s="26">
        <v>0.59775462962962966</v>
      </c>
      <c r="H45">
        <v>6</v>
      </c>
      <c r="I45">
        <v>0</v>
      </c>
      <c r="J45">
        <v>0</v>
      </c>
      <c r="K45">
        <v>0</v>
      </c>
      <c r="L45" s="26">
        <v>0.59945601851851849</v>
      </c>
      <c r="M45">
        <v>7</v>
      </c>
      <c r="N45">
        <v>1</v>
      </c>
      <c r="O45">
        <v>1</v>
      </c>
      <c r="P45">
        <v>1</v>
      </c>
      <c r="Q45" s="26">
        <f t="shared" si="23"/>
        <v>1.7013888888888218E-3</v>
      </c>
      <c r="R45">
        <f t="shared" si="1"/>
        <v>147</v>
      </c>
      <c r="S45">
        <f t="shared" si="24"/>
        <v>1</v>
      </c>
      <c r="T45">
        <f t="shared" si="25"/>
        <v>1</v>
      </c>
      <c r="U45">
        <f t="shared" si="26"/>
        <v>1</v>
      </c>
      <c r="V45">
        <f t="shared" si="27"/>
        <v>1</v>
      </c>
      <c r="W45">
        <f t="shared" si="6"/>
        <v>100</v>
      </c>
      <c r="X45">
        <f t="shared" si="7"/>
        <v>6.8027210884353739E-3</v>
      </c>
    </row>
    <row r="46" spans="3:24" x14ac:dyDescent="0.2">
      <c r="C46" t="s">
        <v>4</v>
      </c>
      <c r="D46">
        <v>-1.4616359999999999</v>
      </c>
      <c r="E46">
        <v>-193.2</v>
      </c>
      <c r="F46">
        <v>132.180622</v>
      </c>
      <c r="G46" s="26">
        <v>0.59974537037037035</v>
      </c>
      <c r="H46">
        <v>6</v>
      </c>
      <c r="I46">
        <v>0</v>
      </c>
      <c r="J46">
        <v>0</v>
      </c>
      <c r="K46">
        <v>0</v>
      </c>
      <c r="L46" s="26">
        <v>0.60142361111111109</v>
      </c>
      <c r="M46">
        <v>7</v>
      </c>
      <c r="N46">
        <v>0</v>
      </c>
      <c r="O46">
        <v>0</v>
      </c>
      <c r="P46">
        <v>0</v>
      </c>
      <c r="Q46" s="26">
        <f t="shared" si="23"/>
        <v>1.678240740740744E-3</v>
      </c>
      <c r="R46">
        <f t="shared" si="1"/>
        <v>145</v>
      </c>
      <c r="S46">
        <f t="shared" si="24"/>
        <v>1</v>
      </c>
      <c r="T46">
        <f t="shared" si="25"/>
        <v>0</v>
      </c>
      <c r="U46">
        <f t="shared" si="26"/>
        <v>0</v>
      </c>
      <c r="V46">
        <f t="shared" si="27"/>
        <v>0</v>
      </c>
      <c r="W46">
        <f t="shared" si="6"/>
        <v>0</v>
      </c>
      <c r="X46">
        <f t="shared" si="7"/>
        <v>0</v>
      </c>
    </row>
    <row r="47" spans="3:24" x14ac:dyDescent="0.2">
      <c r="C47" t="s">
        <v>4</v>
      </c>
      <c r="D47">
        <v>-1.3048150000000001</v>
      </c>
      <c r="E47">
        <v>-165.6</v>
      </c>
      <c r="F47">
        <v>126.914552</v>
      </c>
      <c r="G47" s="26">
        <v>0.60170138888888891</v>
      </c>
      <c r="H47">
        <v>6</v>
      </c>
      <c r="I47">
        <v>0</v>
      </c>
      <c r="J47">
        <v>0</v>
      </c>
      <c r="K47">
        <v>0</v>
      </c>
      <c r="L47" s="26">
        <v>0.60329861111111116</v>
      </c>
      <c r="M47">
        <v>3426</v>
      </c>
      <c r="N47">
        <v>3</v>
      </c>
      <c r="O47">
        <v>2686</v>
      </c>
      <c r="P47">
        <v>0</v>
      </c>
      <c r="Q47" s="26">
        <f t="shared" si="23"/>
        <v>1.5972222222222499E-3</v>
      </c>
      <c r="R47">
        <f t="shared" si="1"/>
        <v>138</v>
      </c>
      <c r="S47">
        <f t="shared" si="24"/>
        <v>3420</v>
      </c>
      <c r="T47">
        <f t="shared" si="25"/>
        <v>3</v>
      </c>
      <c r="U47">
        <f t="shared" si="26"/>
        <v>2686</v>
      </c>
      <c r="V47">
        <f t="shared" si="27"/>
        <v>0</v>
      </c>
      <c r="W47">
        <f t="shared" si="6"/>
        <v>8.771929824561403E-2</v>
      </c>
      <c r="X47">
        <f t="shared" si="7"/>
        <v>2.1739130434782608E-2</v>
      </c>
    </row>
    <row r="48" spans="3:24" x14ac:dyDescent="0.2">
      <c r="C48" t="s">
        <v>4</v>
      </c>
      <c r="D48">
        <v>-1.544662</v>
      </c>
      <c r="E48">
        <v>-193.2</v>
      </c>
      <c r="F48">
        <v>125.075943</v>
      </c>
      <c r="G48" s="26">
        <v>0.60357638888888887</v>
      </c>
      <c r="H48">
        <v>6</v>
      </c>
      <c r="I48">
        <v>0</v>
      </c>
      <c r="J48">
        <v>0</v>
      </c>
      <c r="K48">
        <v>0</v>
      </c>
      <c r="L48" s="26">
        <v>0.60518518518518516</v>
      </c>
      <c r="M48">
        <v>1027</v>
      </c>
      <c r="N48">
        <v>7</v>
      </c>
      <c r="O48">
        <v>387</v>
      </c>
      <c r="P48">
        <v>1</v>
      </c>
      <c r="Q48" s="26">
        <f t="shared" si="23"/>
        <v>1.6087962962962887E-3</v>
      </c>
      <c r="R48">
        <f t="shared" si="1"/>
        <v>139</v>
      </c>
      <c r="S48">
        <f t="shared" si="24"/>
        <v>1021</v>
      </c>
      <c r="T48">
        <f t="shared" si="25"/>
        <v>7</v>
      </c>
      <c r="U48">
        <f t="shared" si="26"/>
        <v>387</v>
      </c>
      <c r="V48">
        <f t="shared" si="27"/>
        <v>1</v>
      </c>
      <c r="W48">
        <f t="shared" si="6"/>
        <v>0.68560235063663078</v>
      </c>
      <c r="X48">
        <f t="shared" si="7"/>
        <v>5.0359712230215826E-2</v>
      </c>
    </row>
    <row r="49" spans="3:24" x14ac:dyDescent="0.2">
      <c r="C49" t="s">
        <v>4</v>
      </c>
      <c r="D49">
        <v>-1.5447299999999999</v>
      </c>
      <c r="E49">
        <v>-193.2</v>
      </c>
      <c r="F49">
        <v>125.070373</v>
      </c>
      <c r="G49" s="26">
        <v>0.60546296296296298</v>
      </c>
      <c r="H49">
        <v>6</v>
      </c>
      <c r="I49">
        <v>0</v>
      </c>
      <c r="J49">
        <v>0</v>
      </c>
      <c r="K49">
        <v>0</v>
      </c>
      <c r="L49" s="26">
        <v>0.60712962962962957</v>
      </c>
      <c r="M49">
        <v>7</v>
      </c>
      <c r="N49">
        <v>0</v>
      </c>
      <c r="O49">
        <v>0</v>
      </c>
      <c r="P49">
        <v>0</v>
      </c>
      <c r="Q49" s="26">
        <f t="shared" si="23"/>
        <v>1.6666666666665941E-3</v>
      </c>
      <c r="R49">
        <f t="shared" si="1"/>
        <v>144</v>
      </c>
      <c r="S49">
        <f t="shared" si="24"/>
        <v>1</v>
      </c>
      <c r="T49">
        <f t="shared" si="25"/>
        <v>0</v>
      </c>
      <c r="U49">
        <f t="shared" si="26"/>
        <v>0</v>
      </c>
      <c r="V49">
        <f t="shared" si="27"/>
        <v>0</v>
      </c>
      <c r="W49">
        <f>(T49/S49)*100</f>
        <v>0</v>
      </c>
      <c r="X49">
        <f t="shared" si="7"/>
        <v>0</v>
      </c>
    </row>
    <row r="50" spans="3:24" x14ac:dyDescent="0.2">
      <c r="C50" t="s">
        <v>4</v>
      </c>
      <c r="D50">
        <v>-1.230688</v>
      </c>
      <c r="E50">
        <v>-165.6</v>
      </c>
      <c r="F50">
        <v>134.558897</v>
      </c>
      <c r="G50" s="26">
        <v>0.6074074074074074</v>
      </c>
      <c r="H50">
        <v>6</v>
      </c>
      <c r="I50">
        <v>0</v>
      </c>
      <c r="J50">
        <v>0</v>
      </c>
      <c r="K50">
        <v>0</v>
      </c>
      <c r="L50" s="26">
        <v>0.6091550925925926</v>
      </c>
      <c r="M50">
        <v>7</v>
      </c>
      <c r="N50">
        <v>1</v>
      </c>
      <c r="O50">
        <v>1</v>
      </c>
      <c r="P50">
        <v>1</v>
      </c>
      <c r="Q50" s="26">
        <f t="shared" si="23"/>
        <v>1.7476851851851993E-3</v>
      </c>
      <c r="R50">
        <f t="shared" si="1"/>
        <v>151</v>
      </c>
      <c r="S50">
        <f t="shared" si="24"/>
        <v>1</v>
      </c>
      <c r="T50">
        <f t="shared" si="25"/>
        <v>1</v>
      </c>
      <c r="U50">
        <f t="shared" si="26"/>
        <v>1</v>
      </c>
      <c r="V50">
        <f t="shared" si="27"/>
        <v>1</v>
      </c>
      <c r="W50">
        <f t="shared" si="6"/>
        <v>100</v>
      </c>
      <c r="X50">
        <f t="shared" si="7"/>
        <v>6.6225165562913907E-3</v>
      </c>
    </row>
    <row r="51" spans="3:24" x14ac:dyDescent="0.2">
      <c r="C51" t="s">
        <v>4</v>
      </c>
      <c r="D51">
        <v>-1.3663069999999999</v>
      </c>
      <c r="E51">
        <v>-165.6</v>
      </c>
      <c r="F51">
        <v>121.20261000000001</v>
      </c>
      <c r="G51" s="26">
        <v>0.60943287037037042</v>
      </c>
      <c r="H51">
        <v>6</v>
      </c>
      <c r="I51">
        <v>0</v>
      </c>
      <c r="J51">
        <v>0</v>
      </c>
      <c r="K51">
        <v>0</v>
      </c>
      <c r="L51" s="26">
        <v>0.61085648148148153</v>
      </c>
      <c r="M51">
        <v>7</v>
      </c>
      <c r="N51">
        <v>0</v>
      </c>
      <c r="O51">
        <v>0</v>
      </c>
      <c r="P51">
        <v>0</v>
      </c>
      <c r="Q51" s="26">
        <f t="shared" si="23"/>
        <v>1.4236111111111116E-3</v>
      </c>
      <c r="R51">
        <f t="shared" si="1"/>
        <v>123</v>
      </c>
      <c r="S51">
        <f t="shared" si="24"/>
        <v>1</v>
      </c>
      <c r="T51">
        <f t="shared" si="25"/>
        <v>0</v>
      </c>
      <c r="U51">
        <f t="shared" si="26"/>
        <v>0</v>
      </c>
      <c r="V51">
        <f t="shared" si="27"/>
        <v>0</v>
      </c>
      <c r="W51">
        <f t="shared" si="6"/>
        <v>0</v>
      </c>
      <c r="X51">
        <f t="shared" si="7"/>
        <v>0</v>
      </c>
    </row>
    <row r="52" spans="3:24" x14ac:dyDescent="0.2">
      <c r="C52" s="26" t="s">
        <v>25</v>
      </c>
      <c r="D52">
        <v>-2.0892710000000001</v>
      </c>
      <c r="E52">
        <v>-276</v>
      </c>
      <c r="F52">
        <v>132.10351600000001</v>
      </c>
      <c r="G52" s="26">
        <v>0.6111226851851852</v>
      </c>
      <c r="H52">
        <v>18</v>
      </c>
      <c r="I52">
        <v>2</v>
      </c>
      <c r="J52">
        <v>3</v>
      </c>
      <c r="K52">
        <v>1</v>
      </c>
      <c r="L52" s="26">
        <v>0.61275462962962968</v>
      </c>
      <c r="M52">
        <v>4808</v>
      </c>
      <c r="N52">
        <v>72</v>
      </c>
      <c r="O52">
        <v>625</v>
      </c>
      <c r="P52">
        <v>8</v>
      </c>
      <c r="Q52" s="26">
        <f t="shared" ref="Q52:Q61" si="28">L52-G52</f>
        <v>1.6319444444444775E-3</v>
      </c>
      <c r="R52">
        <f t="shared" si="1"/>
        <v>141</v>
      </c>
      <c r="S52">
        <f t="shared" ref="S52:S61" si="29">M52-H52</f>
        <v>4790</v>
      </c>
      <c r="T52">
        <f t="shared" ref="T52:T61" si="30">N52-I52</f>
        <v>70</v>
      </c>
      <c r="U52">
        <f t="shared" ref="U52:U61" si="31">O52-J52</f>
        <v>622</v>
      </c>
      <c r="V52">
        <f t="shared" ref="V52:V61" si="32">P52-K52</f>
        <v>7</v>
      </c>
      <c r="W52">
        <f t="shared" si="6"/>
        <v>1.4613778705636742</v>
      </c>
      <c r="X52">
        <f t="shared" si="7"/>
        <v>0.49645390070921985</v>
      </c>
    </row>
    <row r="53" spans="3:24" x14ac:dyDescent="0.2">
      <c r="C53" s="26" t="s">
        <v>25</v>
      </c>
      <c r="D53">
        <v>-2.4680879999999998</v>
      </c>
      <c r="E53">
        <v>-303.60000000000002</v>
      </c>
      <c r="F53">
        <v>123.010177</v>
      </c>
      <c r="G53" s="26">
        <v>0.61302083333333335</v>
      </c>
      <c r="H53">
        <v>22</v>
      </c>
      <c r="I53">
        <v>2</v>
      </c>
      <c r="J53">
        <v>5</v>
      </c>
      <c r="K53">
        <v>1</v>
      </c>
      <c r="L53" s="26">
        <v>0.61447916666666669</v>
      </c>
      <c r="M53">
        <v>4193</v>
      </c>
      <c r="N53">
        <v>110</v>
      </c>
      <c r="O53">
        <v>443</v>
      </c>
      <c r="P53">
        <v>5</v>
      </c>
      <c r="Q53" s="26">
        <f t="shared" si="28"/>
        <v>1.4583333333333393E-3</v>
      </c>
      <c r="R53">
        <f t="shared" si="1"/>
        <v>126</v>
      </c>
      <c r="S53">
        <f t="shared" si="29"/>
        <v>4171</v>
      </c>
      <c r="T53">
        <f t="shared" si="30"/>
        <v>108</v>
      </c>
      <c r="U53">
        <f t="shared" si="31"/>
        <v>438</v>
      </c>
      <c r="V53">
        <f t="shared" si="32"/>
        <v>4</v>
      </c>
      <c r="W53">
        <f t="shared" si="6"/>
        <v>2.5893071205945817</v>
      </c>
      <c r="X53">
        <f t="shared" si="7"/>
        <v>0.8571428571428571</v>
      </c>
    </row>
    <row r="54" spans="3:24" x14ac:dyDescent="0.2">
      <c r="C54" s="26" t="s">
        <v>25</v>
      </c>
      <c r="D54">
        <v>-2.5431279999999998</v>
      </c>
      <c r="E54">
        <v>-331.2</v>
      </c>
      <c r="F54">
        <v>130.23330100000001</v>
      </c>
      <c r="G54" s="26">
        <v>0.61474537037037036</v>
      </c>
      <c r="H54">
        <v>21</v>
      </c>
      <c r="I54">
        <v>3</v>
      </c>
      <c r="J54">
        <v>4</v>
      </c>
      <c r="K54">
        <v>1</v>
      </c>
      <c r="L54" s="26">
        <v>0.61623842592592593</v>
      </c>
      <c r="M54">
        <v>4472</v>
      </c>
      <c r="N54">
        <v>71</v>
      </c>
      <c r="O54">
        <v>1225</v>
      </c>
      <c r="P54">
        <v>5</v>
      </c>
      <c r="Q54" s="26">
        <f t="shared" si="28"/>
        <v>1.4930555555555669E-3</v>
      </c>
      <c r="R54">
        <f t="shared" si="1"/>
        <v>129</v>
      </c>
      <c r="S54">
        <f t="shared" si="29"/>
        <v>4451</v>
      </c>
      <c r="T54">
        <f t="shared" si="30"/>
        <v>68</v>
      </c>
      <c r="U54">
        <f t="shared" si="31"/>
        <v>1221</v>
      </c>
      <c r="V54">
        <f t="shared" si="32"/>
        <v>4</v>
      </c>
      <c r="W54">
        <f t="shared" si="6"/>
        <v>1.5277465738036395</v>
      </c>
      <c r="X54">
        <f t="shared" si="7"/>
        <v>0.52713178294573648</v>
      </c>
    </row>
    <row r="55" spans="3:24" x14ac:dyDescent="0.2">
      <c r="C55" s="26" t="s">
        <v>25</v>
      </c>
      <c r="D55">
        <v>-2.4617770000000001</v>
      </c>
      <c r="E55">
        <v>-303.60000000000002</v>
      </c>
      <c r="F55">
        <v>123.325542</v>
      </c>
      <c r="G55" s="26">
        <v>0.6165046296296296</v>
      </c>
      <c r="H55">
        <v>19</v>
      </c>
      <c r="I55">
        <v>2</v>
      </c>
      <c r="J55">
        <v>4</v>
      </c>
      <c r="K55">
        <v>1</v>
      </c>
      <c r="L55" s="26">
        <v>0.61802083333333335</v>
      </c>
      <c r="M55">
        <v>4780</v>
      </c>
      <c r="N55">
        <v>54</v>
      </c>
      <c r="O55">
        <v>272</v>
      </c>
      <c r="P55">
        <v>6</v>
      </c>
      <c r="Q55" s="26">
        <f t="shared" si="28"/>
        <v>1.5162037037037557E-3</v>
      </c>
      <c r="R55">
        <f t="shared" si="1"/>
        <v>131</v>
      </c>
      <c r="S55">
        <f t="shared" si="29"/>
        <v>4761</v>
      </c>
      <c r="T55">
        <f t="shared" si="30"/>
        <v>52</v>
      </c>
      <c r="U55">
        <f t="shared" si="31"/>
        <v>268</v>
      </c>
      <c r="V55">
        <f t="shared" si="32"/>
        <v>5</v>
      </c>
      <c r="W55">
        <f t="shared" si="6"/>
        <v>1.0922075194286915</v>
      </c>
      <c r="X55">
        <f t="shared" si="7"/>
        <v>0.39694656488549618</v>
      </c>
    </row>
    <row r="56" spans="3:24" x14ac:dyDescent="0.2">
      <c r="C56" s="26" t="s">
        <v>25</v>
      </c>
      <c r="D56">
        <v>-2.4272040000000001</v>
      </c>
      <c r="E56">
        <v>-303.60000000000002</v>
      </c>
      <c r="F56">
        <v>125.082173</v>
      </c>
      <c r="G56" s="26">
        <v>0.61828703703703702</v>
      </c>
      <c r="H56">
        <v>20</v>
      </c>
      <c r="I56">
        <v>2</v>
      </c>
      <c r="J56">
        <v>3</v>
      </c>
      <c r="K56">
        <v>1</v>
      </c>
      <c r="L56" s="26">
        <v>0.61981481481481482</v>
      </c>
      <c r="M56">
        <v>4685</v>
      </c>
      <c r="N56">
        <v>60</v>
      </c>
      <c r="O56">
        <v>1069</v>
      </c>
      <c r="P56">
        <v>5</v>
      </c>
      <c r="Q56" s="26">
        <f t="shared" si="28"/>
        <v>1.5277777777777946E-3</v>
      </c>
      <c r="R56">
        <f t="shared" si="1"/>
        <v>132</v>
      </c>
      <c r="S56">
        <f t="shared" si="29"/>
        <v>4665</v>
      </c>
      <c r="T56">
        <f t="shared" si="30"/>
        <v>58</v>
      </c>
      <c r="U56">
        <f t="shared" si="31"/>
        <v>1066</v>
      </c>
      <c r="V56">
        <f t="shared" si="32"/>
        <v>4</v>
      </c>
      <c r="W56">
        <f t="shared" si="6"/>
        <v>1.2433011789924973</v>
      </c>
      <c r="X56">
        <f t="shared" si="7"/>
        <v>0.43939393939393939</v>
      </c>
    </row>
    <row r="57" spans="3:24" x14ac:dyDescent="0.2">
      <c r="C57" s="26" t="s">
        <v>25</v>
      </c>
      <c r="D57">
        <v>-2.0142199999999999</v>
      </c>
      <c r="E57">
        <v>-248.4</v>
      </c>
      <c r="F57">
        <v>123.323161</v>
      </c>
      <c r="G57" s="26">
        <v>0.62008101851851849</v>
      </c>
      <c r="H57">
        <v>20</v>
      </c>
      <c r="I57">
        <v>2</v>
      </c>
      <c r="J57">
        <v>6</v>
      </c>
      <c r="K57">
        <v>1</v>
      </c>
      <c r="L57" s="26">
        <v>0.62159722222222225</v>
      </c>
      <c r="M57">
        <v>4039</v>
      </c>
      <c r="N57">
        <v>120</v>
      </c>
      <c r="O57">
        <v>363</v>
      </c>
      <c r="P57">
        <v>6</v>
      </c>
      <c r="Q57" s="26">
        <f t="shared" si="28"/>
        <v>1.5162037037037557E-3</v>
      </c>
      <c r="R57">
        <f t="shared" si="1"/>
        <v>131</v>
      </c>
      <c r="S57">
        <f t="shared" si="29"/>
        <v>4019</v>
      </c>
      <c r="T57">
        <f t="shared" si="30"/>
        <v>118</v>
      </c>
      <c r="U57">
        <f t="shared" si="31"/>
        <v>357</v>
      </c>
      <c r="V57">
        <f t="shared" si="32"/>
        <v>5</v>
      </c>
      <c r="W57">
        <f t="shared" si="6"/>
        <v>2.9360537447126149</v>
      </c>
      <c r="X57">
        <f t="shared" si="7"/>
        <v>0.9007633587786259</v>
      </c>
    </row>
    <row r="58" spans="3:24" x14ac:dyDescent="0.2">
      <c r="C58" s="26" t="s">
        <v>25</v>
      </c>
      <c r="D58">
        <v>-2.6703100000000002</v>
      </c>
      <c r="E58">
        <v>-331.2</v>
      </c>
      <c r="F58">
        <v>124.03054299999999</v>
      </c>
      <c r="G58" s="26">
        <v>0.62187499999999996</v>
      </c>
      <c r="H58">
        <v>18</v>
      </c>
      <c r="I58">
        <v>2</v>
      </c>
      <c r="J58">
        <v>3</v>
      </c>
      <c r="K58">
        <v>1</v>
      </c>
      <c r="L58" s="26">
        <v>0.62337962962962967</v>
      </c>
      <c r="M58">
        <v>4766</v>
      </c>
      <c r="N58">
        <v>57</v>
      </c>
      <c r="O58">
        <v>1492</v>
      </c>
      <c r="P58">
        <v>5</v>
      </c>
      <c r="Q58" s="26">
        <f t="shared" si="28"/>
        <v>1.5046296296297168E-3</v>
      </c>
      <c r="R58">
        <f t="shared" si="1"/>
        <v>130</v>
      </c>
      <c r="S58">
        <f t="shared" si="29"/>
        <v>4748</v>
      </c>
      <c r="T58">
        <f t="shared" si="30"/>
        <v>55</v>
      </c>
      <c r="U58">
        <f t="shared" si="31"/>
        <v>1489</v>
      </c>
      <c r="V58">
        <f t="shared" si="32"/>
        <v>4</v>
      </c>
      <c r="W58">
        <f t="shared" si="6"/>
        <v>1.1583824768323505</v>
      </c>
      <c r="X58">
        <f t="shared" si="7"/>
        <v>0.42307692307692307</v>
      </c>
    </row>
    <row r="59" spans="3:24" x14ac:dyDescent="0.2">
      <c r="C59" s="26" t="s">
        <v>25</v>
      </c>
      <c r="D59">
        <v>-2.439378</v>
      </c>
      <c r="E59">
        <v>-303.60000000000002</v>
      </c>
      <c r="F59">
        <v>124.45796300000001</v>
      </c>
      <c r="G59" s="26">
        <v>0.62364583333333334</v>
      </c>
      <c r="H59">
        <v>19</v>
      </c>
      <c r="I59">
        <v>2</v>
      </c>
      <c r="J59">
        <v>3</v>
      </c>
      <c r="K59">
        <v>1</v>
      </c>
      <c r="L59" s="26">
        <v>0.62509259259259264</v>
      </c>
      <c r="M59">
        <v>4161</v>
      </c>
      <c r="N59">
        <v>97</v>
      </c>
      <c r="O59">
        <v>942</v>
      </c>
      <c r="P59">
        <v>7</v>
      </c>
      <c r="Q59" s="26">
        <f t="shared" si="28"/>
        <v>1.4467592592593004E-3</v>
      </c>
      <c r="R59">
        <f t="shared" si="1"/>
        <v>125</v>
      </c>
      <c r="S59">
        <f t="shared" si="29"/>
        <v>4142</v>
      </c>
      <c r="T59">
        <f t="shared" si="30"/>
        <v>95</v>
      </c>
      <c r="U59">
        <f t="shared" si="31"/>
        <v>939</v>
      </c>
      <c r="V59">
        <f t="shared" si="32"/>
        <v>6</v>
      </c>
      <c r="W59">
        <f t="shared" si="6"/>
        <v>2.2935779816513762</v>
      </c>
      <c r="X59">
        <f t="shared" si="7"/>
        <v>0.76</v>
      </c>
    </row>
    <row r="60" spans="3:24" x14ac:dyDescent="0.2">
      <c r="C60" s="26" t="s">
        <v>25</v>
      </c>
      <c r="D60">
        <v>-2.5476589999999999</v>
      </c>
      <c r="E60">
        <v>-331.2</v>
      </c>
      <c r="F60">
        <v>130.00170299999999</v>
      </c>
      <c r="G60" s="26">
        <v>0.62535879629629632</v>
      </c>
      <c r="H60">
        <v>20</v>
      </c>
      <c r="I60">
        <v>2</v>
      </c>
      <c r="J60">
        <v>6</v>
      </c>
      <c r="K60">
        <v>1</v>
      </c>
      <c r="L60" s="26">
        <v>0.62692129629629634</v>
      </c>
      <c r="M60">
        <v>4930</v>
      </c>
      <c r="N60">
        <v>62</v>
      </c>
      <c r="O60">
        <v>1023</v>
      </c>
      <c r="P60">
        <v>8</v>
      </c>
      <c r="Q60" s="26">
        <f t="shared" si="28"/>
        <v>1.5625000000000222E-3</v>
      </c>
      <c r="R60">
        <f t="shared" si="1"/>
        <v>135</v>
      </c>
      <c r="S60">
        <f t="shared" si="29"/>
        <v>4910</v>
      </c>
      <c r="T60">
        <f t="shared" si="30"/>
        <v>60</v>
      </c>
      <c r="U60">
        <f t="shared" si="31"/>
        <v>1017</v>
      </c>
      <c r="V60">
        <f t="shared" si="32"/>
        <v>7</v>
      </c>
      <c r="W60">
        <f t="shared" si="6"/>
        <v>1.2219959266802443</v>
      </c>
      <c r="X60">
        <f t="shared" si="7"/>
        <v>0.44444444444444442</v>
      </c>
    </row>
    <row r="61" spans="3:24" x14ac:dyDescent="0.2">
      <c r="C61" s="26" t="s">
        <v>25</v>
      </c>
      <c r="D61">
        <v>-2.5055010000000002</v>
      </c>
      <c r="E61">
        <v>-331.2</v>
      </c>
      <c r="F61">
        <v>132.18914000000001</v>
      </c>
      <c r="G61" s="26">
        <v>0.62718750000000001</v>
      </c>
      <c r="H61">
        <v>16</v>
      </c>
      <c r="I61">
        <v>2</v>
      </c>
      <c r="J61">
        <v>3</v>
      </c>
      <c r="K61">
        <v>1</v>
      </c>
      <c r="L61" s="26">
        <v>0.6287152777777778</v>
      </c>
      <c r="M61">
        <v>4796</v>
      </c>
      <c r="N61">
        <v>62</v>
      </c>
      <c r="O61">
        <v>1064</v>
      </c>
      <c r="P61">
        <v>8</v>
      </c>
      <c r="Q61" s="26">
        <f t="shared" si="28"/>
        <v>1.5277777777777946E-3</v>
      </c>
      <c r="R61">
        <f t="shared" si="1"/>
        <v>132</v>
      </c>
      <c r="S61">
        <f t="shared" si="29"/>
        <v>4780</v>
      </c>
      <c r="T61">
        <f t="shared" si="30"/>
        <v>60</v>
      </c>
      <c r="U61">
        <f t="shared" si="31"/>
        <v>1061</v>
      </c>
      <c r="V61">
        <f t="shared" si="32"/>
        <v>7</v>
      </c>
      <c r="W61">
        <f t="shared" si="6"/>
        <v>1.2552301255230125</v>
      </c>
      <c r="X61">
        <f t="shared" si="7"/>
        <v>0.45454545454545453</v>
      </c>
    </row>
    <row r="62" spans="3:24" x14ac:dyDescent="0.2">
      <c r="C62" s="26"/>
      <c r="G62" s="26"/>
      <c r="Q62" s="26">
        <f t="shared" ref="Q62:Q84" si="33">L62-G62</f>
        <v>0</v>
      </c>
      <c r="R62">
        <f t="shared" si="1"/>
        <v>0</v>
      </c>
      <c r="S62">
        <f t="shared" ref="S62:S84" si="34">M62-H62</f>
        <v>0</v>
      </c>
      <c r="T62">
        <f t="shared" ref="T62:T84" si="35">N62-I62</f>
        <v>0</v>
      </c>
      <c r="U62">
        <f t="shared" ref="U62:U84" si="36">O62-J62</f>
        <v>0</v>
      </c>
      <c r="V62">
        <f t="shared" ref="V62:V84" si="37">P62-K62</f>
        <v>0</v>
      </c>
      <c r="W62" t="e">
        <f t="shared" ref="W62:W84" si="38">(T62/S62)*100</f>
        <v>#DIV/0!</v>
      </c>
      <c r="X62" t="e">
        <f t="shared" ref="X62:X84" si="39">T62/R62</f>
        <v>#DIV/0!</v>
      </c>
    </row>
    <row r="63" spans="3:24" x14ac:dyDescent="0.2">
      <c r="C63" s="26"/>
      <c r="G63" s="26"/>
      <c r="Q63" s="26">
        <f t="shared" si="33"/>
        <v>0</v>
      </c>
      <c r="R63">
        <f t="shared" si="1"/>
        <v>0</v>
      </c>
      <c r="S63">
        <f t="shared" si="34"/>
        <v>0</v>
      </c>
      <c r="T63">
        <f t="shared" si="35"/>
        <v>0</v>
      </c>
      <c r="U63">
        <f t="shared" si="36"/>
        <v>0</v>
      </c>
      <c r="V63">
        <f t="shared" si="37"/>
        <v>0</v>
      </c>
      <c r="W63" t="e">
        <f t="shared" si="38"/>
        <v>#DIV/0!</v>
      </c>
      <c r="X63" t="e">
        <f t="shared" si="39"/>
        <v>#DIV/0!</v>
      </c>
    </row>
    <row r="64" spans="3:24" x14ac:dyDescent="0.2">
      <c r="C64" s="26"/>
      <c r="G64" s="26"/>
      <c r="H64" s="27"/>
      <c r="Q64" s="26">
        <f t="shared" si="33"/>
        <v>0</v>
      </c>
      <c r="R64">
        <f t="shared" si="1"/>
        <v>0</v>
      </c>
      <c r="S64">
        <f t="shared" si="34"/>
        <v>0</v>
      </c>
      <c r="T64">
        <f t="shared" si="35"/>
        <v>0</v>
      </c>
      <c r="U64">
        <f t="shared" si="36"/>
        <v>0</v>
      </c>
      <c r="V64">
        <f t="shared" si="37"/>
        <v>0</v>
      </c>
      <c r="W64" t="e">
        <f t="shared" si="38"/>
        <v>#DIV/0!</v>
      </c>
      <c r="X64" t="e">
        <f t="shared" si="39"/>
        <v>#DIV/0!</v>
      </c>
    </row>
    <row r="65" spans="3:24" x14ac:dyDescent="0.2">
      <c r="C65" t="s">
        <v>87</v>
      </c>
      <c r="G65" s="26"/>
      <c r="M65" s="27"/>
      <c r="Q65" s="26">
        <f t="shared" si="33"/>
        <v>0</v>
      </c>
      <c r="R65">
        <f t="shared" si="1"/>
        <v>0</v>
      </c>
      <c r="S65">
        <f t="shared" si="34"/>
        <v>0</v>
      </c>
      <c r="T65">
        <f t="shared" si="35"/>
        <v>0</v>
      </c>
      <c r="U65">
        <f t="shared" si="36"/>
        <v>0</v>
      </c>
      <c r="V65">
        <f t="shared" si="37"/>
        <v>0</v>
      </c>
      <c r="W65" t="e">
        <f t="shared" si="38"/>
        <v>#DIV/0!</v>
      </c>
      <c r="X65" t="e">
        <f t="shared" si="39"/>
        <v>#DIV/0!</v>
      </c>
    </row>
    <row r="66" spans="3:24" x14ac:dyDescent="0.2">
      <c r="C66" t="s">
        <v>87</v>
      </c>
      <c r="G66" s="26"/>
      <c r="Q66" s="26">
        <f t="shared" si="33"/>
        <v>0</v>
      </c>
      <c r="R66">
        <f t="shared" si="1"/>
        <v>0</v>
      </c>
      <c r="S66">
        <f t="shared" si="34"/>
        <v>0</v>
      </c>
      <c r="T66">
        <f t="shared" si="35"/>
        <v>0</v>
      </c>
      <c r="U66">
        <f t="shared" si="36"/>
        <v>0</v>
      </c>
      <c r="V66">
        <f t="shared" si="37"/>
        <v>0</v>
      </c>
      <c r="W66" t="e">
        <f t="shared" si="38"/>
        <v>#DIV/0!</v>
      </c>
      <c r="X66" t="e">
        <f t="shared" si="39"/>
        <v>#DIV/0!</v>
      </c>
    </row>
    <row r="67" spans="3:24" x14ac:dyDescent="0.2">
      <c r="C67" t="s">
        <v>87</v>
      </c>
      <c r="G67" s="26"/>
      <c r="Q67" s="26">
        <f t="shared" si="33"/>
        <v>0</v>
      </c>
      <c r="R67">
        <f t="shared" ref="R67:R124" si="40">HOUR(Q67)*3600 + MINUTE(Q67)*60 + SECOND(Q67)</f>
        <v>0</v>
      </c>
      <c r="S67">
        <f t="shared" si="34"/>
        <v>0</v>
      </c>
      <c r="T67">
        <f t="shared" si="35"/>
        <v>0</v>
      </c>
      <c r="U67">
        <f t="shared" si="36"/>
        <v>0</v>
      </c>
      <c r="V67">
        <f t="shared" si="37"/>
        <v>0</v>
      </c>
      <c r="W67" t="e">
        <f t="shared" si="38"/>
        <v>#DIV/0!</v>
      </c>
      <c r="X67" t="e">
        <f t="shared" si="39"/>
        <v>#DIV/0!</v>
      </c>
    </row>
    <row r="68" spans="3:24" x14ac:dyDescent="0.2">
      <c r="C68" t="s">
        <v>87</v>
      </c>
      <c r="G68" s="26"/>
      <c r="Q68" s="26">
        <f t="shared" si="33"/>
        <v>0</v>
      </c>
      <c r="R68">
        <f t="shared" si="40"/>
        <v>0</v>
      </c>
      <c r="S68">
        <f t="shared" si="34"/>
        <v>0</v>
      </c>
      <c r="T68">
        <f t="shared" si="35"/>
        <v>0</v>
      </c>
      <c r="U68">
        <f t="shared" si="36"/>
        <v>0</v>
      </c>
      <c r="V68">
        <f t="shared" si="37"/>
        <v>0</v>
      </c>
      <c r="W68" t="e">
        <f t="shared" si="38"/>
        <v>#DIV/0!</v>
      </c>
      <c r="X68" t="e">
        <f t="shared" si="39"/>
        <v>#DIV/0!</v>
      </c>
    </row>
    <row r="69" spans="3:24" x14ac:dyDescent="0.2">
      <c r="C69" t="s">
        <v>87</v>
      </c>
      <c r="G69" s="26"/>
      <c r="Q69" s="26">
        <f t="shared" si="33"/>
        <v>0</v>
      </c>
      <c r="R69">
        <f t="shared" si="40"/>
        <v>0</v>
      </c>
      <c r="S69">
        <f t="shared" si="34"/>
        <v>0</v>
      </c>
      <c r="T69">
        <f t="shared" si="35"/>
        <v>0</v>
      </c>
      <c r="U69">
        <f t="shared" si="36"/>
        <v>0</v>
      </c>
      <c r="V69">
        <f t="shared" si="37"/>
        <v>0</v>
      </c>
      <c r="W69" t="e">
        <f t="shared" si="38"/>
        <v>#DIV/0!</v>
      </c>
      <c r="X69" t="e">
        <f t="shared" si="39"/>
        <v>#DIV/0!</v>
      </c>
    </row>
    <row r="70" spans="3:24" x14ac:dyDescent="0.2">
      <c r="C70" t="s">
        <v>87</v>
      </c>
      <c r="G70" s="26"/>
      <c r="H70" s="27"/>
      <c r="Q70" s="26">
        <f t="shared" si="33"/>
        <v>0</v>
      </c>
      <c r="R70">
        <f t="shared" si="40"/>
        <v>0</v>
      </c>
      <c r="S70">
        <f t="shared" si="34"/>
        <v>0</v>
      </c>
      <c r="T70">
        <f t="shared" si="35"/>
        <v>0</v>
      </c>
      <c r="U70">
        <f t="shared" si="36"/>
        <v>0</v>
      </c>
      <c r="V70">
        <f t="shared" si="37"/>
        <v>0</v>
      </c>
      <c r="W70" t="e">
        <f t="shared" si="38"/>
        <v>#DIV/0!</v>
      </c>
      <c r="X70" t="e">
        <f t="shared" si="39"/>
        <v>#DIV/0!</v>
      </c>
    </row>
    <row r="71" spans="3:24" x14ac:dyDescent="0.2">
      <c r="C71" t="s">
        <v>87</v>
      </c>
      <c r="G71" s="26"/>
      <c r="Q71" s="26">
        <f t="shared" si="33"/>
        <v>0</v>
      </c>
      <c r="R71">
        <f t="shared" si="40"/>
        <v>0</v>
      </c>
      <c r="S71">
        <f t="shared" si="34"/>
        <v>0</v>
      </c>
      <c r="T71">
        <f t="shared" si="35"/>
        <v>0</v>
      </c>
      <c r="U71">
        <f t="shared" si="36"/>
        <v>0</v>
      </c>
      <c r="V71">
        <f t="shared" si="37"/>
        <v>0</v>
      </c>
      <c r="W71" t="e">
        <f t="shared" si="38"/>
        <v>#DIV/0!</v>
      </c>
      <c r="X71" t="e">
        <f t="shared" si="39"/>
        <v>#DIV/0!</v>
      </c>
    </row>
    <row r="72" spans="3:24" x14ac:dyDescent="0.2">
      <c r="C72" t="s">
        <v>87</v>
      </c>
      <c r="G72" s="26"/>
      <c r="K72" s="27"/>
      <c r="Q72" s="26">
        <f t="shared" si="33"/>
        <v>0</v>
      </c>
      <c r="R72">
        <f t="shared" si="40"/>
        <v>0</v>
      </c>
      <c r="S72">
        <f t="shared" si="34"/>
        <v>0</v>
      </c>
      <c r="T72">
        <f t="shared" si="35"/>
        <v>0</v>
      </c>
      <c r="U72">
        <f t="shared" si="36"/>
        <v>0</v>
      </c>
      <c r="V72">
        <f t="shared" si="37"/>
        <v>0</v>
      </c>
      <c r="W72" t="e">
        <f t="shared" si="38"/>
        <v>#DIV/0!</v>
      </c>
      <c r="X72" t="e">
        <f t="shared" si="39"/>
        <v>#DIV/0!</v>
      </c>
    </row>
    <row r="73" spans="3:24" x14ac:dyDescent="0.2">
      <c r="C73" t="s">
        <v>87</v>
      </c>
      <c r="J73" s="27"/>
      <c r="K73" s="27"/>
      <c r="Q73" s="26">
        <f t="shared" si="33"/>
        <v>0</v>
      </c>
      <c r="R73">
        <f t="shared" si="40"/>
        <v>0</v>
      </c>
      <c r="S73">
        <f t="shared" si="34"/>
        <v>0</v>
      </c>
      <c r="T73">
        <f t="shared" si="35"/>
        <v>0</v>
      </c>
      <c r="U73">
        <f t="shared" si="36"/>
        <v>0</v>
      </c>
      <c r="V73">
        <f t="shared" si="37"/>
        <v>0</v>
      </c>
      <c r="W73" t="e">
        <f t="shared" si="38"/>
        <v>#DIV/0!</v>
      </c>
      <c r="X73" t="e">
        <f t="shared" si="39"/>
        <v>#DIV/0!</v>
      </c>
    </row>
    <row r="74" spans="3:24" x14ac:dyDescent="0.2">
      <c r="C74" t="s">
        <v>87</v>
      </c>
      <c r="J74" s="27"/>
      <c r="K74" s="27"/>
      <c r="Q74" s="26">
        <f t="shared" si="33"/>
        <v>0</v>
      </c>
      <c r="R74">
        <f t="shared" si="40"/>
        <v>0</v>
      </c>
      <c r="S74">
        <f t="shared" si="34"/>
        <v>0</v>
      </c>
      <c r="T74">
        <f t="shared" si="35"/>
        <v>0</v>
      </c>
      <c r="U74">
        <f t="shared" si="36"/>
        <v>0</v>
      </c>
      <c r="V74">
        <f t="shared" si="37"/>
        <v>0</v>
      </c>
      <c r="W74" t="e">
        <f t="shared" si="38"/>
        <v>#DIV/0!</v>
      </c>
      <c r="X74" t="e">
        <f t="shared" si="39"/>
        <v>#DIV/0!</v>
      </c>
    </row>
    <row r="75" spans="3:24" x14ac:dyDescent="0.2">
      <c r="C75" t="s">
        <v>88</v>
      </c>
      <c r="D75">
        <v>-1.5402400000000001</v>
      </c>
      <c r="E75">
        <v>-193.2</v>
      </c>
      <c r="F75">
        <v>125.434974</v>
      </c>
      <c r="G75" t="s">
        <v>99</v>
      </c>
      <c r="H75">
        <v>18</v>
      </c>
      <c r="I75">
        <v>2</v>
      </c>
      <c r="J75">
        <v>4</v>
      </c>
      <c r="K75">
        <v>1</v>
      </c>
      <c r="L75" t="s">
        <v>109</v>
      </c>
      <c r="M75">
        <v>3615</v>
      </c>
      <c r="N75">
        <v>210</v>
      </c>
      <c r="O75">
        <v>1261</v>
      </c>
      <c r="P75">
        <v>35</v>
      </c>
      <c r="Q75" s="26">
        <f t="shared" si="33"/>
        <v>1.6550925925925553E-3</v>
      </c>
      <c r="R75">
        <f t="shared" si="40"/>
        <v>143</v>
      </c>
      <c r="S75">
        <f t="shared" si="34"/>
        <v>3597</v>
      </c>
      <c r="T75">
        <f t="shared" si="35"/>
        <v>208</v>
      </c>
      <c r="U75">
        <f t="shared" si="36"/>
        <v>1257</v>
      </c>
      <c r="V75">
        <f t="shared" si="37"/>
        <v>34</v>
      </c>
      <c r="W75">
        <f t="shared" si="38"/>
        <v>5.782596608284682</v>
      </c>
      <c r="X75">
        <f t="shared" si="39"/>
        <v>1.4545454545454546</v>
      </c>
    </row>
    <row r="76" spans="3:24" x14ac:dyDescent="0.2">
      <c r="C76" t="s">
        <v>88</v>
      </c>
      <c r="D76">
        <v>-1.5095970000000001</v>
      </c>
      <c r="E76">
        <v>-193.2</v>
      </c>
      <c r="F76">
        <v>127.981194</v>
      </c>
      <c r="G76" t="s">
        <v>100</v>
      </c>
      <c r="H76">
        <v>7</v>
      </c>
      <c r="I76">
        <v>4</v>
      </c>
      <c r="J76">
        <v>6</v>
      </c>
      <c r="K76">
        <v>4</v>
      </c>
      <c r="L76" t="s">
        <v>110</v>
      </c>
      <c r="M76">
        <v>3454</v>
      </c>
      <c r="N76">
        <v>219</v>
      </c>
      <c r="O76">
        <v>1083</v>
      </c>
      <c r="P76">
        <v>57</v>
      </c>
      <c r="Q76" s="26">
        <f t="shared" si="33"/>
        <v>1.5625000000000222E-3</v>
      </c>
      <c r="R76">
        <f t="shared" si="40"/>
        <v>135</v>
      </c>
      <c r="S76">
        <f t="shared" si="34"/>
        <v>3447</v>
      </c>
      <c r="T76">
        <f t="shared" si="35"/>
        <v>215</v>
      </c>
      <c r="U76">
        <f t="shared" si="36"/>
        <v>1077</v>
      </c>
      <c r="V76">
        <f t="shared" si="37"/>
        <v>53</v>
      </c>
      <c r="W76">
        <f t="shared" si="38"/>
        <v>6.2373078038874379</v>
      </c>
      <c r="X76">
        <f t="shared" si="39"/>
        <v>1.5925925925925926</v>
      </c>
    </row>
    <row r="77" spans="3:24" x14ac:dyDescent="0.2">
      <c r="C77" t="s">
        <v>88</v>
      </c>
      <c r="D77">
        <v>-1.5576859999999999</v>
      </c>
      <c r="E77">
        <v>-193.2</v>
      </c>
      <c r="F77">
        <v>124.030115</v>
      </c>
      <c r="G77" t="s">
        <v>101</v>
      </c>
      <c r="H77">
        <v>6</v>
      </c>
      <c r="I77">
        <v>4</v>
      </c>
      <c r="J77">
        <v>4</v>
      </c>
      <c r="K77">
        <v>3</v>
      </c>
      <c r="L77" t="s">
        <v>111</v>
      </c>
      <c r="M77">
        <v>3723</v>
      </c>
      <c r="N77">
        <v>257</v>
      </c>
      <c r="O77">
        <v>1432</v>
      </c>
      <c r="P77">
        <v>80</v>
      </c>
      <c r="Q77" s="26">
        <f t="shared" si="33"/>
        <v>1.6666666666667052E-3</v>
      </c>
      <c r="R77">
        <f t="shared" si="40"/>
        <v>144</v>
      </c>
      <c r="S77">
        <f t="shared" si="34"/>
        <v>3717</v>
      </c>
      <c r="T77">
        <f t="shared" si="35"/>
        <v>253</v>
      </c>
      <c r="U77">
        <f t="shared" si="36"/>
        <v>1428</v>
      </c>
      <c r="V77">
        <f t="shared" si="37"/>
        <v>77</v>
      </c>
      <c r="W77">
        <f t="shared" si="38"/>
        <v>6.8065644336830777</v>
      </c>
      <c r="X77">
        <f t="shared" si="39"/>
        <v>1.7569444444444444</v>
      </c>
    </row>
    <row r="78" spans="3:24" x14ac:dyDescent="0.2">
      <c r="C78" t="s">
        <v>88</v>
      </c>
      <c r="D78">
        <v>-1.4849559999999999</v>
      </c>
      <c r="E78">
        <v>-193.2</v>
      </c>
      <c r="F78">
        <v>130.10490300000001</v>
      </c>
      <c r="G78" t="s">
        <v>102</v>
      </c>
      <c r="H78">
        <v>9</v>
      </c>
      <c r="I78">
        <v>3</v>
      </c>
      <c r="J78">
        <v>6</v>
      </c>
      <c r="K78">
        <v>2</v>
      </c>
      <c r="L78" t="s">
        <v>112</v>
      </c>
      <c r="M78">
        <v>4159</v>
      </c>
      <c r="N78">
        <v>267</v>
      </c>
      <c r="O78">
        <v>1484</v>
      </c>
      <c r="P78">
        <v>54</v>
      </c>
      <c r="Q78" s="26">
        <f t="shared" si="33"/>
        <v>1.7361111111111605E-3</v>
      </c>
      <c r="R78">
        <f t="shared" si="40"/>
        <v>150</v>
      </c>
      <c r="S78">
        <f t="shared" si="34"/>
        <v>4150</v>
      </c>
      <c r="T78">
        <f t="shared" si="35"/>
        <v>264</v>
      </c>
      <c r="U78">
        <f t="shared" si="36"/>
        <v>1478</v>
      </c>
      <c r="V78">
        <f t="shared" si="37"/>
        <v>52</v>
      </c>
      <c r="W78">
        <f t="shared" si="38"/>
        <v>6.3614457831325302</v>
      </c>
      <c r="X78">
        <f t="shared" si="39"/>
        <v>1.76</v>
      </c>
    </row>
    <row r="79" spans="3:24" x14ac:dyDescent="0.2">
      <c r="C79" t="s">
        <v>88</v>
      </c>
      <c r="D79">
        <v>-1.527409</v>
      </c>
      <c r="E79">
        <v>-193.2</v>
      </c>
      <c r="F79">
        <v>126.488682</v>
      </c>
      <c r="G79" t="s">
        <v>103</v>
      </c>
      <c r="H79">
        <v>8</v>
      </c>
      <c r="I79">
        <v>3</v>
      </c>
      <c r="J79">
        <v>7</v>
      </c>
      <c r="K79">
        <v>2</v>
      </c>
      <c r="L79" t="s">
        <v>113</v>
      </c>
      <c r="M79">
        <v>3865</v>
      </c>
      <c r="N79">
        <v>199</v>
      </c>
      <c r="O79">
        <v>1483</v>
      </c>
      <c r="P79">
        <v>42</v>
      </c>
      <c r="Q79" s="26">
        <f t="shared" si="33"/>
        <v>1.7129629629629717E-3</v>
      </c>
      <c r="R79">
        <f t="shared" si="40"/>
        <v>148</v>
      </c>
      <c r="S79">
        <f t="shared" si="34"/>
        <v>3857</v>
      </c>
      <c r="T79">
        <f t="shared" si="35"/>
        <v>196</v>
      </c>
      <c r="U79">
        <f t="shared" si="36"/>
        <v>1476</v>
      </c>
      <c r="V79">
        <f t="shared" si="37"/>
        <v>40</v>
      </c>
      <c r="W79">
        <f t="shared" si="38"/>
        <v>5.0816696914700543</v>
      </c>
      <c r="X79">
        <f t="shared" si="39"/>
        <v>1.3243243243243243</v>
      </c>
    </row>
    <row r="80" spans="3:24" x14ac:dyDescent="0.2">
      <c r="C80" t="s">
        <v>88</v>
      </c>
      <c r="D80">
        <v>-1.53166</v>
      </c>
      <c r="E80">
        <v>-193.2</v>
      </c>
      <c r="F80">
        <v>126.137642</v>
      </c>
      <c r="G80" t="s">
        <v>104</v>
      </c>
      <c r="H80">
        <v>8</v>
      </c>
      <c r="I80">
        <v>5</v>
      </c>
      <c r="J80">
        <v>7</v>
      </c>
      <c r="K80">
        <v>4</v>
      </c>
      <c r="L80" t="s">
        <v>114</v>
      </c>
      <c r="M80">
        <v>3751</v>
      </c>
      <c r="N80">
        <v>206</v>
      </c>
      <c r="O80">
        <v>1698</v>
      </c>
      <c r="P80">
        <v>47</v>
      </c>
      <c r="Q80" s="26">
        <f t="shared" si="33"/>
        <v>1.6435185185185164E-3</v>
      </c>
      <c r="R80">
        <f t="shared" si="40"/>
        <v>142</v>
      </c>
      <c r="S80">
        <f t="shared" si="34"/>
        <v>3743</v>
      </c>
      <c r="T80">
        <f t="shared" si="35"/>
        <v>201</v>
      </c>
      <c r="U80">
        <f t="shared" si="36"/>
        <v>1691</v>
      </c>
      <c r="V80">
        <f t="shared" si="37"/>
        <v>43</v>
      </c>
      <c r="W80">
        <f t="shared" si="38"/>
        <v>5.3700240448837828</v>
      </c>
      <c r="X80">
        <f t="shared" si="39"/>
        <v>1.4154929577464788</v>
      </c>
    </row>
    <row r="81" spans="3:24" x14ac:dyDescent="0.2">
      <c r="C81" t="s">
        <v>88</v>
      </c>
      <c r="D81">
        <v>-1.557688</v>
      </c>
      <c r="E81">
        <v>-193.2</v>
      </c>
      <c r="F81">
        <v>124.029939</v>
      </c>
      <c r="G81" t="s">
        <v>105</v>
      </c>
      <c r="H81">
        <v>9</v>
      </c>
      <c r="I81">
        <v>4</v>
      </c>
      <c r="J81">
        <v>8</v>
      </c>
      <c r="K81">
        <v>4</v>
      </c>
      <c r="L81" t="s">
        <v>115</v>
      </c>
      <c r="M81">
        <v>3577</v>
      </c>
      <c r="N81">
        <v>232</v>
      </c>
      <c r="O81">
        <v>1741</v>
      </c>
      <c r="P81">
        <v>45</v>
      </c>
      <c r="Q81" s="26">
        <f t="shared" si="33"/>
        <v>1.6550925925925553E-3</v>
      </c>
      <c r="R81">
        <f t="shared" si="40"/>
        <v>143</v>
      </c>
      <c r="S81">
        <f t="shared" si="34"/>
        <v>3568</v>
      </c>
      <c r="T81">
        <f t="shared" si="35"/>
        <v>228</v>
      </c>
      <c r="U81">
        <f t="shared" si="36"/>
        <v>1733</v>
      </c>
      <c r="V81">
        <f t="shared" si="37"/>
        <v>41</v>
      </c>
      <c r="W81">
        <f t="shared" si="38"/>
        <v>6.3901345291479821</v>
      </c>
      <c r="X81">
        <f t="shared" si="39"/>
        <v>1.5944055944055944</v>
      </c>
    </row>
    <row r="82" spans="3:24" x14ac:dyDescent="0.2">
      <c r="C82" t="s">
        <v>88</v>
      </c>
      <c r="D82">
        <v>-1.5316609999999999</v>
      </c>
      <c r="E82">
        <v>-193.2</v>
      </c>
      <c r="F82">
        <v>126.137591</v>
      </c>
      <c r="G82" t="s">
        <v>106</v>
      </c>
      <c r="H82">
        <v>8</v>
      </c>
      <c r="I82">
        <v>4</v>
      </c>
      <c r="J82">
        <v>7</v>
      </c>
      <c r="K82">
        <v>3</v>
      </c>
      <c r="L82" t="s">
        <v>116</v>
      </c>
      <c r="M82">
        <v>3539</v>
      </c>
      <c r="N82">
        <v>246</v>
      </c>
      <c r="O82">
        <v>1673</v>
      </c>
      <c r="P82">
        <v>66</v>
      </c>
      <c r="Q82" s="26">
        <f t="shared" si="33"/>
        <v>1.6666666666667052E-3</v>
      </c>
      <c r="R82">
        <f t="shared" si="40"/>
        <v>144</v>
      </c>
      <c r="S82">
        <f t="shared" si="34"/>
        <v>3531</v>
      </c>
      <c r="T82">
        <f t="shared" si="35"/>
        <v>242</v>
      </c>
      <c r="U82">
        <f t="shared" si="36"/>
        <v>1666</v>
      </c>
      <c r="V82">
        <f t="shared" si="37"/>
        <v>63</v>
      </c>
      <c r="W82">
        <f t="shared" si="38"/>
        <v>6.8535825545171329</v>
      </c>
      <c r="X82">
        <f t="shared" si="39"/>
        <v>1.6805555555555556</v>
      </c>
    </row>
    <row r="83" spans="3:24" x14ac:dyDescent="0.2">
      <c r="C83" t="s">
        <v>88</v>
      </c>
      <c r="D83">
        <v>-1.465495</v>
      </c>
      <c r="E83">
        <v>-193.2</v>
      </c>
      <c r="F83">
        <v>131.832628</v>
      </c>
      <c r="G83" t="s">
        <v>107</v>
      </c>
      <c r="H83">
        <v>6</v>
      </c>
      <c r="I83">
        <v>3</v>
      </c>
      <c r="J83">
        <v>5</v>
      </c>
      <c r="K83">
        <v>3</v>
      </c>
      <c r="L83" t="s">
        <v>117</v>
      </c>
      <c r="M83">
        <v>3334</v>
      </c>
      <c r="N83">
        <v>287</v>
      </c>
      <c r="O83">
        <v>1350</v>
      </c>
      <c r="P83">
        <v>94</v>
      </c>
      <c r="Q83" s="26">
        <f t="shared" si="33"/>
        <v>1.6666666666667052E-3</v>
      </c>
      <c r="R83">
        <f t="shared" si="40"/>
        <v>144</v>
      </c>
      <c r="S83">
        <f t="shared" si="34"/>
        <v>3328</v>
      </c>
      <c r="T83">
        <f t="shared" si="35"/>
        <v>284</v>
      </c>
      <c r="U83">
        <f t="shared" si="36"/>
        <v>1345</v>
      </c>
      <c r="V83">
        <f t="shared" si="37"/>
        <v>91</v>
      </c>
      <c r="W83">
        <f t="shared" si="38"/>
        <v>8.5336538461538467</v>
      </c>
      <c r="X83">
        <f t="shared" si="39"/>
        <v>1.9722222222222223</v>
      </c>
    </row>
    <row r="84" spans="3:24" x14ac:dyDescent="0.2">
      <c r="C84" t="s">
        <v>88</v>
      </c>
      <c r="D84">
        <v>-1.4973780000000001</v>
      </c>
      <c r="E84">
        <v>-193.2</v>
      </c>
      <c r="F84">
        <v>129.025519</v>
      </c>
      <c r="G84" t="s">
        <v>108</v>
      </c>
      <c r="H84">
        <v>8</v>
      </c>
      <c r="I84">
        <v>4</v>
      </c>
      <c r="J84">
        <v>4</v>
      </c>
      <c r="K84">
        <v>4</v>
      </c>
      <c r="L84" t="s">
        <v>118</v>
      </c>
      <c r="M84">
        <v>3612</v>
      </c>
      <c r="N84">
        <v>249</v>
      </c>
      <c r="O84">
        <v>1261</v>
      </c>
      <c r="P84">
        <v>60</v>
      </c>
      <c r="Q84" s="26">
        <f t="shared" si="33"/>
        <v>1.6550925925926663E-3</v>
      </c>
      <c r="R84">
        <f t="shared" si="40"/>
        <v>143</v>
      </c>
      <c r="S84">
        <f t="shared" si="34"/>
        <v>3604</v>
      </c>
      <c r="T84">
        <f t="shared" si="35"/>
        <v>245</v>
      </c>
      <c r="U84">
        <f t="shared" si="36"/>
        <v>1257</v>
      </c>
      <c r="V84">
        <f t="shared" si="37"/>
        <v>56</v>
      </c>
      <c r="W84">
        <f t="shared" si="38"/>
        <v>6.7980022197558263</v>
      </c>
      <c r="X84">
        <f t="shared" si="39"/>
        <v>1.7132867132867133</v>
      </c>
    </row>
    <row r="85" spans="3:24" x14ac:dyDescent="0.2">
      <c r="C85" t="s">
        <v>89</v>
      </c>
      <c r="D85">
        <v>-1.7348490000000001</v>
      </c>
      <c r="E85">
        <v>-220.8</v>
      </c>
      <c r="F85">
        <v>127.27329</v>
      </c>
      <c r="G85" t="s">
        <v>119</v>
      </c>
      <c r="H85">
        <v>7</v>
      </c>
      <c r="I85">
        <v>3</v>
      </c>
      <c r="J85">
        <v>5</v>
      </c>
      <c r="K85">
        <v>2</v>
      </c>
      <c r="L85" t="s">
        <v>129</v>
      </c>
      <c r="M85">
        <v>3798</v>
      </c>
      <c r="N85">
        <v>267</v>
      </c>
      <c r="O85">
        <v>1708</v>
      </c>
      <c r="P85">
        <v>27</v>
      </c>
      <c r="Q85" s="26">
        <f t="shared" ref="Q85:Q94" si="41">L85-G85</f>
        <v>1.6087962962962887E-3</v>
      </c>
      <c r="R85">
        <f t="shared" si="40"/>
        <v>139</v>
      </c>
      <c r="S85">
        <f t="shared" ref="S85:S94" si="42">M85-H85</f>
        <v>3791</v>
      </c>
      <c r="T85">
        <f t="shared" ref="T85:T94" si="43">N85-I85</f>
        <v>264</v>
      </c>
      <c r="U85">
        <f t="shared" ref="U85:U94" si="44">O85-J85</f>
        <v>1703</v>
      </c>
      <c r="V85">
        <f t="shared" ref="V85:V94" si="45">P85-K85</f>
        <v>25</v>
      </c>
      <c r="W85">
        <f t="shared" ref="W85:W94" si="46">(T85/S85)*100</f>
        <v>6.9638617778950138</v>
      </c>
      <c r="X85">
        <f t="shared" ref="X85:X94" si="47">T85/R85</f>
        <v>1.8992805755395683</v>
      </c>
    </row>
    <row r="86" spans="3:24" x14ac:dyDescent="0.2">
      <c r="C86" t="s">
        <v>89</v>
      </c>
      <c r="D86">
        <v>-1.9099870000000001</v>
      </c>
      <c r="E86">
        <v>-248.4</v>
      </c>
      <c r="F86">
        <v>130.05321799999999</v>
      </c>
      <c r="G86" t="s">
        <v>120</v>
      </c>
      <c r="H86">
        <v>12</v>
      </c>
      <c r="I86">
        <v>3</v>
      </c>
      <c r="J86">
        <v>3</v>
      </c>
      <c r="K86">
        <v>2</v>
      </c>
      <c r="L86" t="s">
        <v>130</v>
      </c>
      <c r="M86">
        <v>3457</v>
      </c>
      <c r="N86">
        <v>188</v>
      </c>
      <c r="O86">
        <v>927</v>
      </c>
      <c r="P86">
        <v>17</v>
      </c>
      <c r="Q86" s="26">
        <f t="shared" si="41"/>
        <v>1.481481481481528E-3</v>
      </c>
      <c r="R86">
        <f t="shared" si="40"/>
        <v>128</v>
      </c>
      <c r="S86">
        <f t="shared" si="42"/>
        <v>3445</v>
      </c>
      <c r="T86">
        <f t="shared" si="43"/>
        <v>185</v>
      </c>
      <c r="U86">
        <f t="shared" si="44"/>
        <v>924</v>
      </c>
      <c r="V86">
        <f t="shared" si="45"/>
        <v>15</v>
      </c>
      <c r="W86">
        <f t="shared" si="46"/>
        <v>5.3701015965166912</v>
      </c>
      <c r="X86">
        <f t="shared" si="47"/>
        <v>1.4453125</v>
      </c>
    </row>
    <row r="87" spans="3:24" x14ac:dyDescent="0.2">
      <c r="C87" t="s">
        <v>89</v>
      </c>
      <c r="D87">
        <v>-1.7542519999999999</v>
      </c>
      <c r="E87">
        <v>-220.8</v>
      </c>
      <c r="F87">
        <v>125.865583</v>
      </c>
      <c r="G87" t="s">
        <v>121</v>
      </c>
      <c r="H87">
        <v>10</v>
      </c>
      <c r="I87">
        <v>4</v>
      </c>
      <c r="J87">
        <v>8</v>
      </c>
      <c r="K87">
        <v>3</v>
      </c>
      <c r="L87" t="s">
        <v>131</v>
      </c>
      <c r="M87">
        <v>3830</v>
      </c>
      <c r="N87">
        <v>184</v>
      </c>
      <c r="O87">
        <v>1355</v>
      </c>
      <c r="P87">
        <v>19</v>
      </c>
      <c r="Q87" s="26">
        <f t="shared" si="41"/>
        <v>1.5740740740740611E-3</v>
      </c>
      <c r="R87">
        <f t="shared" si="40"/>
        <v>136</v>
      </c>
      <c r="S87">
        <f t="shared" si="42"/>
        <v>3820</v>
      </c>
      <c r="T87">
        <f t="shared" si="43"/>
        <v>180</v>
      </c>
      <c r="U87">
        <f t="shared" si="44"/>
        <v>1347</v>
      </c>
      <c r="V87">
        <f t="shared" si="45"/>
        <v>16</v>
      </c>
      <c r="W87">
        <f t="shared" si="46"/>
        <v>4.7120418848167542</v>
      </c>
      <c r="X87">
        <f t="shared" si="47"/>
        <v>1.3235294117647058</v>
      </c>
    </row>
    <row r="88" spans="3:24" x14ac:dyDescent="0.2">
      <c r="C88" t="s">
        <v>89</v>
      </c>
      <c r="D88">
        <v>-1.711158</v>
      </c>
      <c r="E88">
        <v>-220.8</v>
      </c>
      <c r="F88">
        <v>129.035402</v>
      </c>
      <c r="G88" t="s">
        <v>122</v>
      </c>
      <c r="H88">
        <v>11</v>
      </c>
      <c r="I88">
        <v>2</v>
      </c>
      <c r="J88">
        <v>2</v>
      </c>
      <c r="K88">
        <v>2</v>
      </c>
      <c r="L88" t="s">
        <v>132</v>
      </c>
      <c r="M88">
        <v>3602</v>
      </c>
      <c r="N88">
        <v>168</v>
      </c>
      <c r="O88">
        <v>1186</v>
      </c>
      <c r="P88">
        <v>23</v>
      </c>
      <c r="Q88" s="26">
        <f t="shared" si="41"/>
        <v>1.481481481481417E-3</v>
      </c>
      <c r="R88">
        <f t="shared" si="40"/>
        <v>128</v>
      </c>
      <c r="S88">
        <f t="shared" si="42"/>
        <v>3591</v>
      </c>
      <c r="T88">
        <f t="shared" si="43"/>
        <v>166</v>
      </c>
      <c r="U88">
        <f t="shared" si="44"/>
        <v>1184</v>
      </c>
      <c r="V88">
        <f t="shared" si="45"/>
        <v>21</v>
      </c>
      <c r="W88">
        <f t="shared" si="46"/>
        <v>4.6226677805625176</v>
      </c>
      <c r="X88">
        <f t="shared" si="47"/>
        <v>1.296875</v>
      </c>
    </row>
    <row r="89" spans="3:24" x14ac:dyDescent="0.2">
      <c r="C89" t="s">
        <v>89</v>
      </c>
      <c r="D89">
        <v>-1.7652319999999999</v>
      </c>
      <c r="E89">
        <v>-220.8</v>
      </c>
      <c r="F89">
        <v>125.08271499999999</v>
      </c>
      <c r="G89" t="s">
        <v>123</v>
      </c>
      <c r="H89">
        <v>9</v>
      </c>
      <c r="I89">
        <v>4</v>
      </c>
      <c r="J89">
        <v>4</v>
      </c>
      <c r="K89">
        <v>4</v>
      </c>
      <c r="L89" t="s">
        <v>133</v>
      </c>
      <c r="M89">
        <v>3449</v>
      </c>
      <c r="N89">
        <v>187</v>
      </c>
      <c r="O89">
        <v>1227</v>
      </c>
      <c r="P89">
        <v>27</v>
      </c>
      <c r="Q89" s="26">
        <f t="shared" si="41"/>
        <v>1.4930555555555669E-3</v>
      </c>
      <c r="R89">
        <f t="shared" si="40"/>
        <v>129</v>
      </c>
      <c r="S89">
        <f t="shared" si="42"/>
        <v>3440</v>
      </c>
      <c r="T89">
        <f t="shared" si="43"/>
        <v>183</v>
      </c>
      <c r="U89">
        <f t="shared" si="44"/>
        <v>1223</v>
      </c>
      <c r="V89">
        <f t="shared" si="45"/>
        <v>23</v>
      </c>
      <c r="W89">
        <f t="shared" si="46"/>
        <v>5.3197674418604652</v>
      </c>
      <c r="X89">
        <f t="shared" si="47"/>
        <v>1.4186046511627908</v>
      </c>
    </row>
    <row r="90" spans="3:24" x14ac:dyDescent="0.2">
      <c r="C90" t="s">
        <v>89</v>
      </c>
      <c r="D90">
        <v>-1.7254179999999999</v>
      </c>
      <c r="E90">
        <v>-220.8</v>
      </c>
      <c r="F90">
        <v>127.968957</v>
      </c>
      <c r="G90" t="s">
        <v>124</v>
      </c>
      <c r="H90">
        <v>14</v>
      </c>
      <c r="I90">
        <v>3</v>
      </c>
      <c r="J90">
        <v>4</v>
      </c>
      <c r="K90">
        <v>2</v>
      </c>
      <c r="L90" t="s">
        <v>134</v>
      </c>
      <c r="M90">
        <v>3820</v>
      </c>
      <c r="N90">
        <v>218</v>
      </c>
      <c r="O90">
        <v>1573</v>
      </c>
      <c r="P90">
        <v>26</v>
      </c>
      <c r="Q90" s="26">
        <f t="shared" si="41"/>
        <v>1.6550925925925553E-3</v>
      </c>
      <c r="R90">
        <f t="shared" si="40"/>
        <v>143</v>
      </c>
      <c r="S90">
        <f t="shared" si="42"/>
        <v>3806</v>
      </c>
      <c r="T90">
        <f t="shared" si="43"/>
        <v>215</v>
      </c>
      <c r="U90">
        <f t="shared" si="44"/>
        <v>1569</v>
      </c>
      <c r="V90">
        <f t="shared" si="45"/>
        <v>24</v>
      </c>
      <c r="W90">
        <f t="shared" si="46"/>
        <v>5.6489753021544926</v>
      </c>
      <c r="X90">
        <f t="shared" si="47"/>
        <v>1.5034965034965035</v>
      </c>
    </row>
    <row r="91" spans="3:24" x14ac:dyDescent="0.2">
      <c r="C91" t="s">
        <v>89</v>
      </c>
      <c r="D91">
        <v>-1.7019880000000001</v>
      </c>
      <c r="E91">
        <v>-220.8</v>
      </c>
      <c r="F91">
        <v>129.730615</v>
      </c>
      <c r="G91" t="s">
        <v>125</v>
      </c>
      <c r="H91">
        <v>10</v>
      </c>
      <c r="I91">
        <v>3</v>
      </c>
      <c r="J91">
        <v>3</v>
      </c>
      <c r="K91">
        <v>3</v>
      </c>
      <c r="L91" t="s">
        <v>135</v>
      </c>
      <c r="M91">
        <v>3628</v>
      </c>
      <c r="N91">
        <v>161</v>
      </c>
      <c r="O91">
        <v>1223</v>
      </c>
      <c r="P91">
        <v>21</v>
      </c>
      <c r="Q91" s="26">
        <f t="shared" si="41"/>
        <v>1.5046296296297168E-3</v>
      </c>
      <c r="R91">
        <f t="shared" si="40"/>
        <v>130</v>
      </c>
      <c r="S91">
        <f t="shared" si="42"/>
        <v>3618</v>
      </c>
      <c r="T91">
        <f t="shared" si="43"/>
        <v>158</v>
      </c>
      <c r="U91">
        <f t="shared" si="44"/>
        <v>1220</v>
      </c>
      <c r="V91">
        <f t="shared" si="45"/>
        <v>18</v>
      </c>
      <c r="W91">
        <f t="shared" si="46"/>
        <v>4.3670536207849642</v>
      </c>
      <c r="X91">
        <f t="shared" si="47"/>
        <v>1.2153846153846153</v>
      </c>
    </row>
    <row r="92" spans="3:24" x14ac:dyDescent="0.2">
      <c r="C92" t="s">
        <v>89</v>
      </c>
      <c r="D92">
        <v>-1.7652380000000001</v>
      </c>
      <c r="E92">
        <v>-220.8</v>
      </c>
      <c r="F92">
        <v>125.082306</v>
      </c>
      <c r="G92" t="s">
        <v>126</v>
      </c>
      <c r="H92">
        <v>10</v>
      </c>
      <c r="I92">
        <v>2</v>
      </c>
      <c r="J92">
        <v>8</v>
      </c>
      <c r="K92">
        <v>2</v>
      </c>
      <c r="L92" t="s">
        <v>136</v>
      </c>
      <c r="M92">
        <v>3774</v>
      </c>
      <c r="N92">
        <v>199</v>
      </c>
      <c r="O92">
        <v>1346</v>
      </c>
      <c r="P92">
        <v>25</v>
      </c>
      <c r="Q92" s="26">
        <f t="shared" si="41"/>
        <v>1.6203703703704386E-3</v>
      </c>
      <c r="R92">
        <f t="shared" si="40"/>
        <v>140</v>
      </c>
      <c r="S92">
        <f t="shared" si="42"/>
        <v>3764</v>
      </c>
      <c r="T92">
        <f t="shared" si="43"/>
        <v>197</v>
      </c>
      <c r="U92">
        <f t="shared" si="44"/>
        <v>1338</v>
      </c>
      <c r="V92">
        <f t="shared" si="45"/>
        <v>23</v>
      </c>
      <c r="W92">
        <f t="shared" si="46"/>
        <v>5.2337938363443142</v>
      </c>
      <c r="X92">
        <f t="shared" si="47"/>
        <v>1.4071428571428573</v>
      </c>
    </row>
    <row r="93" spans="3:24" x14ac:dyDescent="0.2">
      <c r="C93" t="s">
        <v>89</v>
      </c>
      <c r="D93">
        <v>-1.8161290000000001</v>
      </c>
      <c r="E93">
        <v>-220.8</v>
      </c>
      <c r="F93">
        <v>121.577276</v>
      </c>
      <c r="G93" t="s">
        <v>127</v>
      </c>
      <c r="H93">
        <v>10</v>
      </c>
      <c r="I93">
        <v>3</v>
      </c>
      <c r="J93">
        <v>6</v>
      </c>
      <c r="K93">
        <v>2</v>
      </c>
      <c r="L93" t="s">
        <v>137</v>
      </c>
      <c r="M93">
        <v>3804</v>
      </c>
      <c r="N93">
        <v>181</v>
      </c>
      <c r="O93">
        <v>1500</v>
      </c>
      <c r="P93">
        <v>24</v>
      </c>
      <c r="Q93" s="26">
        <f t="shared" si="41"/>
        <v>1.5972222222222499E-3</v>
      </c>
      <c r="R93">
        <f t="shared" si="40"/>
        <v>138</v>
      </c>
      <c r="S93">
        <f t="shared" si="42"/>
        <v>3794</v>
      </c>
      <c r="T93">
        <f t="shared" si="43"/>
        <v>178</v>
      </c>
      <c r="U93">
        <f t="shared" si="44"/>
        <v>1494</v>
      </c>
      <c r="V93">
        <f t="shared" si="45"/>
        <v>22</v>
      </c>
      <c r="W93">
        <f t="shared" si="46"/>
        <v>4.6916183447548763</v>
      </c>
      <c r="X93">
        <f t="shared" si="47"/>
        <v>1.2898550724637681</v>
      </c>
    </row>
    <row r="94" spans="3:24" x14ac:dyDescent="0.2">
      <c r="C94" t="s">
        <v>89</v>
      </c>
      <c r="D94">
        <v>-1.739706</v>
      </c>
      <c r="E94">
        <v>-220.8</v>
      </c>
      <c r="F94">
        <v>126.918027</v>
      </c>
      <c r="G94" t="s">
        <v>128</v>
      </c>
      <c r="H94">
        <v>10</v>
      </c>
      <c r="I94">
        <v>3</v>
      </c>
      <c r="J94">
        <v>2</v>
      </c>
      <c r="K94">
        <v>2</v>
      </c>
      <c r="L94" t="s">
        <v>138</v>
      </c>
      <c r="M94">
        <v>3759</v>
      </c>
      <c r="N94">
        <v>171</v>
      </c>
      <c r="O94">
        <v>1295</v>
      </c>
      <c r="P94">
        <v>27</v>
      </c>
      <c r="Q94" s="26">
        <f t="shared" si="41"/>
        <v>1.4699074074073781E-3</v>
      </c>
      <c r="R94">
        <f t="shared" si="40"/>
        <v>127</v>
      </c>
      <c r="S94">
        <f t="shared" si="42"/>
        <v>3749</v>
      </c>
      <c r="T94">
        <f t="shared" si="43"/>
        <v>168</v>
      </c>
      <c r="U94">
        <f t="shared" si="44"/>
        <v>1293</v>
      </c>
      <c r="V94">
        <f t="shared" si="45"/>
        <v>25</v>
      </c>
      <c r="W94">
        <f t="shared" si="46"/>
        <v>4.4811949853294211</v>
      </c>
      <c r="X94">
        <f t="shared" si="47"/>
        <v>1.3228346456692914</v>
      </c>
    </row>
    <row r="95" spans="3:24" x14ac:dyDescent="0.2">
      <c r="C95" t="s">
        <v>90</v>
      </c>
      <c r="D95">
        <v>-1.7652080000000001</v>
      </c>
      <c r="E95">
        <v>-220.8</v>
      </c>
      <c r="F95">
        <v>125.084422</v>
      </c>
      <c r="G95" t="s">
        <v>139</v>
      </c>
      <c r="H95">
        <v>9</v>
      </c>
      <c r="I95">
        <v>3</v>
      </c>
      <c r="J95">
        <v>6</v>
      </c>
      <c r="K95">
        <v>2</v>
      </c>
      <c r="L95" t="s">
        <v>149</v>
      </c>
      <c r="M95">
        <v>4125</v>
      </c>
      <c r="N95">
        <v>122</v>
      </c>
      <c r="O95">
        <v>368</v>
      </c>
      <c r="P95">
        <v>22</v>
      </c>
      <c r="Q95" s="26">
        <f t="shared" ref="Q95:Q104" si="48">L95-G95</f>
        <v>1.6203703703704386E-3</v>
      </c>
      <c r="R95">
        <f t="shared" si="40"/>
        <v>140</v>
      </c>
      <c r="S95">
        <f t="shared" ref="S95:S104" si="49">M95-H95</f>
        <v>4116</v>
      </c>
      <c r="T95">
        <f t="shared" ref="T95:T104" si="50">N95-I95</f>
        <v>119</v>
      </c>
      <c r="U95">
        <f t="shared" ref="U95:U104" si="51">O95-J95</f>
        <v>362</v>
      </c>
      <c r="V95">
        <f t="shared" ref="V95:V104" si="52">P95-K95</f>
        <v>20</v>
      </c>
      <c r="W95">
        <f t="shared" ref="W95:W104" si="53">(T95/S95)*100</f>
        <v>2.8911564625850339</v>
      </c>
      <c r="X95">
        <f t="shared" ref="X95:X104" si="54">T95/R95</f>
        <v>0.85</v>
      </c>
    </row>
    <row r="96" spans="3:24" x14ac:dyDescent="0.2">
      <c r="C96" t="s">
        <v>90</v>
      </c>
      <c r="D96">
        <v>-1.8058069999999999</v>
      </c>
      <c r="E96">
        <v>-220.8</v>
      </c>
      <c r="F96">
        <v>122.272178</v>
      </c>
      <c r="G96" t="s">
        <v>140</v>
      </c>
      <c r="H96">
        <v>17</v>
      </c>
      <c r="I96">
        <v>4</v>
      </c>
      <c r="J96">
        <v>4</v>
      </c>
      <c r="K96">
        <v>2</v>
      </c>
      <c r="L96" t="s">
        <v>150</v>
      </c>
      <c r="M96">
        <v>4089</v>
      </c>
      <c r="N96">
        <v>134</v>
      </c>
      <c r="O96">
        <v>706</v>
      </c>
      <c r="P96">
        <v>24</v>
      </c>
      <c r="Q96" s="26">
        <f t="shared" si="48"/>
        <v>1.5393518518519445E-3</v>
      </c>
      <c r="R96">
        <f t="shared" si="40"/>
        <v>133</v>
      </c>
      <c r="S96">
        <f t="shared" si="49"/>
        <v>4072</v>
      </c>
      <c r="T96">
        <f t="shared" si="50"/>
        <v>130</v>
      </c>
      <c r="U96">
        <f t="shared" si="51"/>
        <v>702</v>
      </c>
      <c r="V96">
        <f t="shared" si="52"/>
        <v>22</v>
      </c>
      <c r="W96">
        <f t="shared" si="53"/>
        <v>3.1925343811394891</v>
      </c>
      <c r="X96">
        <f t="shared" si="54"/>
        <v>0.97744360902255634</v>
      </c>
    </row>
    <row r="97" spans="3:24" x14ac:dyDescent="0.2">
      <c r="C97" t="s">
        <v>90</v>
      </c>
      <c r="D97">
        <v>-1.7904279999999999</v>
      </c>
      <c r="E97">
        <v>-220.8</v>
      </c>
      <c r="F97">
        <v>123.322447</v>
      </c>
      <c r="G97" t="s">
        <v>141</v>
      </c>
      <c r="H97">
        <v>16</v>
      </c>
      <c r="I97">
        <v>2</v>
      </c>
      <c r="J97">
        <v>3</v>
      </c>
      <c r="K97">
        <v>1</v>
      </c>
      <c r="L97" t="s">
        <v>151</v>
      </c>
      <c r="M97">
        <v>4252</v>
      </c>
      <c r="N97">
        <v>116</v>
      </c>
      <c r="O97">
        <v>408</v>
      </c>
      <c r="P97">
        <v>19</v>
      </c>
      <c r="Q97" s="26">
        <f t="shared" si="48"/>
        <v>1.6087962962962887E-3</v>
      </c>
      <c r="R97">
        <f t="shared" si="40"/>
        <v>139</v>
      </c>
      <c r="S97">
        <f t="shared" si="49"/>
        <v>4236</v>
      </c>
      <c r="T97">
        <f t="shared" si="50"/>
        <v>114</v>
      </c>
      <c r="U97">
        <f t="shared" si="51"/>
        <v>405</v>
      </c>
      <c r="V97">
        <f t="shared" si="52"/>
        <v>18</v>
      </c>
      <c r="W97">
        <f t="shared" si="53"/>
        <v>2.6912181303116145</v>
      </c>
      <c r="X97">
        <f t="shared" si="54"/>
        <v>0.82014388489208634</v>
      </c>
    </row>
    <row r="98" spans="3:24" x14ac:dyDescent="0.2">
      <c r="C98" t="s">
        <v>90</v>
      </c>
      <c r="D98">
        <v>-1.8005279999999999</v>
      </c>
      <c r="E98">
        <v>-220.8</v>
      </c>
      <c r="F98">
        <v>122.630728</v>
      </c>
      <c r="G98" t="s">
        <v>142</v>
      </c>
      <c r="H98">
        <v>16</v>
      </c>
      <c r="I98">
        <v>2</v>
      </c>
      <c r="J98">
        <v>3</v>
      </c>
      <c r="K98">
        <v>1</v>
      </c>
      <c r="L98" t="s">
        <v>152</v>
      </c>
      <c r="M98">
        <v>3913</v>
      </c>
      <c r="N98">
        <v>109</v>
      </c>
      <c r="O98">
        <v>770</v>
      </c>
      <c r="P98">
        <v>22</v>
      </c>
      <c r="Q98" s="26">
        <f t="shared" si="48"/>
        <v>1.5046296296296058E-3</v>
      </c>
      <c r="R98">
        <f t="shared" si="40"/>
        <v>130</v>
      </c>
      <c r="S98">
        <f t="shared" si="49"/>
        <v>3897</v>
      </c>
      <c r="T98">
        <f t="shared" si="50"/>
        <v>107</v>
      </c>
      <c r="U98">
        <f t="shared" si="51"/>
        <v>767</v>
      </c>
      <c r="V98">
        <f t="shared" si="52"/>
        <v>21</v>
      </c>
      <c r="W98">
        <f t="shared" si="53"/>
        <v>2.745701821914293</v>
      </c>
      <c r="X98">
        <f t="shared" si="54"/>
        <v>0.82307692307692304</v>
      </c>
    </row>
    <row r="99" spans="3:24" x14ac:dyDescent="0.2">
      <c r="C99" t="s">
        <v>90</v>
      </c>
      <c r="D99">
        <v>-1.9004650000000001</v>
      </c>
      <c r="E99">
        <v>-248.4</v>
      </c>
      <c r="F99">
        <v>130.70482200000001</v>
      </c>
      <c r="G99" t="s">
        <v>143</v>
      </c>
      <c r="H99">
        <v>16</v>
      </c>
      <c r="I99">
        <v>4</v>
      </c>
      <c r="J99">
        <v>4</v>
      </c>
      <c r="K99">
        <v>2</v>
      </c>
      <c r="L99" t="s">
        <v>153</v>
      </c>
      <c r="M99">
        <v>4467</v>
      </c>
      <c r="N99">
        <v>134</v>
      </c>
      <c r="O99">
        <v>779</v>
      </c>
      <c r="P99">
        <v>19</v>
      </c>
      <c r="Q99" s="26">
        <f t="shared" si="48"/>
        <v>1.678240740740744E-3</v>
      </c>
      <c r="R99">
        <f t="shared" si="40"/>
        <v>145</v>
      </c>
      <c r="S99">
        <f t="shared" si="49"/>
        <v>4451</v>
      </c>
      <c r="T99">
        <f t="shared" si="50"/>
        <v>130</v>
      </c>
      <c r="U99">
        <f t="shared" si="51"/>
        <v>775</v>
      </c>
      <c r="V99">
        <f t="shared" si="52"/>
        <v>17</v>
      </c>
      <c r="W99">
        <f t="shared" si="53"/>
        <v>2.9206919793304875</v>
      </c>
      <c r="X99">
        <f t="shared" si="54"/>
        <v>0.89655172413793105</v>
      </c>
    </row>
    <row r="100" spans="3:24" x14ac:dyDescent="0.2">
      <c r="C100" t="s">
        <v>90</v>
      </c>
      <c r="D100">
        <v>-1.8374680000000001</v>
      </c>
      <c r="E100">
        <v>-220.8</v>
      </c>
      <c r="F100">
        <v>120.16534799999999</v>
      </c>
      <c r="G100" t="s">
        <v>144</v>
      </c>
      <c r="H100">
        <v>17</v>
      </c>
      <c r="I100">
        <v>3</v>
      </c>
      <c r="J100">
        <v>9</v>
      </c>
      <c r="K100">
        <v>2</v>
      </c>
      <c r="L100" t="s">
        <v>154</v>
      </c>
      <c r="M100">
        <v>4073</v>
      </c>
      <c r="N100">
        <v>145</v>
      </c>
      <c r="O100">
        <v>529</v>
      </c>
      <c r="P100">
        <v>23</v>
      </c>
      <c r="Q100" s="26">
        <f t="shared" si="48"/>
        <v>1.5509259259259833E-3</v>
      </c>
      <c r="R100">
        <f t="shared" si="40"/>
        <v>134</v>
      </c>
      <c r="S100">
        <f t="shared" si="49"/>
        <v>4056</v>
      </c>
      <c r="T100">
        <f t="shared" si="50"/>
        <v>142</v>
      </c>
      <c r="U100">
        <f t="shared" si="51"/>
        <v>520</v>
      </c>
      <c r="V100">
        <f t="shared" si="52"/>
        <v>21</v>
      </c>
      <c r="W100">
        <f t="shared" si="53"/>
        <v>3.5009861932938855</v>
      </c>
      <c r="X100">
        <f t="shared" si="54"/>
        <v>1.0597014925373134</v>
      </c>
    </row>
    <row r="101" spans="3:24" x14ac:dyDescent="0.2">
      <c r="C101" t="s">
        <v>90</v>
      </c>
      <c r="D101">
        <v>-1.807069</v>
      </c>
      <c r="E101">
        <v>-248.4</v>
      </c>
      <c r="F101">
        <v>137.460138</v>
      </c>
      <c r="G101" t="s">
        <v>145</v>
      </c>
      <c r="H101">
        <v>17</v>
      </c>
      <c r="I101">
        <v>4</v>
      </c>
      <c r="J101">
        <v>5</v>
      </c>
      <c r="K101">
        <v>3</v>
      </c>
      <c r="L101" t="s">
        <v>155</v>
      </c>
      <c r="M101">
        <v>4396</v>
      </c>
      <c r="N101">
        <v>135</v>
      </c>
      <c r="O101">
        <v>985</v>
      </c>
      <c r="P101">
        <v>24</v>
      </c>
      <c r="Q101" s="26">
        <f t="shared" si="48"/>
        <v>1.7245370370370106E-3</v>
      </c>
      <c r="R101">
        <f t="shared" si="40"/>
        <v>149</v>
      </c>
      <c r="S101">
        <f t="shared" si="49"/>
        <v>4379</v>
      </c>
      <c r="T101">
        <f t="shared" si="50"/>
        <v>131</v>
      </c>
      <c r="U101">
        <f t="shared" si="51"/>
        <v>980</v>
      </c>
      <c r="V101">
        <f t="shared" si="52"/>
        <v>21</v>
      </c>
      <c r="W101">
        <f t="shared" si="53"/>
        <v>2.9915505823247317</v>
      </c>
      <c r="X101">
        <f t="shared" si="54"/>
        <v>0.87919463087248317</v>
      </c>
    </row>
    <row r="102" spans="3:24" x14ac:dyDescent="0.2">
      <c r="C102" t="s">
        <v>90</v>
      </c>
      <c r="D102">
        <v>-1.749366</v>
      </c>
      <c r="E102">
        <v>-220.8</v>
      </c>
      <c r="F102">
        <v>126.217179</v>
      </c>
      <c r="G102" t="s">
        <v>146</v>
      </c>
      <c r="H102">
        <v>17</v>
      </c>
      <c r="I102">
        <v>3</v>
      </c>
      <c r="J102">
        <v>4</v>
      </c>
      <c r="K102">
        <v>1</v>
      </c>
      <c r="L102" t="s">
        <v>156</v>
      </c>
      <c r="M102">
        <v>3971</v>
      </c>
      <c r="N102">
        <v>128</v>
      </c>
      <c r="O102">
        <v>418</v>
      </c>
      <c r="P102">
        <v>24</v>
      </c>
      <c r="Q102" s="26">
        <f t="shared" si="48"/>
        <v>1.5740740740740611E-3</v>
      </c>
      <c r="R102">
        <f t="shared" si="40"/>
        <v>136</v>
      </c>
      <c r="S102">
        <f t="shared" si="49"/>
        <v>3954</v>
      </c>
      <c r="T102">
        <f t="shared" si="50"/>
        <v>125</v>
      </c>
      <c r="U102">
        <f t="shared" si="51"/>
        <v>414</v>
      </c>
      <c r="V102">
        <f t="shared" si="52"/>
        <v>23</v>
      </c>
      <c r="W102">
        <f t="shared" si="53"/>
        <v>3.161355589276682</v>
      </c>
      <c r="X102">
        <f t="shared" si="54"/>
        <v>0.91911764705882348</v>
      </c>
    </row>
    <row r="103" spans="3:24" x14ac:dyDescent="0.2">
      <c r="C103" t="s">
        <v>90</v>
      </c>
      <c r="D103">
        <v>-1.8058050000000001</v>
      </c>
      <c r="E103">
        <v>-220.8</v>
      </c>
      <c r="F103">
        <v>122.27232600000001</v>
      </c>
      <c r="G103" t="s">
        <v>147</v>
      </c>
      <c r="H103">
        <v>15</v>
      </c>
      <c r="I103">
        <v>2</v>
      </c>
      <c r="J103">
        <v>3</v>
      </c>
      <c r="K103">
        <v>1</v>
      </c>
      <c r="L103" t="s">
        <v>157</v>
      </c>
      <c r="M103">
        <v>3682</v>
      </c>
      <c r="N103">
        <v>150</v>
      </c>
      <c r="O103">
        <v>679</v>
      </c>
      <c r="P103">
        <v>20</v>
      </c>
      <c r="Q103" s="26">
        <f t="shared" si="48"/>
        <v>1.4930555555555669E-3</v>
      </c>
      <c r="R103">
        <f t="shared" si="40"/>
        <v>129</v>
      </c>
      <c r="S103">
        <f t="shared" si="49"/>
        <v>3667</v>
      </c>
      <c r="T103">
        <f t="shared" si="50"/>
        <v>148</v>
      </c>
      <c r="U103">
        <f t="shared" si="51"/>
        <v>676</v>
      </c>
      <c r="V103">
        <f t="shared" si="52"/>
        <v>19</v>
      </c>
      <c r="W103">
        <f t="shared" si="53"/>
        <v>4.0359967275702209</v>
      </c>
      <c r="X103">
        <f t="shared" si="54"/>
        <v>1.1472868217054264</v>
      </c>
    </row>
    <row r="104" spans="3:24" x14ac:dyDescent="0.2">
      <c r="C104" t="s">
        <v>90</v>
      </c>
      <c r="D104">
        <v>-1.477282</v>
      </c>
      <c r="E104">
        <v>-193.2</v>
      </c>
      <c r="F104">
        <v>130.78071600000001</v>
      </c>
      <c r="G104" t="s">
        <v>148</v>
      </c>
      <c r="H104">
        <v>16</v>
      </c>
      <c r="I104">
        <v>2</v>
      </c>
      <c r="J104">
        <v>3</v>
      </c>
      <c r="K104">
        <v>1</v>
      </c>
      <c r="L104" t="s">
        <v>158</v>
      </c>
      <c r="M104">
        <v>3272</v>
      </c>
      <c r="N104">
        <v>120</v>
      </c>
      <c r="O104">
        <v>545</v>
      </c>
      <c r="P104">
        <v>13</v>
      </c>
      <c r="Q104" s="26">
        <f t="shared" si="48"/>
        <v>1.585648148148211E-3</v>
      </c>
      <c r="R104">
        <f t="shared" si="40"/>
        <v>137</v>
      </c>
      <c r="S104">
        <f t="shared" si="49"/>
        <v>3256</v>
      </c>
      <c r="T104">
        <f t="shared" si="50"/>
        <v>118</v>
      </c>
      <c r="U104">
        <f t="shared" si="51"/>
        <v>542</v>
      </c>
      <c r="V104">
        <f t="shared" si="52"/>
        <v>12</v>
      </c>
      <c r="W104">
        <f t="shared" si="53"/>
        <v>3.6240786240786242</v>
      </c>
      <c r="X104">
        <f t="shared" si="54"/>
        <v>0.86131386861313863</v>
      </c>
    </row>
    <row r="105" spans="3:24" x14ac:dyDescent="0.2">
      <c r="C105" t="s">
        <v>91</v>
      </c>
      <c r="D105">
        <v>-1.770154</v>
      </c>
      <c r="E105">
        <v>-220.8</v>
      </c>
      <c r="F105">
        <v>124.734887</v>
      </c>
      <c r="G105" t="s">
        <v>159</v>
      </c>
      <c r="H105">
        <v>17</v>
      </c>
      <c r="I105">
        <v>2</v>
      </c>
      <c r="J105">
        <v>4</v>
      </c>
      <c r="K105">
        <v>1</v>
      </c>
      <c r="L105" t="s">
        <v>169</v>
      </c>
      <c r="M105">
        <v>3844</v>
      </c>
      <c r="N105">
        <v>64</v>
      </c>
      <c r="O105">
        <v>351</v>
      </c>
      <c r="P105">
        <v>13</v>
      </c>
      <c r="Q105" s="26">
        <f t="shared" ref="Q105:Q114" si="55">L105-G105</f>
        <v>1.5740740740740611E-3</v>
      </c>
      <c r="R105">
        <f t="shared" si="40"/>
        <v>136</v>
      </c>
      <c r="S105">
        <f t="shared" ref="S105:S114" si="56">M105-H105</f>
        <v>3827</v>
      </c>
      <c r="T105">
        <f t="shared" ref="T105:T114" si="57">N105-I105</f>
        <v>62</v>
      </c>
      <c r="U105">
        <f t="shared" ref="U105:U114" si="58">O105-J105</f>
        <v>347</v>
      </c>
      <c r="V105">
        <f t="shared" ref="V105:V114" si="59">P105-K105</f>
        <v>12</v>
      </c>
      <c r="W105">
        <f t="shared" ref="W105:W114" si="60">(T105/S105)*100</f>
        <v>1.620067938332898</v>
      </c>
      <c r="X105">
        <f t="shared" ref="X105:X114" si="61">T105/R105</f>
        <v>0.45588235294117646</v>
      </c>
    </row>
    <row r="106" spans="3:24" x14ac:dyDescent="0.2">
      <c r="C106" t="s">
        <v>91</v>
      </c>
      <c r="D106">
        <v>-1.859305</v>
      </c>
      <c r="E106">
        <v>-248.4</v>
      </c>
      <c r="F106">
        <v>133.598286</v>
      </c>
      <c r="G106" t="s">
        <v>160</v>
      </c>
      <c r="H106">
        <v>15</v>
      </c>
      <c r="I106">
        <v>2</v>
      </c>
      <c r="J106">
        <v>3</v>
      </c>
      <c r="K106">
        <v>1</v>
      </c>
      <c r="L106" t="s">
        <v>170</v>
      </c>
      <c r="M106">
        <v>3946</v>
      </c>
      <c r="N106">
        <v>63</v>
      </c>
      <c r="O106">
        <v>242</v>
      </c>
      <c r="P106">
        <v>12</v>
      </c>
      <c r="Q106" s="26">
        <f t="shared" si="55"/>
        <v>1.5624999999999112E-3</v>
      </c>
      <c r="R106">
        <f t="shared" si="40"/>
        <v>135</v>
      </c>
      <c r="S106">
        <f t="shared" si="56"/>
        <v>3931</v>
      </c>
      <c r="T106">
        <f t="shared" si="57"/>
        <v>61</v>
      </c>
      <c r="U106">
        <f t="shared" si="58"/>
        <v>239</v>
      </c>
      <c r="V106">
        <f t="shared" si="59"/>
        <v>11</v>
      </c>
      <c r="W106">
        <f t="shared" si="60"/>
        <v>1.5517679979648944</v>
      </c>
      <c r="X106">
        <f t="shared" si="61"/>
        <v>0.45185185185185184</v>
      </c>
    </row>
    <row r="107" spans="3:24" x14ac:dyDescent="0.2">
      <c r="C107" t="s">
        <v>91</v>
      </c>
      <c r="D107">
        <v>-1.7978510000000001</v>
      </c>
      <c r="E107">
        <v>-248.4</v>
      </c>
      <c r="F107">
        <v>138.16495499999999</v>
      </c>
      <c r="G107" t="s">
        <v>161</v>
      </c>
      <c r="H107">
        <v>17</v>
      </c>
      <c r="I107">
        <v>2</v>
      </c>
      <c r="J107">
        <v>4</v>
      </c>
      <c r="K107">
        <v>1</v>
      </c>
      <c r="L107" t="s">
        <v>171</v>
      </c>
      <c r="M107">
        <v>4042</v>
      </c>
      <c r="N107">
        <v>69</v>
      </c>
      <c r="O107">
        <v>298</v>
      </c>
      <c r="P107">
        <v>8</v>
      </c>
      <c r="Q107" s="26">
        <f t="shared" si="55"/>
        <v>1.6319444444443665E-3</v>
      </c>
      <c r="R107">
        <f t="shared" si="40"/>
        <v>141</v>
      </c>
      <c r="S107">
        <f t="shared" si="56"/>
        <v>4025</v>
      </c>
      <c r="T107">
        <f t="shared" si="57"/>
        <v>67</v>
      </c>
      <c r="U107">
        <f t="shared" si="58"/>
        <v>294</v>
      </c>
      <c r="V107">
        <f t="shared" si="59"/>
        <v>7</v>
      </c>
      <c r="W107">
        <f t="shared" si="60"/>
        <v>1.6645962732919253</v>
      </c>
      <c r="X107">
        <f t="shared" si="61"/>
        <v>0.47517730496453903</v>
      </c>
    </row>
    <row r="108" spans="3:24" x14ac:dyDescent="0.2">
      <c r="C108" t="s">
        <v>91</v>
      </c>
      <c r="D108">
        <v>-1.9571350000000001</v>
      </c>
      <c r="E108">
        <v>-248.4</v>
      </c>
      <c r="F108">
        <v>126.920193</v>
      </c>
      <c r="G108" t="s">
        <v>162</v>
      </c>
      <c r="H108">
        <v>18</v>
      </c>
      <c r="I108">
        <v>2</v>
      </c>
      <c r="J108">
        <v>4</v>
      </c>
      <c r="K108">
        <v>1</v>
      </c>
      <c r="L108" t="s">
        <v>172</v>
      </c>
      <c r="M108">
        <v>4108</v>
      </c>
      <c r="N108">
        <v>83</v>
      </c>
      <c r="O108">
        <v>317</v>
      </c>
      <c r="P108">
        <v>10</v>
      </c>
      <c r="Q108" s="26">
        <f t="shared" si="55"/>
        <v>1.4930555555555669E-3</v>
      </c>
      <c r="R108">
        <f t="shared" si="40"/>
        <v>129</v>
      </c>
      <c r="S108">
        <f t="shared" si="56"/>
        <v>4090</v>
      </c>
      <c r="T108">
        <f t="shared" si="57"/>
        <v>81</v>
      </c>
      <c r="U108">
        <f t="shared" si="58"/>
        <v>313</v>
      </c>
      <c r="V108">
        <f t="shared" si="59"/>
        <v>9</v>
      </c>
      <c r="W108">
        <f t="shared" si="60"/>
        <v>1.9804400977995109</v>
      </c>
      <c r="X108">
        <f t="shared" si="61"/>
        <v>0.62790697674418605</v>
      </c>
    </row>
    <row r="109" spans="3:24" x14ac:dyDescent="0.2">
      <c r="C109" t="s">
        <v>91</v>
      </c>
      <c r="D109">
        <v>-1.8923840000000001</v>
      </c>
      <c r="E109">
        <v>-248.4</v>
      </c>
      <c r="F109">
        <v>131.262969</v>
      </c>
      <c r="G109" t="s">
        <v>163</v>
      </c>
      <c r="H109">
        <v>16</v>
      </c>
      <c r="I109">
        <v>2</v>
      </c>
      <c r="J109">
        <v>3</v>
      </c>
      <c r="K109">
        <v>1</v>
      </c>
      <c r="L109" t="s">
        <v>173</v>
      </c>
      <c r="M109">
        <v>3602</v>
      </c>
      <c r="N109">
        <v>60</v>
      </c>
      <c r="O109">
        <v>188</v>
      </c>
      <c r="P109">
        <v>8</v>
      </c>
      <c r="Q109" s="26">
        <f t="shared" si="55"/>
        <v>1.5046296296296058E-3</v>
      </c>
      <c r="R109">
        <f t="shared" si="40"/>
        <v>130</v>
      </c>
      <c r="S109">
        <f t="shared" si="56"/>
        <v>3586</v>
      </c>
      <c r="T109">
        <f t="shared" si="57"/>
        <v>58</v>
      </c>
      <c r="U109">
        <f t="shared" si="58"/>
        <v>185</v>
      </c>
      <c r="V109">
        <f t="shared" si="59"/>
        <v>7</v>
      </c>
      <c r="W109">
        <f t="shared" si="60"/>
        <v>1.6174010039040714</v>
      </c>
      <c r="X109">
        <f t="shared" si="61"/>
        <v>0.44615384615384618</v>
      </c>
    </row>
    <row r="110" spans="3:24" x14ac:dyDescent="0.2">
      <c r="C110" t="s">
        <v>91</v>
      </c>
      <c r="D110">
        <v>-2.0439850000000002</v>
      </c>
      <c r="E110">
        <v>-276</v>
      </c>
      <c r="F110">
        <v>135.030338</v>
      </c>
      <c r="G110" t="s">
        <v>164</v>
      </c>
      <c r="H110">
        <v>17</v>
      </c>
      <c r="I110">
        <v>2</v>
      </c>
      <c r="J110">
        <v>4</v>
      </c>
      <c r="K110">
        <v>1</v>
      </c>
      <c r="L110" t="s">
        <v>174</v>
      </c>
      <c r="M110">
        <v>3919</v>
      </c>
      <c r="N110">
        <v>56</v>
      </c>
      <c r="O110">
        <v>259</v>
      </c>
      <c r="P110">
        <v>10</v>
      </c>
      <c r="Q110" s="26">
        <f t="shared" si="55"/>
        <v>1.5393518518518334E-3</v>
      </c>
      <c r="R110">
        <f t="shared" si="40"/>
        <v>133</v>
      </c>
      <c r="S110">
        <f t="shared" si="56"/>
        <v>3902</v>
      </c>
      <c r="T110">
        <f t="shared" si="57"/>
        <v>54</v>
      </c>
      <c r="U110">
        <f t="shared" si="58"/>
        <v>255</v>
      </c>
      <c r="V110">
        <f t="shared" si="59"/>
        <v>9</v>
      </c>
      <c r="W110">
        <f t="shared" si="60"/>
        <v>1.3839056893900563</v>
      </c>
      <c r="X110">
        <f t="shared" si="61"/>
        <v>0.40601503759398494</v>
      </c>
    </row>
    <row r="111" spans="3:24" x14ac:dyDescent="0.2">
      <c r="C111" t="s">
        <v>91</v>
      </c>
      <c r="D111">
        <v>-1.9210670000000001</v>
      </c>
      <c r="E111">
        <v>-248.4</v>
      </c>
      <c r="F111">
        <v>129.30313899999999</v>
      </c>
      <c r="G111" t="s">
        <v>165</v>
      </c>
      <c r="H111">
        <v>18</v>
      </c>
      <c r="I111">
        <v>2</v>
      </c>
      <c r="J111">
        <v>6</v>
      </c>
      <c r="K111">
        <v>1</v>
      </c>
      <c r="L111" t="s">
        <v>175</v>
      </c>
      <c r="M111">
        <v>4018</v>
      </c>
      <c r="N111">
        <v>79</v>
      </c>
      <c r="O111">
        <v>282</v>
      </c>
      <c r="P111">
        <v>9</v>
      </c>
      <c r="Q111" s="26">
        <f t="shared" si="55"/>
        <v>1.5740740740740611E-3</v>
      </c>
      <c r="R111">
        <f t="shared" si="40"/>
        <v>136</v>
      </c>
      <c r="S111">
        <f t="shared" si="56"/>
        <v>4000</v>
      </c>
      <c r="T111">
        <f t="shared" si="57"/>
        <v>77</v>
      </c>
      <c r="U111">
        <f t="shared" si="58"/>
        <v>276</v>
      </c>
      <c r="V111">
        <f t="shared" si="59"/>
        <v>8</v>
      </c>
      <c r="W111">
        <f t="shared" si="60"/>
        <v>1.925</v>
      </c>
      <c r="X111">
        <f t="shared" si="61"/>
        <v>0.56617647058823528</v>
      </c>
    </row>
    <row r="112" spans="3:24" x14ac:dyDescent="0.2">
      <c r="C112" t="s">
        <v>91</v>
      </c>
      <c r="D112">
        <v>-2.1059670000000001</v>
      </c>
      <c r="E112">
        <v>-276</v>
      </c>
      <c r="F112">
        <v>131.056164</v>
      </c>
      <c r="G112" t="s">
        <v>166</v>
      </c>
      <c r="H112">
        <v>17</v>
      </c>
      <c r="I112">
        <v>2</v>
      </c>
      <c r="J112">
        <v>5</v>
      </c>
      <c r="K112">
        <v>1</v>
      </c>
      <c r="L112" t="s">
        <v>176</v>
      </c>
      <c r="M112">
        <v>4457</v>
      </c>
      <c r="N112">
        <v>82</v>
      </c>
      <c r="O112">
        <v>503</v>
      </c>
      <c r="P112">
        <v>12</v>
      </c>
      <c r="Q112" s="26">
        <f t="shared" si="55"/>
        <v>1.585648148148211E-3</v>
      </c>
      <c r="R112">
        <f t="shared" si="40"/>
        <v>137</v>
      </c>
      <c r="S112">
        <f t="shared" si="56"/>
        <v>4440</v>
      </c>
      <c r="T112">
        <f t="shared" si="57"/>
        <v>80</v>
      </c>
      <c r="U112">
        <f t="shared" si="58"/>
        <v>498</v>
      </c>
      <c r="V112">
        <f t="shared" si="59"/>
        <v>11</v>
      </c>
      <c r="W112">
        <f t="shared" si="60"/>
        <v>1.8018018018018018</v>
      </c>
      <c r="X112">
        <f t="shared" si="61"/>
        <v>0.58394160583941601</v>
      </c>
    </row>
    <row r="113" spans="3:24" x14ac:dyDescent="0.2">
      <c r="C113" t="s">
        <v>91</v>
      </c>
      <c r="D113">
        <v>-1.9846010000000001</v>
      </c>
      <c r="E113">
        <v>-248.4</v>
      </c>
      <c r="F113">
        <v>125.163713</v>
      </c>
      <c r="G113" t="s">
        <v>167</v>
      </c>
      <c r="H113">
        <v>17</v>
      </c>
      <c r="I113">
        <v>2</v>
      </c>
      <c r="J113">
        <v>4</v>
      </c>
      <c r="K113">
        <v>1</v>
      </c>
      <c r="L113" t="s">
        <v>177</v>
      </c>
      <c r="M113">
        <v>3744</v>
      </c>
      <c r="N113">
        <v>62</v>
      </c>
      <c r="O113">
        <v>341</v>
      </c>
      <c r="P113">
        <v>8</v>
      </c>
      <c r="Q113" s="26">
        <f t="shared" si="55"/>
        <v>1.4351851851851505E-3</v>
      </c>
      <c r="R113">
        <f t="shared" si="40"/>
        <v>124</v>
      </c>
      <c r="S113">
        <f t="shared" si="56"/>
        <v>3727</v>
      </c>
      <c r="T113">
        <f t="shared" si="57"/>
        <v>60</v>
      </c>
      <c r="U113">
        <f t="shared" si="58"/>
        <v>337</v>
      </c>
      <c r="V113">
        <f t="shared" si="59"/>
        <v>7</v>
      </c>
      <c r="W113">
        <f t="shared" si="60"/>
        <v>1.6098738932116985</v>
      </c>
      <c r="X113">
        <f t="shared" si="61"/>
        <v>0.4838709677419355</v>
      </c>
    </row>
    <row r="114" spans="3:24" x14ac:dyDescent="0.2">
      <c r="C114" t="s">
        <v>91</v>
      </c>
      <c r="D114">
        <v>-1.7592159999999999</v>
      </c>
      <c r="E114">
        <v>-220.8</v>
      </c>
      <c r="F114">
        <v>125.51047</v>
      </c>
      <c r="G114" t="s">
        <v>168</v>
      </c>
      <c r="H114">
        <v>16</v>
      </c>
      <c r="I114">
        <v>2</v>
      </c>
      <c r="J114">
        <v>3</v>
      </c>
      <c r="K114">
        <v>1</v>
      </c>
      <c r="L114" t="s">
        <v>178</v>
      </c>
      <c r="M114">
        <v>3851</v>
      </c>
      <c r="N114">
        <v>68</v>
      </c>
      <c r="O114">
        <v>312</v>
      </c>
      <c r="P114">
        <v>14</v>
      </c>
      <c r="Q114" s="26">
        <f t="shared" si="55"/>
        <v>1.5393518518518334E-3</v>
      </c>
      <c r="R114">
        <f t="shared" si="40"/>
        <v>133</v>
      </c>
      <c r="S114">
        <f t="shared" si="56"/>
        <v>3835</v>
      </c>
      <c r="T114">
        <f t="shared" si="57"/>
        <v>66</v>
      </c>
      <c r="U114">
        <f t="shared" si="58"/>
        <v>309</v>
      </c>
      <c r="V114">
        <f t="shared" si="59"/>
        <v>13</v>
      </c>
      <c r="W114">
        <f t="shared" si="60"/>
        <v>1.7209908735332464</v>
      </c>
      <c r="X114">
        <f t="shared" si="61"/>
        <v>0.49624060150375937</v>
      </c>
    </row>
    <row r="115" spans="3:24" x14ac:dyDescent="0.2">
      <c r="C115" t="s">
        <v>92</v>
      </c>
      <c r="D115">
        <v>-2.3151329999999999</v>
      </c>
      <c r="E115">
        <v>-303.60000000000002</v>
      </c>
      <c r="F115">
        <v>131.137202</v>
      </c>
      <c r="G115" t="s">
        <v>179</v>
      </c>
      <c r="H115">
        <v>14</v>
      </c>
      <c r="I115">
        <v>1</v>
      </c>
      <c r="J115">
        <v>2</v>
      </c>
      <c r="K115">
        <v>1</v>
      </c>
      <c r="L115" t="s">
        <v>189</v>
      </c>
      <c r="M115">
        <v>4222</v>
      </c>
      <c r="N115">
        <v>42</v>
      </c>
      <c r="O115">
        <v>293</v>
      </c>
      <c r="P115">
        <v>9</v>
      </c>
      <c r="Q115" s="26">
        <f t="shared" ref="Q115:Q124" si="62">L115-G115</f>
        <v>1.5625000000000222E-3</v>
      </c>
      <c r="R115">
        <f t="shared" si="40"/>
        <v>135</v>
      </c>
      <c r="S115">
        <f t="shared" ref="S115:S124" si="63">M115-H115</f>
        <v>4208</v>
      </c>
      <c r="T115">
        <f t="shared" ref="T115:T124" si="64">N115-I115</f>
        <v>41</v>
      </c>
      <c r="U115">
        <f t="shared" ref="U115:U124" si="65">O115-J115</f>
        <v>291</v>
      </c>
      <c r="V115">
        <f t="shared" ref="V115:V124" si="66">P115-K115</f>
        <v>8</v>
      </c>
      <c r="W115">
        <f t="shared" ref="W115:W124" si="67">(T115/S115)*100</f>
        <v>0.9743346007604563</v>
      </c>
      <c r="X115">
        <f t="shared" ref="X115:X124" si="68">T115/R115</f>
        <v>0.3037037037037037</v>
      </c>
    </row>
    <row r="116" spans="3:24" x14ac:dyDescent="0.2">
      <c r="C116" t="s">
        <v>92</v>
      </c>
      <c r="D116">
        <v>-2.0768360000000001</v>
      </c>
      <c r="E116">
        <v>-276</v>
      </c>
      <c r="F116">
        <v>132.89448100000001</v>
      </c>
      <c r="G116" t="s">
        <v>180</v>
      </c>
      <c r="H116">
        <v>16</v>
      </c>
      <c r="I116">
        <v>2</v>
      </c>
      <c r="J116">
        <v>3</v>
      </c>
      <c r="K116">
        <v>1</v>
      </c>
      <c r="L116" t="s">
        <v>190</v>
      </c>
      <c r="M116">
        <v>4015</v>
      </c>
      <c r="N116">
        <v>37</v>
      </c>
      <c r="O116">
        <v>179</v>
      </c>
      <c r="P116">
        <v>4</v>
      </c>
      <c r="Q116" s="26">
        <f t="shared" si="62"/>
        <v>1.6087962962963998E-3</v>
      </c>
      <c r="R116">
        <f t="shared" si="40"/>
        <v>139</v>
      </c>
      <c r="S116">
        <f t="shared" si="63"/>
        <v>3999</v>
      </c>
      <c r="T116">
        <f t="shared" si="64"/>
        <v>35</v>
      </c>
      <c r="U116">
        <f t="shared" si="65"/>
        <v>176</v>
      </c>
      <c r="V116">
        <f t="shared" si="66"/>
        <v>3</v>
      </c>
      <c r="W116">
        <f t="shared" si="67"/>
        <v>0.8752188047011753</v>
      </c>
      <c r="X116">
        <f t="shared" si="68"/>
        <v>0.25179856115107913</v>
      </c>
    </row>
    <row r="117" spans="3:24" x14ac:dyDescent="0.2">
      <c r="C117" t="s">
        <v>92</v>
      </c>
      <c r="D117">
        <v>-1.9055759999999999</v>
      </c>
      <c r="E117">
        <v>-248.4</v>
      </c>
      <c r="F117">
        <v>130.35428300000001</v>
      </c>
      <c r="G117" t="s">
        <v>181</v>
      </c>
      <c r="H117">
        <v>17</v>
      </c>
      <c r="I117">
        <v>2</v>
      </c>
      <c r="J117">
        <v>4</v>
      </c>
      <c r="K117">
        <v>1</v>
      </c>
      <c r="L117" t="s">
        <v>191</v>
      </c>
      <c r="M117">
        <v>3111</v>
      </c>
      <c r="N117">
        <v>46</v>
      </c>
      <c r="O117">
        <v>200</v>
      </c>
      <c r="P117">
        <v>9</v>
      </c>
      <c r="Q117" s="26">
        <f t="shared" si="62"/>
        <v>1.5740740740740611E-3</v>
      </c>
      <c r="R117">
        <f t="shared" si="40"/>
        <v>136</v>
      </c>
      <c r="S117">
        <f t="shared" si="63"/>
        <v>3094</v>
      </c>
      <c r="T117">
        <f t="shared" si="64"/>
        <v>44</v>
      </c>
      <c r="U117">
        <f t="shared" si="65"/>
        <v>196</v>
      </c>
      <c r="V117">
        <f t="shared" si="66"/>
        <v>8</v>
      </c>
      <c r="W117">
        <f t="shared" si="67"/>
        <v>1.4221073044602457</v>
      </c>
      <c r="X117">
        <f t="shared" si="68"/>
        <v>0.3235294117647059</v>
      </c>
    </row>
    <row r="118" spans="3:24" x14ac:dyDescent="0.2">
      <c r="C118" t="s">
        <v>92</v>
      </c>
      <c r="D118">
        <v>-2.2784779999999998</v>
      </c>
      <c r="E118">
        <v>-303.60000000000002</v>
      </c>
      <c r="F118">
        <v>133.24685600000001</v>
      </c>
      <c r="G118" t="s">
        <v>182</v>
      </c>
      <c r="H118">
        <v>16</v>
      </c>
      <c r="I118">
        <v>2</v>
      </c>
      <c r="J118">
        <v>4</v>
      </c>
      <c r="K118">
        <v>1</v>
      </c>
      <c r="L118" t="s">
        <v>192</v>
      </c>
      <c r="M118">
        <v>3841</v>
      </c>
      <c r="N118">
        <v>37</v>
      </c>
      <c r="O118">
        <v>270</v>
      </c>
      <c r="P118">
        <v>6</v>
      </c>
      <c r="Q118" s="26">
        <f t="shared" si="62"/>
        <v>1.5277777777777946E-3</v>
      </c>
      <c r="R118">
        <f t="shared" si="40"/>
        <v>132</v>
      </c>
      <c r="S118">
        <f t="shared" si="63"/>
        <v>3825</v>
      </c>
      <c r="T118">
        <f t="shared" si="64"/>
        <v>35</v>
      </c>
      <c r="U118">
        <f t="shared" si="65"/>
        <v>266</v>
      </c>
      <c r="V118">
        <f t="shared" si="66"/>
        <v>5</v>
      </c>
      <c r="W118">
        <f t="shared" si="67"/>
        <v>0.91503267973856217</v>
      </c>
      <c r="X118">
        <f t="shared" si="68"/>
        <v>0.26515151515151514</v>
      </c>
    </row>
    <row r="119" spans="3:24" x14ac:dyDescent="0.2">
      <c r="C119" t="s">
        <v>92</v>
      </c>
      <c r="D119">
        <v>-2.6626729999999998</v>
      </c>
      <c r="E119">
        <v>-331.2</v>
      </c>
      <c r="F119">
        <v>124.386304</v>
      </c>
      <c r="G119" t="s">
        <v>183</v>
      </c>
      <c r="H119">
        <v>16</v>
      </c>
      <c r="I119">
        <v>2</v>
      </c>
      <c r="J119">
        <v>4</v>
      </c>
      <c r="K119">
        <v>1</v>
      </c>
      <c r="L119" t="s">
        <v>193</v>
      </c>
      <c r="M119">
        <v>4547</v>
      </c>
      <c r="N119">
        <v>42</v>
      </c>
      <c r="O119">
        <v>335</v>
      </c>
      <c r="P119">
        <v>8</v>
      </c>
      <c r="Q119" s="26">
        <f t="shared" si="62"/>
        <v>1.5046296296296058E-3</v>
      </c>
      <c r="R119">
        <f t="shared" si="40"/>
        <v>130</v>
      </c>
      <c r="S119">
        <f t="shared" si="63"/>
        <v>4531</v>
      </c>
      <c r="T119">
        <f t="shared" si="64"/>
        <v>40</v>
      </c>
      <c r="U119">
        <f t="shared" si="65"/>
        <v>331</v>
      </c>
      <c r="V119">
        <f t="shared" si="66"/>
        <v>7</v>
      </c>
      <c r="W119">
        <f t="shared" si="67"/>
        <v>0.88280732730081657</v>
      </c>
      <c r="X119">
        <f t="shared" si="68"/>
        <v>0.30769230769230771</v>
      </c>
    </row>
    <row r="120" spans="3:24" x14ac:dyDescent="0.2">
      <c r="C120" t="s">
        <v>92</v>
      </c>
      <c r="D120">
        <v>-2.30382</v>
      </c>
      <c r="E120">
        <v>-303.60000000000002</v>
      </c>
      <c r="F120">
        <v>131.781102</v>
      </c>
      <c r="G120" t="s">
        <v>184</v>
      </c>
      <c r="H120">
        <v>18</v>
      </c>
      <c r="I120">
        <v>2</v>
      </c>
      <c r="J120">
        <v>3</v>
      </c>
      <c r="K120">
        <v>1</v>
      </c>
      <c r="L120" t="s">
        <v>194</v>
      </c>
      <c r="M120">
        <v>3904</v>
      </c>
      <c r="N120">
        <v>57</v>
      </c>
      <c r="O120">
        <v>249</v>
      </c>
      <c r="P120">
        <v>5</v>
      </c>
      <c r="Q120" s="26">
        <f t="shared" si="62"/>
        <v>1.5046296296296058E-3</v>
      </c>
      <c r="R120">
        <f t="shared" si="40"/>
        <v>130</v>
      </c>
      <c r="S120">
        <f t="shared" si="63"/>
        <v>3886</v>
      </c>
      <c r="T120">
        <f t="shared" si="64"/>
        <v>55</v>
      </c>
      <c r="U120">
        <f t="shared" si="65"/>
        <v>246</v>
      </c>
      <c r="V120">
        <f t="shared" si="66"/>
        <v>4</v>
      </c>
      <c r="W120">
        <f t="shared" si="67"/>
        <v>1.41533710756562</v>
      </c>
      <c r="X120">
        <f t="shared" si="68"/>
        <v>0.42307692307692307</v>
      </c>
    </row>
    <row r="121" spans="3:24" x14ac:dyDescent="0.2">
      <c r="C121" t="s">
        <v>92</v>
      </c>
      <c r="D121">
        <v>-2.340131</v>
      </c>
      <c r="E121">
        <v>-303.60000000000002</v>
      </c>
      <c r="F121">
        <v>129.7363</v>
      </c>
      <c r="G121" t="s">
        <v>185</v>
      </c>
      <c r="H121">
        <v>18</v>
      </c>
      <c r="I121">
        <v>2</v>
      </c>
      <c r="J121">
        <v>5</v>
      </c>
      <c r="K121">
        <v>1</v>
      </c>
      <c r="L121" t="s">
        <v>195</v>
      </c>
      <c r="M121">
        <v>4146</v>
      </c>
      <c r="N121">
        <v>56</v>
      </c>
      <c r="O121">
        <v>215</v>
      </c>
      <c r="P121">
        <v>8</v>
      </c>
      <c r="Q121" s="26">
        <f t="shared" si="62"/>
        <v>1.5740740740740611E-3</v>
      </c>
      <c r="R121">
        <f t="shared" si="40"/>
        <v>136</v>
      </c>
      <c r="S121">
        <f t="shared" si="63"/>
        <v>4128</v>
      </c>
      <c r="T121">
        <f t="shared" si="64"/>
        <v>54</v>
      </c>
      <c r="U121">
        <f t="shared" si="65"/>
        <v>210</v>
      </c>
      <c r="V121">
        <f t="shared" si="66"/>
        <v>7</v>
      </c>
      <c r="W121">
        <f t="shared" si="67"/>
        <v>1.308139534883721</v>
      </c>
      <c r="X121">
        <f t="shared" si="68"/>
        <v>0.39705882352941174</v>
      </c>
    </row>
    <row r="122" spans="3:24" x14ac:dyDescent="0.2">
      <c r="C122" t="s">
        <v>92</v>
      </c>
      <c r="D122">
        <v>-2.3276849999999998</v>
      </c>
      <c r="E122">
        <v>-303.60000000000002</v>
      </c>
      <c r="F122">
        <v>130.43003200000001</v>
      </c>
      <c r="G122" t="s">
        <v>186</v>
      </c>
      <c r="H122">
        <v>20</v>
      </c>
      <c r="I122">
        <v>2</v>
      </c>
      <c r="J122">
        <v>4</v>
      </c>
      <c r="K122">
        <v>1</v>
      </c>
      <c r="L122" t="s">
        <v>196</v>
      </c>
      <c r="M122">
        <v>4938</v>
      </c>
      <c r="N122">
        <v>37</v>
      </c>
      <c r="O122">
        <v>1117</v>
      </c>
      <c r="P122">
        <v>5</v>
      </c>
      <c r="Q122" s="26">
        <f t="shared" si="62"/>
        <v>1.5740740740740611E-3</v>
      </c>
      <c r="R122">
        <f t="shared" si="40"/>
        <v>136</v>
      </c>
      <c r="S122">
        <f t="shared" si="63"/>
        <v>4918</v>
      </c>
      <c r="T122">
        <f t="shared" si="64"/>
        <v>35</v>
      </c>
      <c r="U122">
        <f t="shared" si="65"/>
        <v>1113</v>
      </c>
      <c r="V122">
        <f t="shared" si="66"/>
        <v>4</v>
      </c>
      <c r="W122">
        <f t="shared" si="67"/>
        <v>0.71167141114274091</v>
      </c>
      <c r="X122">
        <f t="shared" si="68"/>
        <v>0.25735294117647056</v>
      </c>
    </row>
    <row r="123" spans="3:24" x14ac:dyDescent="0.2">
      <c r="C123" t="s">
        <v>92</v>
      </c>
      <c r="D123">
        <v>-2.3607420000000001</v>
      </c>
      <c r="E123">
        <v>-303.60000000000002</v>
      </c>
      <c r="F123">
        <v>128.60365100000001</v>
      </c>
      <c r="G123" t="s">
        <v>187</v>
      </c>
      <c r="H123">
        <v>16</v>
      </c>
      <c r="I123">
        <v>2</v>
      </c>
      <c r="J123">
        <v>4</v>
      </c>
      <c r="K123">
        <v>1</v>
      </c>
      <c r="L123" t="s">
        <v>197</v>
      </c>
      <c r="M123">
        <v>4789</v>
      </c>
      <c r="N123">
        <v>47</v>
      </c>
      <c r="O123">
        <v>202</v>
      </c>
      <c r="P123">
        <v>7</v>
      </c>
      <c r="Q123" s="26">
        <f t="shared" si="62"/>
        <v>1.5972222222221388E-3</v>
      </c>
      <c r="R123">
        <f t="shared" si="40"/>
        <v>138</v>
      </c>
      <c r="S123">
        <f t="shared" si="63"/>
        <v>4773</v>
      </c>
      <c r="T123">
        <f t="shared" si="64"/>
        <v>45</v>
      </c>
      <c r="U123">
        <f t="shared" si="65"/>
        <v>198</v>
      </c>
      <c r="V123">
        <f t="shared" si="66"/>
        <v>6</v>
      </c>
      <c r="W123">
        <f t="shared" si="67"/>
        <v>0.94280326838466366</v>
      </c>
      <c r="X123">
        <f t="shared" si="68"/>
        <v>0.32608695652173914</v>
      </c>
    </row>
    <row r="124" spans="3:24" x14ac:dyDescent="0.2">
      <c r="C124" t="s">
        <v>92</v>
      </c>
      <c r="D124">
        <v>-2.237015</v>
      </c>
      <c r="E124">
        <v>-303.60000000000002</v>
      </c>
      <c r="F124">
        <v>135.716554</v>
      </c>
      <c r="G124" t="s">
        <v>188</v>
      </c>
      <c r="H124">
        <v>18</v>
      </c>
      <c r="I124">
        <v>2</v>
      </c>
      <c r="J124">
        <v>6</v>
      </c>
      <c r="K124">
        <v>1</v>
      </c>
      <c r="L124" t="s">
        <v>198</v>
      </c>
      <c r="M124">
        <v>5070</v>
      </c>
      <c r="N124">
        <v>63</v>
      </c>
      <c r="O124">
        <v>435</v>
      </c>
      <c r="P124">
        <v>10</v>
      </c>
      <c r="Q124" s="26">
        <f t="shared" si="62"/>
        <v>1.6087962962962887E-3</v>
      </c>
      <c r="R124">
        <f t="shared" si="40"/>
        <v>139</v>
      </c>
      <c r="S124">
        <f t="shared" si="63"/>
        <v>5052</v>
      </c>
      <c r="T124">
        <f t="shared" si="64"/>
        <v>61</v>
      </c>
      <c r="U124">
        <f t="shared" si="65"/>
        <v>429</v>
      </c>
      <c r="V124">
        <f t="shared" si="66"/>
        <v>9</v>
      </c>
      <c r="W124">
        <f t="shared" si="67"/>
        <v>1.2074425969912905</v>
      </c>
      <c r="X124">
        <f t="shared" si="68"/>
        <v>0.43884892086330934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046D2-9A90-3248-B350-DFE704DA1F4F}">
  <dimension ref="A3:G10"/>
  <sheetViews>
    <sheetView workbookViewId="0">
      <selection activeCell="F22" sqref="F22"/>
    </sheetView>
  </sheetViews>
  <sheetFormatPr baseColWidth="10" defaultRowHeight="16" x14ac:dyDescent="0.2"/>
  <cols>
    <col min="1" max="1" width="16.5" bestFit="1" customWidth="1"/>
    <col min="2" max="2" width="25" bestFit="1" customWidth="1"/>
    <col min="3" max="3" width="26.83203125" bestFit="1" customWidth="1"/>
    <col min="4" max="4" width="33.33203125" bestFit="1" customWidth="1"/>
    <col min="5" max="5" width="34.83203125" bestFit="1" customWidth="1"/>
    <col min="6" max="6" width="25.33203125" bestFit="1" customWidth="1"/>
    <col min="7" max="7" width="19.83203125" bestFit="1" customWidth="1"/>
  </cols>
  <sheetData>
    <row r="3" spans="1:7" x14ac:dyDescent="0.2">
      <c r="A3" s="2" t="s">
        <v>18</v>
      </c>
      <c r="B3" t="s">
        <v>83</v>
      </c>
      <c r="C3" t="s">
        <v>84</v>
      </c>
      <c r="D3" t="s">
        <v>85</v>
      </c>
      <c r="E3" t="s">
        <v>86</v>
      </c>
      <c r="F3" t="s">
        <v>94</v>
      </c>
      <c r="G3" t="s">
        <v>97</v>
      </c>
    </row>
    <row r="4" spans="1:7" x14ac:dyDescent="0.2">
      <c r="A4" s="3" t="s">
        <v>17</v>
      </c>
      <c r="B4">
        <v>212.2</v>
      </c>
      <c r="C4">
        <v>3.4</v>
      </c>
      <c r="D4">
        <v>19.7</v>
      </c>
      <c r="E4">
        <v>0.3</v>
      </c>
      <c r="F4">
        <v>1.4468451407837146</v>
      </c>
      <c r="G4">
        <v>2.314715803993115E-2</v>
      </c>
    </row>
    <row r="5" spans="1:7" x14ac:dyDescent="0.2">
      <c r="A5" s="3" t="s">
        <v>4</v>
      </c>
      <c r="B5">
        <v>535.4</v>
      </c>
      <c r="C5">
        <v>4.3</v>
      </c>
      <c r="D5">
        <v>312.60000000000002</v>
      </c>
      <c r="E5">
        <v>0.4</v>
      </c>
      <c r="F5">
        <v>20.857668422198167</v>
      </c>
      <c r="G5">
        <v>3.0253893054883924E-2</v>
      </c>
    </row>
    <row r="6" spans="1:7" x14ac:dyDescent="0.2">
      <c r="A6" s="3" t="s">
        <v>82</v>
      </c>
      <c r="B6">
        <v>2074.4</v>
      </c>
      <c r="C6">
        <v>40.799999999999997</v>
      </c>
      <c r="D6">
        <v>112.2</v>
      </c>
      <c r="E6">
        <v>14.5</v>
      </c>
      <c r="F6">
        <v>1.8687515146162514</v>
      </c>
      <c r="G6">
        <v>0.28489859122862737</v>
      </c>
    </row>
    <row r="7" spans="1:7" x14ac:dyDescent="0.2">
      <c r="A7" s="3" t="s">
        <v>81</v>
      </c>
      <c r="B7">
        <v>3417.4</v>
      </c>
      <c r="C7">
        <v>36</v>
      </c>
      <c r="D7">
        <v>78.2</v>
      </c>
      <c r="E7">
        <v>4.2</v>
      </c>
      <c r="F7">
        <v>1.0564696588324842</v>
      </c>
      <c r="G7">
        <v>0.24796598071818407</v>
      </c>
    </row>
    <row r="8" spans="1:7" x14ac:dyDescent="0.2">
      <c r="A8" s="3" t="s">
        <v>16</v>
      </c>
      <c r="B8">
        <v>5621.4</v>
      </c>
      <c r="C8">
        <v>9.6999999999999993</v>
      </c>
      <c r="D8">
        <v>17.899999999999999</v>
      </c>
      <c r="E8">
        <v>5.5</v>
      </c>
      <c r="F8">
        <v>0.17826960814986531</v>
      </c>
      <c r="G8">
        <v>7.2724803255052886E-2</v>
      </c>
    </row>
    <row r="9" spans="1:7" x14ac:dyDescent="0.2">
      <c r="A9" s="3" t="s">
        <v>25</v>
      </c>
      <c r="B9">
        <v>4543.7</v>
      </c>
      <c r="C9">
        <v>74.400000000000006</v>
      </c>
      <c r="D9">
        <v>847.8</v>
      </c>
      <c r="E9">
        <v>5.3</v>
      </c>
      <c r="F9">
        <v>1.6779180518782684</v>
      </c>
      <c r="G9">
        <v>0.56998992259226966</v>
      </c>
    </row>
    <row r="10" spans="1:7" x14ac:dyDescent="0.2">
      <c r="A10" s="3" t="s">
        <v>19</v>
      </c>
      <c r="B10">
        <v>2734.0833333333335</v>
      </c>
      <c r="C10">
        <v>28.1</v>
      </c>
      <c r="D10">
        <v>231.4</v>
      </c>
      <c r="E10">
        <v>5.0333333333333332</v>
      </c>
      <c r="F10">
        <v>4.514320399409792</v>
      </c>
      <c r="G10">
        <v>0.20483005814815816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5D7E4-E7AE-A845-82F0-A4DEF877545F}">
  <dimension ref="A1:BR61"/>
  <sheetViews>
    <sheetView zoomScale="92" workbookViewId="0">
      <selection activeCell="BC2" sqref="BC2"/>
    </sheetView>
  </sheetViews>
  <sheetFormatPr baseColWidth="10" defaultRowHeight="16" x14ac:dyDescent="0.2"/>
  <cols>
    <col min="13" max="13" width="14.5" customWidth="1"/>
    <col min="14" max="14" width="24.33203125" customWidth="1"/>
    <col min="21" max="21" width="18.6640625" customWidth="1"/>
    <col min="26" max="26" width="25.33203125" customWidth="1"/>
    <col min="27" max="27" width="24.1640625" customWidth="1"/>
    <col min="30" max="32" width="11.1640625" bestFit="1" customWidth="1"/>
    <col min="33" max="33" width="12.1640625" bestFit="1" customWidth="1"/>
    <col min="34" max="34" width="11.1640625" bestFit="1" customWidth="1"/>
    <col min="35" max="35" width="22" customWidth="1"/>
    <col min="36" max="41" width="11" bestFit="1" customWidth="1"/>
    <col min="42" max="42" width="16.5" customWidth="1"/>
    <col min="43" max="49" width="11" bestFit="1" customWidth="1"/>
    <col min="50" max="50" width="20" customWidth="1"/>
    <col min="53" max="54" width="22.6640625" customWidth="1"/>
    <col min="61" max="61" width="18" customWidth="1"/>
    <col min="62" max="62" width="22" customWidth="1"/>
  </cols>
  <sheetData>
    <row r="1" spans="1:70" x14ac:dyDescent="0.2">
      <c r="A1" t="s">
        <v>214</v>
      </c>
      <c r="B1" t="s">
        <v>54</v>
      </c>
      <c r="C1" t="s">
        <v>64</v>
      </c>
      <c r="D1" t="s">
        <v>65</v>
      </c>
      <c r="E1" t="s">
        <v>235</v>
      </c>
      <c r="F1" t="s">
        <v>236</v>
      </c>
      <c r="G1" t="s">
        <v>237</v>
      </c>
      <c r="H1" t="s">
        <v>66</v>
      </c>
      <c r="I1" t="s">
        <v>67</v>
      </c>
      <c r="J1" t="s">
        <v>68</v>
      </c>
      <c r="K1" t="s">
        <v>78</v>
      </c>
      <c r="L1" t="s">
        <v>69</v>
      </c>
      <c r="M1" t="s">
        <v>206</v>
      </c>
      <c r="N1" t="s">
        <v>207</v>
      </c>
      <c r="O1" t="s">
        <v>208</v>
      </c>
      <c r="P1" t="s">
        <v>209</v>
      </c>
      <c r="Q1" t="s">
        <v>220</v>
      </c>
      <c r="R1" t="s">
        <v>211</v>
      </c>
      <c r="S1" t="s">
        <v>210</v>
      </c>
      <c r="T1" t="s">
        <v>212</v>
      </c>
      <c r="U1" t="s">
        <v>213</v>
      </c>
      <c r="V1" s="4" t="s">
        <v>70</v>
      </c>
      <c r="W1" s="4" t="s">
        <v>71</v>
      </c>
      <c r="X1" s="4" t="s">
        <v>76</v>
      </c>
      <c r="Y1" s="4" t="s">
        <v>79</v>
      </c>
      <c r="Z1" s="4" t="s">
        <v>72</v>
      </c>
      <c r="AA1" s="4" t="s">
        <v>215</v>
      </c>
      <c r="AB1" s="4" t="s">
        <v>216</v>
      </c>
      <c r="AC1" s="4" t="s">
        <v>217</v>
      </c>
      <c r="AD1" s="4" t="s">
        <v>218</v>
      </c>
      <c r="AE1" s="4" t="s">
        <v>219</v>
      </c>
      <c r="AF1" s="4" t="s">
        <v>239</v>
      </c>
      <c r="AG1" s="4" t="s">
        <v>240</v>
      </c>
      <c r="AH1" s="4" t="s">
        <v>241</v>
      </c>
      <c r="AI1" s="4" t="s">
        <v>242</v>
      </c>
      <c r="AJ1" s="4" t="s">
        <v>221</v>
      </c>
      <c r="AK1" s="4" t="s">
        <v>238</v>
      </c>
      <c r="AL1" s="4" t="s">
        <v>222</v>
      </c>
      <c r="AM1" s="4" t="s">
        <v>223</v>
      </c>
      <c r="AN1" s="4" t="s">
        <v>224</v>
      </c>
      <c r="AO1" s="4" t="s">
        <v>225</v>
      </c>
      <c r="AP1" s="4" t="s">
        <v>226</v>
      </c>
      <c r="AQ1" s="4" t="s">
        <v>227</v>
      </c>
      <c r="AR1" s="4" t="s">
        <v>228</v>
      </c>
      <c r="AS1" s="4" t="s">
        <v>229</v>
      </c>
      <c r="AT1" s="4" t="s">
        <v>230</v>
      </c>
      <c r="AU1" s="4" t="s">
        <v>231</v>
      </c>
      <c r="AV1" s="4" t="s">
        <v>232</v>
      </c>
      <c r="AW1" s="4" t="s">
        <v>233</v>
      </c>
      <c r="AX1" s="4" t="s">
        <v>234</v>
      </c>
      <c r="AY1" t="s">
        <v>93</v>
      </c>
      <c r="AZ1" t="s">
        <v>200</v>
      </c>
      <c r="BA1" t="s">
        <v>201</v>
      </c>
      <c r="BB1" t="s">
        <v>360</v>
      </c>
      <c r="BC1" s="4" t="s">
        <v>344</v>
      </c>
      <c r="BD1" s="4" t="s">
        <v>345</v>
      </c>
      <c r="BE1" s="4" t="s">
        <v>346</v>
      </c>
      <c r="BF1" s="4" t="s">
        <v>347</v>
      </c>
      <c r="BG1" s="4" t="s">
        <v>348</v>
      </c>
      <c r="BH1" s="4" t="s">
        <v>349</v>
      </c>
      <c r="BI1" s="4" t="s">
        <v>350</v>
      </c>
      <c r="BJ1" s="4" t="s">
        <v>351</v>
      </c>
      <c r="BK1" s="4" t="s">
        <v>352</v>
      </c>
      <c r="BL1" s="4" t="s">
        <v>353</v>
      </c>
      <c r="BM1" s="4" t="s">
        <v>354</v>
      </c>
      <c r="BN1" s="4" t="s">
        <v>355</v>
      </c>
      <c r="BO1" s="4" t="s">
        <v>356</v>
      </c>
      <c r="BP1" s="4" t="s">
        <v>357</v>
      </c>
      <c r="BQ1" s="4" t="s">
        <v>358</v>
      </c>
      <c r="BR1" s="4" t="s">
        <v>359</v>
      </c>
    </row>
    <row r="2" spans="1:70" x14ac:dyDescent="0.2">
      <c r="A2" t="s">
        <v>87</v>
      </c>
      <c r="B2">
        <v>-1.5800909999999999</v>
      </c>
      <c r="C2">
        <v>-193.2</v>
      </c>
      <c r="D2">
        <v>122.271466</v>
      </c>
      <c r="E2">
        <v>1.35</v>
      </c>
      <c r="F2">
        <v>178.66</v>
      </c>
      <c r="G2">
        <v>132.19</v>
      </c>
      <c r="H2" t="s">
        <v>361</v>
      </c>
      <c r="I2">
        <v>19</v>
      </c>
      <c r="J2">
        <v>2</v>
      </c>
      <c r="K2">
        <v>5</v>
      </c>
      <c r="L2">
        <v>1</v>
      </c>
      <c r="M2">
        <v>912214389</v>
      </c>
      <c r="N2">
        <v>1586871842</v>
      </c>
      <c r="O2">
        <v>19152153218</v>
      </c>
      <c r="P2">
        <v>1650491700</v>
      </c>
      <c r="Q2">
        <v>8844624685</v>
      </c>
      <c r="R2">
        <v>4631742119</v>
      </c>
      <c r="S2">
        <v>20404930417</v>
      </c>
      <c r="T2">
        <v>3081347543</v>
      </c>
      <c r="U2">
        <v>12050990973</v>
      </c>
      <c r="V2" t="s">
        <v>371</v>
      </c>
      <c r="W2">
        <v>3494</v>
      </c>
      <c r="X2">
        <v>75</v>
      </c>
      <c r="Y2">
        <v>341</v>
      </c>
      <c r="Z2">
        <v>7</v>
      </c>
      <c r="AA2">
        <v>912336660</v>
      </c>
      <c r="AB2">
        <v>1588524487</v>
      </c>
      <c r="AC2">
        <v>19174875303</v>
      </c>
      <c r="AD2">
        <v>1651389515</v>
      </c>
      <c r="AE2">
        <v>8873776617</v>
      </c>
      <c r="AF2">
        <v>4641582732</v>
      </c>
      <c r="AG2">
        <v>20434268353</v>
      </c>
      <c r="AH2">
        <v>3085064482</v>
      </c>
      <c r="AI2">
        <v>12062912132</v>
      </c>
      <c r="AJ2" s="33">
        <f>V2-H2</f>
        <v>1.4699074074074059E-3</v>
      </c>
      <c r="AK2">
        <f>HOUR(AJ2)*3600 + MINUTE(AJ2)*60 + SECOND(AJ2)</f>
        <v>127</v>
      </c>
      <c r="AL2">
        <f t="shared" ref="AL2:AX2" si="0">W2-I2</f>
        <v>3475</v>
      </c>
      <c r="AM2">
        <f t="shared" si="0"/>
        <v>73</v>
      </c>
      <c r="AN2">
        <f t="shared" si="0"/>
        <v>336</v>
      </c>
      <c r="AO2">
        <f t="shared" si="0"/>
        <v>6</v>
      </c>
      <c r="AP2">
        <f t="shared" si="0"/>
        <v>122271</v>
      </c>
      <c r="AQ2">
        <f t="shared" si="0"/>
        <v>1652645</v>
      </c>
      <c r="AR2">
        <f t="shared" si="0"/>
        <v>22722085</v>
      </c>
      <c r="AS2">
        <f t="shared" si="0"/>
        <v>897815</v>
      </c>
      <c r="AT2">
        <f t="shared" si="0"/>
        <v>29151932</v>
      </c>
      <c r="AU2">
        <f t="shared" si="0"/>
        <v>9840613</v>
      </c>
      <c r="AV2">
        <f t="shared" si="0"/>
        <v>29337936</v>
      </c>
      <c r="AW2">
        <f t="shared" si="0"/>
        <v>3716939</v>
      </c>
      <c r="AX2">
        <f t="shared" si="0"/>
        <v>11921159</v>
      </c>
      <c r="AY2">
        <f>(AM2/AL2)*100</f>
        <v>2.1007194244604315</v>
      </c>
      <c r="AZ2">
        <f>AM2/AK2</f>
        <v>0.57480314960629919</v>
      </c>
      <c r="BA2">
        <f>AL2/AK2</f>
        <v>27.362204724409448</v>
      </c>
      <c r="BB2">
        <f>AP2/1000</f>
        <v>122.271</v>
      </c>
      <c r="BC2">
        <f t="shared" ref="BC2:BI2" si="1">AQ2/10000</f>
        <v>165.2645</v>
      </c>
      <c r="BD2">
        <f>AR2/100000</f>
        <v>227.22085000000001</v>
      </c>
      <c r="BE2">
        <f t="shared" si="1"/>
        <v>89.781499999999994</v>
      </c>
      <c r="BF2">
        <f>AT2/100000</f>
        <v>291.51931999999999</v>
      </c>
      <c r="BG2">
        <f>AU2/100000</f>
        <v>98.406130000000005</v>
      </c>
      <c r="BH2">
        <f>AV2/100000</f>
        <v>293.37936000000002</v>
      </c>
      <c r="BI2">
        <f t="shared" si="1"/>
        <v>371.69389999999999</v>
      </c>
      <c r="BJ2">
        <f>AX2/100000</f>
        <v>119.21159</v>
      </c>
      <c r="BK2">
        <f>BC2/BB2</f>
        <v>1.3516246697908743</v>
      </c>
      <c r="BL2">
        <f>BD2/BB2</f>
        <v>1.8583380360019957</v>
      </c>
      <c r="BM2">
        <f>BE2/BB2</f>
        <v>0.73428286347539473</v>
      </c>
      <c r="BN2">
        <f>BF2/BB2</f>
        <v>2.3842065575647537</v>
      </c>
      <c r="BO2">
        <f>BG2/BB2</f>
        <v>0.80481986734385103</v>
      </c>
      <c r="BP2">
        <f>BH2/BB2</f>
        <v>2.3994189955099738</v>
      </c>
      <c r="BQ2">
        <f>BI2/BB2</f>
        <v>3.0399187051712997</v>
      </c>
      <c r="BR2">
        <f>BJ2/BB2</f>
        <v>0.9749784495096957</v>
      </c>
    </row>
    <row r="3" spans="1:70" x14ac:dyDescent="0.2">
      <c r="A3" t="s">
        <v>87</v>
      </c>
      <c r="B3">
        <v>-1.4821139999999999</v>
      </c>
      <c r="C3">
        <v>-193.2</v>
      </c>
      <c r="D3">
        <v>130.354367</v>
      </c>
      <c r="E3">
        <v>1.35</v>
      </c>
      <c r="F3">
        <v>195.86</v>
      </c>
      <c r="G3">
        <v>144.91</v>
      </c>
      <c r="H3" t="s">
        <v>362</v>
      </c>
      <c r="I3">
        <v>22</v>
      </c>
      <c r="J3">
        <v>3</v>
      </c>
      <c r="K3">
        <v>7</v>
      </c>
      <c r="L3">
        <v>1</v>
      </c>
      <c r="M3">
        <v>912371443</v>
      </c>
      <c r="N3">
        <v>1588994560</v>
      </c>
      <c r="O3">
        <v>19181105279</v>
      </c>
      <c r="P3">
        <v>1651630617</v>
      </c>
      <c r="Q3">
        <v>8878169699</v>
      </c>
      <c r="R3">
        <v>4643584028</v>
      </c>
      <c r="S3">
        <v>20440099084</v>
      </c>
      <c r="T3">
        <v>3086063372</v>
      </c>
      <c r="U3">
        <v>12066292891</v>
      </c>
      <c r="V3" t="s">
        <v>372</v>
      </c>
      <c r="W3">
        <v>3890</v>
      </c>
      <c r="X3">
        <v>74</v>
      </c>
      <c r="Y3">
        <v>406</v>
      </c>
      <c r="Z3">
        <v>6</v>
      </c>
      <c r="AA3">
        <v>912501798</v>
      </c>
      <c r="AB3">
        <v>1590756458</v>
      </c>
      <c r="AC3">
        <v>19205583108</v>
      </c>
      <c r="AD3">
        <v>1652625774</v>
      </c>
      <c r="AE3">
        <v>8907405527</v>
      </c>
      <c r="AF3">
        <v>4653300523</v>
      </c>
      <c r="AG3">
        <v>20469289589</v>
      </c>
      <c r="AH3">
        <v>3090018477</v>
      </c>
      <c r="AI3">
        <v>12078604231</v>
      </c>
      <c r="AJ3" s="33">
        <f t="shared" ref="AJ3:AJ11" si="2">V3-H3</f>
        <v>1.6319444444444497E-3</v>
      </c>
      <c r="AK3">
        <f t="shared" ref="AK3:AK61" si="3">HOUR(AJ3)*3600 + MINUTE(AJ3)*60 + SECOND(AJ3)</f>
        <v>141</v>
      </c>
      <c r="AL3">
        <f t="shared" ref="AL3:AL11" si="4">W3-I3</f>
        <v>3868</v>
      </c>
      <c r="AM3">
        <f t="shared" ref="AM3:AM11" si="5">X3-J3</f>
        <v>71</v>
      </c>
      <c r="AN3">
        <f t="shared" ref="AN3:AN11" si="6">Y3-K3</f>
        <v>399</v>
      </c>
      <c r="AO3">
        <f t="shared" ref="AO3:AO11" si="7">Z3-L3</f>
        <v>5</v>
      </c>
      <c r="AP3">
        <f t="shared" ref="AP3:AP11" si="8">AA3-M3</f>
        <v>130355</v>
      </c>
      <c r="AQ3">
        <f t="shared" ref="AQ3:AQ11" si="9">AB3-N3</f>
        <v>1761898</v>
      </c>
      <c r="AR3">
        <f t="shared" ref="AR3:AR11" si="10">AC3-O3</f>
        <v>24477829</v>
      </c>
      <c r="AS3">
        <f t="shared" ref="AS3:AS11" si="11">AD3-P3</f>
        <v>995157</v>
      </c>
      <c r="AT3">
        <f t="shared" ref="AT3:AT11" si="12">AE3-Q3</f>
        <v>29235828</v>
      </c>
      <c r="AU3">
        <f t="shared" ref="AU3:AU11" si="13">AF3-R3</f>
        <v>9716495</v>
      </c>
      <c r="AV3">
        <f t="shared" ref="AV3:AV11" si="14">AG3-S3</f>
        <v>29190505</v>
      </c>
      <c r="AW3">
        <f t="shared" ref="AW3:AW11" si="15">AH3-T3</f>
        <v>3955105</v>
      </c>
      <c r="AX3">
        <f t="shared" ref="AX3:AX11" si="16">AI3-U3</f>
        <v>12311340</v>
      </c>
      <c r="AY3">
        <f t="shared" ref="AY3:AY61" si="17">(AM3/AL3)*100</f>
        <v>1.8355739400206825</v>
      </c>
      <c r="AZ3">
        <f t="shared" ref="AZ3:AZ61" si="18">AM3/AK3</f>
        <v>0.50354609929078009</v>
      </c>
      <c r="BA3">
        <f t="shared" ref="BA3:BA61" si="19">AL3/AK3</f>
        <v>27.432624113475178</v>
      </c>
      <c r="BB3">
        <f t="shared" ref="BB3:BB61" si="20">AP3/1000</f>
        <v>130.35499999999999</v>
      </c>
      <c r="BC3">
        <f t="shared" ref="BC3:BC61" si="21">AQ3/10000</f>
        <v>176.18979999999999</v>
      </c>
      <c r="BD3">
        <f t="shared" ref="BD3:BD61" si="22">AR3/100000</f>
        <v>244.77829</v>
      </c>
      <c r="BE3">
        <f t="shared" ref="BE3:BE61" si="23">AS3/10000</f>
        <v>99.515699999999995</v>
      </c>
      <c r="BF3">
        <f t="shared" ref="BF3:BF61" si="24">AT3/100000</f>
        <v>292.35827999999998</v>
      </c>
      <c r="BG3">
        <f t="shared" ref="BG3:BG61" si="25">AU3/100000</f>
        <v>97.164950000000005</v>
      </c>
      <c r="BH3">
        <f t="shared" ref="BH3:BH61" si="26">AV3/100000</f>
        <v>291.90505000000002</v>
      </c>
      <c r="BI3">
        <f t="shared" ref="BI3:BI61" si="27">AW3/10000</f>
        <v>395.51049999999998</v>
      </c>
      <c r="BJ3">
        <f t="shared" ref="BJ3:BJ61" si="28">AX3/100000</f>
        <v>123.1134</v>
      </c>
      <c r="BK3">
        <f t="shared" ref="BK3:BK61" si="29">BC3/BB3</f>
        <v>1.3516152046335008</v>
      </c>
      <c r="BL3">
        <f t="shared" ref="BL3:BL61" si="30">BD3/BB3</f>
        <v>1.8777821334049327</v>
      </c>
      <c r="BM3">
        <f t="shared" ref="BM3:BM61" si="31">BE3/BB3</f>
        <v>0.76342065896973654</v>
      </c>
      <c r="BN3">
        <f t="shared" ref="BN3:BN61" si="32">BF3/BB3</f>
        <v>2.2427853170189098</v>
      </c>
      <c r="BO3">
        <f t="shared" ref="BO3:BO61" si="33">BG3/BB3</f>
        <v>0.74538721184457835</v>
      </c>
      <c r="BP3">
        <f t="shared" ref="BP3:BP61" si="34">BH3/BB3</f>
        <v>2.2393084269878414</v>
      </c>
      <c r="BQ3">
        <f t="shared" ref="BQ3:BQ61" si="35">BI3/BB3</f>
        <v>3.0341030263511182</v>
      </c>
      <c r="BR3">
        <f t="shared" ref="BR3:BR61" si="36">BJ3/BB3</f>
        <v>0.94444708680142697</v>
      </c>
    </row>
    <row r="4" spans="1:70" x14ac:dyDescent="0.2">
      <c r="A4" t="s">
        <v>87</v>
      </c>
      <c r="B4">
        <v>-1.557787</v>
      </c>
      <c r="C4">
        <v>-193.2</v>
      </c>
      <c r="D4">
        <v>124.02212400000001</v>
      </c>
      <c r="E4">
        <v>1.35</v>
      </c>
      <c r="F4">
        <v>198.35</v>
      </c>
      <c r="G4">
        <v>146.75</v>
      </c>
      <c r="H4" t="s">
        <v>363</v>
      </c>
      <c r="I4">
        <v>18</v>
      </c>
      <c r="J4">
        <v>2</v>
      </c>
      <c r="K4">
        <v>6</v>
      </c>
      <c r="L4">
        <v>1</v>
      </c>
      <c r="M4">
        <v>912544667</v>
      </c>
      <c r="N4">
        <v>1591335837</v>
      </c>
      <c r="O4">
        <v>19213058740</v>
      </c>
      <c r="P4">
        <v>1652942515</v>
      </c>
      <c r="Q4">
        <v>8913071381</v>
      </c>
      <c r="R4">
        <v>4655510601</v>
      </c>
      <c r="S4">
        <v>20476516122</v>
      </c>
      <c r="T4">
        <v>3091281910</v>
      </c>
      <c r="U4">
        <v>12082429303</v>
      </c>
      <c r="V4" t="s">
        <v>373</v>
      </c>
      <c r="W4">
        <v>3955</v>
      </c>
      <c r="X4">
        <v>91</v>
      </c>
      <c r="Y4">
        <v>258</v>
      </c>
      <c r="Z4">
        <v>5</v>
      </c>
      <c r="AA4">
        <v>912668693</v>
      </c>
      <c r="AB4">
        <v>1593012202</v>
      </c>
      <c r="AC4">
        <v>19236475307</v>
      </c>
      <c r="AD4">
        <v>1653912846</v>
      </c>
      <c r="AE4">
        <v>8942330154</v>
      </c>
      <c r="AF4">
        <v>4664831280</v>
      </c>
      <c r="AG4">
        <v>20504361573</v>
      </c>
      <c r="AH4">
        <v>3095018612</v>
      </c>
      <c r="AI4">
        <v>12094057286</v>
      </c>
      <c r="AJ4" s="33">
        <f t="shared" si="2"/>
        <v>1.655092592592583E-3</v>
      </c>
      <c r="AK4">
        <f t="shared" si="3"/>
        <v>143</v>
      </c>
      <c r="AL4">
        <f t="shared" si="4"/>
        <v>3937</v>
      </c>
      <c r="AM4">
        <f t="shared" si="5"/>
        <v>89</v>
      </c>
      <c r="AN4">
        <f t="shared" si="6"/>
        <v>252</v>
      </c>
      <c r="AO4">
        <f t="shared" si="7"/>
        <v>4</v>
      </c>
      <c r="AP4">
        <f t="shared" si="8"/>
        <v>124026</v>
      </c>
      <c r="AQ4">
        <f t="shared" si="9"/>
        <v>1676365</v>
      </c>
      <c r="AR4">
        <f t="shared" si="10"/>
        <v>23416567</v>
      </c>
      <c r="AS4">
        <f t="shared" si="11"/>
        <v>970331</v>
      </c>
      <c r="AT4">
        <f t="shared" si="12"/>
        <v>29258773</v>
      </c>
      <c r="AU4">
        <f t="shared" si="13"/>
        <v>9320679</v>
      </c>
      <c r="AV4">
        <f t="shared" si="14"/>
        <v>27845451</v>
      </c>
      <c r="AW4">
        <f t="shared" si="15"/>
        <v>3736702</v>
      </c>
      <c r="AX4">
        <f t="shared" si="16"/>
        <v>11627983</v>
      </c>
      <c r="AY4">
        <f t="shared" si="17"/>
        <v>2.2606045212090424</v>
      </c>
      <c r="AZ4">
        <f t="shared" si="18"/>
        <v>0.6223776223776224</v>
      </c>
      <c r="BA4">
        <f t="shared" si="19"/>
        <v>27.53146853146853</v>
      </c>
      <c r="BB4">
        <f t="shared" si="20"/>
        <v>124.026</v>
      </c>
      <c r="BC4">
        <f t="shared" si="21"/>
        <v>167.63650000000001</v>
      </c>
      <c r="BD4">
        <f t="shared" si="22"/>
        <v>234.16567000000001</v>
      </c>
      <c r="BE4">
        <f t="shared" si="23"/>
        <v>97.033100000000005</v>
      </c>
      <c r="BF4">
        <f t="shared" si="24"/>
        <v>292.58773000000002</v>
      </c>
      <c r="BG4">
        <f t="shared" si="25"/>
        <v>93.206789999999998</v>
      </c>
      <c r="BH4">
        <f t="shared" si="26"/>
        <v>278.45451000000003</v>
      </c>
      <c r="BI4">
        <f t="shared" si="27"/>
        <v>373.67020000000002</v>
      </c>
      <c r="BJ4">
        <f t="shared" si="28"/>
        <v>116.27983</v>
      </c>
      <c r="BK4">
        <f t="shared" si="29"/>
        <v>1.3516238530630675</v>
      </c>
      <c r="BL4">
        <f t="shared" si="30"/>
        <v>1.8880369438666087</v>
      </c>
      <c r="BM4">
        <f t="shared" si="31"/>
        <v>0.7823609565736217</v>
      </c>
      <c r="BN4">
        <f t="shared" si="32"/>
        <v>2.3590838211342784</v>
      </c>
      <c r="BO4">
        <f t="shared" si="33"/>
        <v>0.75151008659474627</v>
      </c>
      <c r="BP4">
        <f t="shared" si="34"/>
        <v>2.2451301340041607</v>
      </c>
      <c r="BQ4">
        <f t="shared" si="35"/>
        <v>3.0128376308193445</v>
      </c>
      <c r="BR4">
        <f t="shared" si="36"/>
        <v>0.93754398271330208</v>
      </c>
    </row>
    <row r="5" spans="1:70" x14ac:dyDescent="0.2">
      <c r="A5" t="s">
        <v>87</v>
      </c>
      <c r="B5">
        <v>-1.506408</v>
      </c>
      <c r="C5">
        <v>-193.2</v>
      </c>
      <c r="D5">
        <v>128.25209799999999</v>
      </c>
      <c r="E5">
        <v>1.35</v>
      </c>
      <c r="F5">
        <v>178.76</v>
      </c>
      <c r="G5">
        <v>132.26</v>
      </c>
      <c r="H5" t="s">
        <v>364</v>
      </c>
      <c r="I5">
        <v>18</v>
      </c>
      <c r="J5">
        <v>2</v>
      </c>
      <c r="K5">
        <v>6</v>
      </c>
      <c r="L5">
        <v>1</v>
      </c>
      <c r="M5">
        <v>912697225</v>
      </c>
      <c r="N5">
        <v>1593397797</v>
      </c>
      <c r="O5">
        <v>19241827008</v>
      </c>
      <c r="P5">
        <v>1654114197</v>
      </c>
      <c r="Q5">
        <v>8944397445</v>
      </c>
      <c r="R5">
        <v>4665939973</v>
      </c>
      <c r="S5">
        <v>20507714364</v>
      </c>
      <c r="T5">
        <v>3095804489</v>
      </c>
      <c r="U5">
        <v>12096276234</v>
      </c>
      <c r="V5" t="s">
        <v>374</v>
      </c>
      <c r="W5">
        <v>3475</v>
      </c>
      <c r="X5">
        <v>77</v>
      </c>
      <c r="Y5">
        <v>261</v>
      </c>
      <c r="Z5">
        <v>6</v>
      </c>
      <c r="AA5">
        <v>912821175</v>
      </c>
      <c r="AB5">
        <v>1595073120</v>
      </c>
      <c r="AC5">
        <v>19264575325</v>
      </c>
      <c r="AD5">
        <v>1655118160</v>
      </c>
      <c r="AE5">
        <v>8973156231</v>
      </c>
      <c r="AF5">
        <v>4675355457</v>
      </c>
      <c r="AG5">
        <v>20535858762</v>
      </c>
      <c r="AH5">
        <v>3099644660</v>
      </c>
      <c r="AI5">
        <v>12108081071</v>
      </c>
      <c r="AJ5" s="33">
        <f t="shared" si="2"/>
        <v>1.4814814814814864E-3</v>
      </c>
      <c r="AK5">
        <f t="shared" si="3"/>
        <v>128</v>
      </c>
      <c r="AL5">
        <f t="shared" si="4"/>
        <v>3457</v>
      </c>
      <c r="AM5">
        <f t="shared" si="5"/>
        <v>75</v>
      </c>
      <c r="AN5">
        <f t="shared" si="6"/>
        <v>255</v>
      </c>
      <c r="AO5">
        <f t="shared" si="7"/>
        <v>5</v>
      </c>
      <c r="AP5">
        <f t="shared" si="8"/>
        <v>123950</v>
      </c>
      <c r="AQ5">
        <f t="shared" si="9"/>
        <v>1675323</v>
      </c>
      <c r="AR5">
        <f t="shared" si="10"/>
        <v>22748317</v>
      </c>
      <c r="AS5">
        <f t="shared" si="11"/>
        <v>1003963</v>
      </c>
      <c r="AT5">
        <f t="shared" si="12"/>
        <v>28758786</v>
      </c>
      <c r="AU5">
        <f t="shared" si="13"/>
        <v>9415484</v>
      </c>
      <c r="AV5">
        <f t="shared" si="14"/>
        <v>28144398</v>
      </c>
      <c r="AW5">
        <f t="shared" si="15"/>
        <v>3840171</v>
      </c>
      <c r="AX5">
        <f t="shared" si="16"/>
        <v>11804837</v>
      </c>
      <c r="AY5">
        <f t="shared" si="17"/>
        <v>2.1695111368238358</v>
      </c>
      <c r="AZ5">
        <f t="shared" si="18"/>
        <v>0.5859375</v>
      </c>
      <c r="BA5">
        <f t="shared" si="19"/>
        <v>27.0078125</v>
      </c>
      <c r="BB5">
        <f t="shared" si="20"/>
        <v>123.95</v>
      </c>
      <c r="BC5">
        <f t="shared" si="21"/>
        <v>167.53229999999999</v>
      </c>
      <c r="BD5">
        <f t="shared" si="22"/>
        <v>227.48317</v>
      </c>
      <c r="BE5">
        <f t="shared" si="23"/>
        <v>100.3963</v>
      </c>
      <c r="BF5">
        <f t="shared" si="24"/>
        <v>287.58785999999998</v>
      </c>
      <c r="BG5">
        <f t="shared" si="25"/>
        <v>94.154839999999993</v>
      </c>
      <c r="BH5">
        <f t="shared" si="26"/>
        <v>281.44398000000001</v>
      </c>
      <c r="BI5">
        <f t="shared" si="27"/>
        <v>384.01710000000003</v>
      </c>
      <c r="BJ5">
        <f t="shared" si="28"/>
        <v>118.04837000000001</v>
      </c>
      <c r="BK5">
        <f t="shared" si="29"/>
        <v>1.3516119402985074</v>
      </c>
      <c r="BL5">
        <f t="shared" si="30"/>
        <v>1.835281726502622</v>
      </c>
      <c r="BM5">
        <f t="shared" si="31"/>
        <v>0.80997418313836222</v>
      </c>
      <c r="BN5">
        <f t="shared" si="32"/>
        <v>2.3201924969745864</v>
      </c>
      <c r="BO5">
        <f t="shared" si="33"/>
        <v>0.75961952400161348</v>
      </c>
      <c r="BP5">
        <f t="shared" si="34"/>
        <v>2.2706250907624042</v>
      </c>
      <c r="BQ5">
        <f t="shared" si="35"/>
        <v>3.0981613553852361</v>
      </c>
      <c r="BR5">
        <f t="shared" si="36"/>
        <v>0.95238701089148847</v>
      </c>
    </row>
    <row r="6" spans="1:70" x14ac:dyDescent="0.2">
      <c r="A6" t="s">
        <v>87</v>
      </c>
      <c r="B6">
        <v>-1.4773510000000001</v>
      </c>
      <c r="C6">
        <v>-193.2</v>
      </c>
      <c r="D6">
        <v>130.77461199999999</v>
      </c>
      <c r="E6">
        <v>1.35</v>
      </c>
      <c r="F6">
        <v>209.22</v>
      </c>
      <c r="G6">
        <v>154.79</v>
      </c>
      <c r="H6" t="s">
        <v>365</v>
      </c>
      <c r="I6">
        <v>18</v>
      </c>
      <c r="J6">
        <v>2</v>
      </c>
      <c r="K6">
        <v>3</v>
      </c>
      <c r="L6">
        <v>1</v>
      </c>
      <c r="M6">
        <v>912869659</v>
      </c>
      <c r="N6">
        <v>1595728381</v>
      </c>
      <c r="O6">
        <v>19272767680</v>
      </c>
      <c r="P6">
        <v>1655498569</v>
      </c>
      <c r="Q6">
        <v>8978160173</v>
      </c>
      <c r="R6">
        <v>4677863514</v>
      </c>
      <c r="S6">
        <v>20543881282</v>
      </c>
      <c r="T6">
        <v>3101108118</v>
      </c>
      <c r="U6">
        <v>12112313311</v>
      </c>
      <c r="V6" t="s">
        <v>375</v>
      </c>
      <c r="W6">
        <v>4205</v>
      </c>
      <c r="X6">
        <v>89</v>
      </c>
      <c r="Y6">
        <v>347</v>
      </c>
      <c r="Z6">
        <v>7</v>
      </c>
      <c r="AA6">
        <v>912996137</v>
      </c>
      <c r="AB6">
        <v>1597437874</v>
      </c>
      <c r="AC6">
        <v>19296660536</v>
      </c>
      <c r="AD6">
        <v>1656553405</v>
      </c>
      <c r="AE6">
        <v>9008215700</v>
      </c>
      <c r="AF6">
        <v>4687641520</v>
      </c>
      <c r="AG6">
        <v>20572798594</v>
      </c>
      <c r="AH6">
        <v>3104980181</v>
      </c>
      <c r="AI6">
        <v>12124446079</v>
      </c>
      <c r="AJ6" s="33">
        <f t="shared" si="2"/>
        <v>1.7361111111111188E-3</v>
      </c>
      <c r="AK6">
        <f t="shared" si="3"/>
        <v>150</v>
      </c>
      <c r="AL6">
        <f t="shared" si="4"/>
        <v>4187</v>
      </c>
      <c r="AM6">
        <f t="shared" si="5"/>
        <v>87</v>
      </c>
      <c r="AN6">
        <f t="shared" si="6"/>
        <v>344</v>
      </c>
      <c r="AO6">
        <f t="shared" si="7"/>
        <v>6</v>
      </c>
      <c r="AP6">
        <f t="shared" si="8"/>
        <v>126478</v>
      </c>
      <c r="AQ6">
        <f t="shared" si="9"/>
        <v>1709493</v>
      </c>
      <c r="AR6">
        <f t="shared" si="10"/>
        <v>23892856</v>
      </c>
      <c r="AS6">
        <f t="shared" si="11"/>
        <v>1054836</v>
      </c>
      <c r="AT6">
        <f t="shared" si="12"/>
        <v>30055527</v>
      </c>
      <c r="AU6">
        <f t="shared" si="13"/>
        <v>9778006</v>
      </c>
      <c r="AV6">
        <f t="shared" si="14"/>
        <v>28917312</v>
      </c>
      <c r="AW6">
        <f t="shared" si="15"/>
        <v>3872063</v>
      </c>
      <c r="AX6">
        <f t="shared" si="16"/>
        <v>12132768</v>
      </c>
      <c r="AY6">
        <f t="shared" si="17"/>
        <v>2.0778600429902077</v>
      </c>
      <c r="AZ6">
        <f t="shared" si="18"/>
        <v>0.57999999999999996</v>
      </c>
      <c r="BA6">
        <f t="shared" si="19"/>
        <v>27.913333333333334</v>
      </c>
      <c r="BB6">
        <f t="shared" si="20"/>
        <v>126.47799999999999</v>
      </c>
      <c r="BC6">
        <f t="shared" si="21"/>
        <v>170.94929999999999</v>
      </c>
      <c r="BD6">
        <f t="shared" si="22"/>
        <v>238.92856</v>
      </c>
      <c r="BE6">
        <f t="shared" si="23"/>
        <v>105.4836</v>
      </c>
      <c r="BF6">
        <f t="shared" si="24"/>
        <v>300.55527000000001</v>
      </c>
      <c r="BG6">
        <f t="shared" si="25"/>
        <v>97.780060000000006</v>
      </c>
      <c r="BH6">
        <f t="shared" si="26"/>
        <v>289.17311999999998</v>
      </c>
      <c r="BI6">
        <f t="shared" si="27"/>
        <v>387.2063</v>
      </c>
      <c r="BJ6">
        <f t="shared" si="28"/>
        <v>121.32768</v>
      </c>
      <c r="BK6">
        <f t="shared" si="29"/>
        <v>1.3516129287306884</v>
      </c>
      <c r="BL6">
        <f t="shared" si="30"/>
        <v>1.8890918578725155</v>
      </c>
      <c r="BM6">
        <f t="shared" si="31"/>
        <v>0.83400749537468966</v>
      </c>
      <c r="BN6">
        <f t="shared" si="32"/>
        <v>2.3763442654058413</v>
      </c>
      <c r="BO6">
        <f t="shared" si="33"/>
        <v>0.77309935324720513</v>
      </c>
      <c r="BP6">
        <f t="shared" si="34"/>
        <v>2.2863511440724871</v>
      </c>
      <c r="BQ6">
        <f t="shared" si="35"/>
        <v>3.0614517939878874</v>
      </c>
      <c r="BR6">
        <f t="shared" si="36"/>
        <v>0.95927892597922171</v>
      </c>
    </row>
    <row r="7" spans="1:70" x14ac:dyDescent="0.2">
      <c r="A7" t="s">
        <v>87</v>
      </c>
      <c r="B7">
        <v>-1.461649</v>
      </c>
      <c r="C7">
        <v>-193.2</v>
      </c>
      <c r="D7">
        <v>132.179463</v>
      </c>
      <c r="E7">
        <v>1.35</v>
      </c>
      <c r="F7">
        <v>209.18</v>
      </c>
      <c r="G7">
        <v>154.77000000000001</v>
      </c>
      <c r="H7" t="s">
        <v>366</v>
      </c>
      <c r="I7">
        <v>18</v>
      </c>
      <c r="J7">
        <v>2</v>
      </c>
      <c r="K7">
        <v>5</v>
      </c>
      <c r="L7">
        <v>1</v>
      </c>
      <c r="M7">
        <v>913043217</v>
      </c>
      <c r="N7">
        <v>1598074172</v>
      </c>
      <c r="O7">
        <v>19304271183</v>
      </c>
      <c r="P7">
        <v>1656908439</v>
      </c>
      <c r="Q7">
        <v>9012614177</v>
      </c>
      <c r="R7">
        <v>4689968182</v>
      </c>
      <c r="S7">
        <v>20580179032</v>
      </c>
      <c r="T7">
        <v>3106372645</v>
      </c>
      <c r="U7">
        <v>12128256776</v>
      </c>
      <c r="V7" t="s">
        <v>376</v>
      </c>
      <c r="W7">
        <v>4221</v>
      </c>
      <c r="X7">
        <v>83</v>
      </c>
      <c r="Y7">
        <v>192</v>
      </c>
      <c r="Z7">
        <v>8</v>
      </c>
      <c r="AA7">
        <v>913171100</v>
      </c>
      <c r="AB7">
        <v>1599802684</v>
      </c>
      <c r="AC7">
        <v>19328355473</v>
      </c>
      <c r="AD7">
        <v>1657959848</v>
      </c>
      <c r="AE7">
        <v>9037259472</v>
      </c>
      <c r="AF7">
        <v>4699489823</v>
      </c>
      <c r="AG7">
        <v>20608146431</v>
      </c>
      <c r="AH7">
        <v>3110347516</v>
      </c>
      <c r="AI7">
        <v>12139725667</v>
      </c>
      <c r="AJ7" s="33">
        <f t="shared" si="2"/>
        <v>1.7361111111111188E-3</v>
      </c>
      <c r="AK7">
        <f t="shared" si="3"/>
        <v>150</v>
      </c>
      <c r="AL7">
        <f t="shared" si="4"/>
        <v>4203</v>
      </c>
      <c r="AM7">
        <f t="shared" si="5"/>
        <v>81</v>
      </c>
      <c r="AN7">
        <f t="shared" si="6"/>
        <v>187</v>
      </c>
      <c r="AO7">
        <f t="shared" si="7"/>
        <v>7</v>
      </c>
      <c r="AP7">
        <f t="shared" si="8"/>
        <v>127883</v>
      </c>
      <c r="AQ7">
        <f t="shared" si="9"/>
        <v>1728512</v>
      </c>
      <c r="AR7">
        <f t="shared" si="10"/>
        <v>24084290</v>
      </c>
      <c r="AS7">
        <f t="shared" si="11"/>
        <v>1051409</v>
      </c>
      <c r="AT7">
        <f t="shared" si="12"/>
        <v>24645295</v>
      </c>
      <c r="AU7">
        <f t="shared" si="13"/>
        <v>9521641</v>
      </c>
      <c r="AV7">
        <f t="shared" si="14"/>
        <v>27967399</v>
      </c>
      <c r="AW7">
        <f t="shared" si="15"/>
        <v>3974871</v>
      </c>
      <c r="AX7">
        <f t="shared" si="16"/>
        <v>11468891</v>
      </c>
      <c r="AY7">
        <f t="shared" si="17"/>
        <v>1.9271948608137044</v>
      </c>
      <c r="AZ7">
        <f t="shared" si="18"/>
        <v>0.54</v>
      </c>
      <c r="BA7">
        <f t="shared" si="19"/>
        <v>28.02</v>
      </c>
      <c r="BB7">
        <f t="shared" si="20"/>
        <v>127.883</v>
      </c>
      <c r="BC7">
        <f t="shared" si="21"/>
        <v>172.85120000000001</v>
      </c>
      <c r="BD7">
        <f t="shared" si="22"/>
        <v>240.84289999999999</v>
      </c>
      <c r="BE7">
        <f t="shared" si="23"/>
        <v>105.1409</v>
      </c>
      <c r="BF7">
        <f t="shared" si="24"/>
        <v>246.45294999999999</v>
      </c>
      <c r="BG7">
        <f t="shared" si="25"/>
        <v>95.216409999999996</v>
      </c>
      <c r="BH7">
        <f t="shared" si="26"/>
        <v>279.67399</v>
      </c>
      <c r="BI7">
        <f t="shared" si="27"/>
        <v>397.4871</v>
      </c>
      <c r="BJ7">
        <f t="shared" si="28"/>
        <v>114.68891000000001</v>
      </c>
      <c r="BK7">
        <f t="shared" si="29"/>
        <v>1.3516354793053027</v>
      </c>
      <c r="BL7">
        <f t="shared" si="30"/>
        <v>1.8833066162038739</v>
      </c>
      <c r="BM7">
        <f t="shared" si="31"/>
        <v>0.82216479125450614</v>
      </c>
      <c r="BN7">
        <f t="shared" si="32"/>
        <v>1.9271752304841143</v>
      </c>
      <c r="BO7">
        <f t="shared" si="33"/>
        <v>0.74455877638153622</v>
      </c>
      <c r="BP7">
        <f t="shared" si="34"/>
        <v>2.1869520577402781</v>
      </c>
      <c r="BQ7">
        <f t="shared" si="35"/>
        <v>3.1082090660994814</v>
      </c>
      <c r="BR7">
        <f t="shared" si="36"/>
        <v>0.89682686518145505</v>
      </c>
    </row>
    <row r="8" spans="1:70" x14ac:dyDescent="0.2">
      <c r="A8" t="s">
        <v>87</v>
      </c>
      <c r="B8">
        <v>-1.4539310000000001</v>
      </c>
      <c r="C8">
        <v>-193.2</v>
      </c>
      <c r="D8">
        <v>132.88110800000001</v>
      </c>
      <c r="E8">
        <v>1.35</v>
      </c>
      <c r="F8">
        <v>183.95</v>
      </c>
      <c r="G8">
        <v>136.1</v>
      </c>
      <c r="H8" t="s">
        <v>367</v>
      </c>
      <c r="I8">
        <v>17</v>
      </c>
      <c r="J8">
        <v>2</v>
      </c>
      <c r="K8">
        <v>3</v>
      </c>
      <c r="L8">
        <v>1</v>
      </c>
      <c r="M8">
        <v>913198856</v>
      </c>
      <c r="N8">
        <v>1600177791</v>
      </c>
      <c r="O8">
        <v>19333295752</v>
      </c>
      <c r="P8">
        <v>1658161279</v>
      </c>
      <c r="Q8">
        <v>9039107693</v>
      </c>
      <c r="R8">
        <v>4700498477</v>
      </c>
      <c r="S8">
        <v>20611329749</v>
      </c>
      <c r="T8">
        <v>3111115184</v>
      </c>
      <c r="U8">
        <v>12141991126</v>
      </c>
      <c r="V8" t="s">
        <v>377</v>
      </c>
      <c r="W8">
        <v>3653</v>
      </c>
      <c r="X8">
        <v>70</v>
      </c>
      <c r="Y8">
        <v>346</v>
      </c>
      <c r="Z8">
        <v>5</v>
      </c>
      <c r="AA8">
        <v>913327442</v>
      </c>
      <c r="AB8">
        <v>1601915763</v>
      </c>
      <c r="AC8">
        <v>19357053205</v>
      </c>
      <c r="AD8">
        <v>1659245189</v>
      </c>
      <c r="AE8">
        <v>9068724287</v>
      </c>
      <c r="AF8">
        <v>4710283684</v>
      </c>
      <c r="AG8">
        <v>20640393987</v>
      </c>
      <c r="AH8">
        <v>3115118595</v>
      </c>
      <c r="AI8">
        <v>12154143055</v>
      </c>
      <c r="AJ8" s="33">
        <f t="shared" si="2"/>
        <v>1.5162037037037002E-3</v>
      </c>
      <c r="AK8">
        <f t="shared" si="3"/>
        <v>131</v>
      </c>
      <c r="AL8">
        <f t="shared" si="4"/>
        <v>3636</v>
      </c>
      <c r="AM8">
        <f t="shared" si="5"/>
        <v>68</v>
      </c>
      <c r="AN8">
        <f t="shared" si="6"/>
        <v>343</v>
      </c>
      <c r="AO8">
        <f t="shared" si="7"/>
        <v>4</v>
      </c>
      <c r="AP8">
        <f t="shared" si="8"/>
        <v>128586</v>
      </c>
      <c r="AQ8">
        <f t="shared" si="9"/>
        <v>1737972</v>
      </c>
      <c r="AR8">
        <f t="shared" si="10"/>
        <v>23757453</v>
      </c>
      <c r="AS8">
        <f t="shared" si="11"/>
        <v>1083910</v>
      </c>
      <c r="AT8">
        <f t="shared" si="12"/>
        <v>29616594</v>
      </c>
      <c r="AU8">
        <f t="shared" si="13"/>
        <v>9785207</v>
      </c>
      <c r="AV8">
        <f t="shared" si="14"/>
        <v>29064238</v>
      </c>
      <c r="AW8">
        <f t="shared" si="15"/>
        <v>4003411</v>
      </c>
      <c r="AX8">
        <f t="shared" si="16"/>
        <v>12151929</v>
      </c>
      <c r="AY8">
        <f t="shared" si="17"/>
        <v>1.8701870187018701</v>
      </c>
      <c r="AZ8">
        <f t="shared" si="18"/>
        <v>0.51908396946564883</v>
      </c>
      <c r="BA8">
        <f t="shared" si="19"/>
        <v>27.755725190839694</v>
      </c>
      <c r="BB8">
        <f t="shared" si="20"/>
        <v>128.58600000000001</v>
      </c>
      <c r="BC8">
        <f t="shared" si="21"/>
        <v>173.7972</v>
      </c>
      <c r="BD8">
        <f t="shared" si="22"/>
        <v>237.57453000000001</v>
      </c>
      <c r="BE8">
        <f t="shared" si="23"/>
        <v>108.39100000000001</v>
      </c>
      <c r="BF8">
        <f t="shared" si="24"/>
        <v>296.16593999999998</v>
      </c>
      <c r="BG8">
        <f t="shared" si="25"/>
        <v>97.852069999999998</v>
      </c>
      <c r="BH8">
        <f t="shared" si="26"/>
        <v>290.64238</v>
      </c>
      <c r="BI8">
        <f t="shared" si="27"/>
        <v>400.34109999999998</v>
      </c>
      <c r="BJ8">
        <f t="shared" si="28"/>
        <v>121.51929</v>
      </c>
      <c r="BK8">
        <f t="shared" si="29"/>
        <v>1.3516028183472539</v>
      </c>
      <c r="BL8">
        <f t="shared" si="30"/>
        <v>1.8475925061826326</v>
      </c>
      <c r="BM8">
        <f t="shared" si="31"/>
        <v>0.84294557727901942</v>
      </c>
      <c r="BN8">
        <f t="shared" si="32"/>
        <v>2.3032518314591011</v>
      </c>
      <c r="BO8">
        <f t="shared" si="33"/>
        <v>0.76098541054236069</v>
      </c>
      <c r="BP8">
        <f t="shared" si="34"/>
        <v>2.2602956776009826</v>
      </c>
      <c r="BQ8">
        <f t="shared" si="35"/>
        <v>3.1134112578352227</v>
      </c>
      <c r="BR8">
        <f t="shared" si="36"/>
        <v>0.94504292846810689</v>
      </c>
    </row>
    <row r="9" spans="1:70" x14ac:dyDescent="0.2">
      <c r="A9" t="s">
        <v>87</v>
      </c>
      <c r="B9">
        <v>-1.750556</v>
      </c>
      <c r="C9">
        <v>-220.8</v>
      </c>
      <c r="D9">
        <v>126.131338</v>
      </c>
      <c r="E9">
        <v>1.35</v>
      </c>
      <c r="F9">
        <v>181.17</v>
      </c>
      <c r="G9">
        <v>134.04</v>
      </c>
      <c r="H9" t="s">
        <v>368</v>
      </c>
      <c r="I9">
        <v>17</v>
      </c>
      <c r="J9">
        <v>2</v>
      </c>
      <c r="K9">
        <v>6</v>
      </c>
      <c r="L9">
        <v>1</v>
      </c>
      <c r="M9">
        <v>913355404</v>
      </c>
      <c r="N9">
        <v>1602293680</v>
      </c>
      <c r="O9">
        <v>19362699519</v>
      </c>
      <c r="P9">
        <v>1659468629</v>
      </c>
      <c r="Q9">
        <v>9071239561</v>
      </c>
      <c r="R9">
        <v>4711458812</v>
      </c>
      <c r="S9">
        <v>20644174914</v>
      </c>
      <c r="T9">
        <v>3115915719</v>
      </c>
      <c r="U9">
        <v>12156621581</v>
      </c>
      <c r="V9" t="s">
        <v>378</v>
      </c>
      <c r="W9">
        <v>3906</v>
      </c>
      <c r="X9">
        <v>80</v>
      </c>
      <c r="Y9">
        <v>360</v>
      </c>
      <c r="Z9">
        <v>7</v>
      </c>
      <c r="AA9">
        <v>913481682</v>
      </c>
      <c r="AB9">
        <v>1604000471</v>
      </c>
      <c r="AC9">
        <v>19385892795</v>
      </c>
      <c r="AD9">
        <v>1660628237</v>
      </c>
      <c r="AE9">
        <v>9107416365</v>
      </c>
      <c r="AF9">
        <v>4722592941</v>
      </c>
      <c r="AG9">
        <v>20677150507</v>
      </c>
      <c r="AH9">
        <v>3119928200</v>
      </c>
      <c r="AI9">
        <v>12170026001</v>
      </c>
      <c r="AJ9" s="33">
        <f t="shared" si="2"/>
        <v>1.493055555555553E-3</v>
      </c>
      <c r="AK9">
        <f t="shared" si="3"/>
        <v>129</v>
      </c>
      <c r="AL9">
        <f t="shared" si="4"/>
        <v>3889</v>
      </c>
      <c r="AM9">
        <f t="shared" si="5"/>
        <v>78</v>
      </c>
      <c r="AN9">
        <f t="shared" si="6"/>
        <v>354</v>
      </c>
      <c r="AO9">
        <f t="shared" si="7"/>
        <v>6</v>
      </c>
      <c r="AP9">
        <f t="shared" si="8"/>
        <v>126278</v>
      </c>
      <c r="AQ9">
        <f t="shared" si="9"/>
        <v>1706791</v>
      </c>
      <c r="AR9">
        <f t="shared" si="10"/>
        <v>23193276</v>
      </c>
      <c r="AS9">
        <f t="shared" si="11"/>
        <v>1159608</v>
      </c>
      <c r="AT9">
        <f t="shared" si="12"/>
        <v>36176804</v>
      </c>
      <c r="AU9">
        <f t="shared" si="13"/>
        <v>11134129</v>
      </c>
      <c r="AV9">
        <f t="shared" si="14"/>
        <v>32975593</v>
      </c>
      <c r="AW9">
        <f t="shared" si="15"/>
        <v>4012481</v>
      </c>
      <c r="AX9">
        <f t="shared" si="16"/>
        <v>13404420</v>
      </c>
      <c r="AY9">
        <f t="shared" si="17"/>
        <v>2.0056569812291078</v>
      </c>
      <c r="AZ9">
        <f t="shared" si="18"/>
        <v>0.60465116279069764</v>
      </c>
      <c r="BA9">
        <f t="shared" si="19"/>
        <v>30.147286821705425</v>
      </c>
      <c r="BB9">
        <f t="shared" si="20"/>
        <v>126.27800000000001</v>
      </c>
      <c r="BC9">
        <f t="shared" si="21"/>
        <v>170.67910000000001</v>
      </c>
      <c r="BD9">
        <f t="shared" si="22"/>
        <v>231.93276</v>
      </c>
      <c r="BE9">
        <f t="shared" si="23"/>
        <v>115.96080000000001</v>
      </c>
      <c r="BF9">
        <f t="shared" si="24"/>
        <v>361.76803999999998</v>
      </c>
      <c r="BG9">
        <f t="shared" si="25"/>
        <v>111.34129</v>
      </c>
      <c r="BH9">
        <f t="shared" si="26"/>
        <v>329.75592999999998</v>
      </c>
      <c r="BI9">
        <f t="shared" si="27"/>
        <v>401.24810000000002</v>
      </c>
      <c r="BJ9">
        <f t="shared" si="28"/>
        <v>134.04419999999999</v>
      </c>
      <c r="BK9">
        <f t="shared" si="29"/>
        <v>1.3516138994915978</v>
      </c>
      <c r="BL9">
        <f t="shared" si="30"/>
        <v>1.8366838245775194</v>
      </c>
      <c r="BM9">
        <f t="shared" si="31"/>
        <v>0.91829772406911736</v>
      </c>
      <c r="BN9">
        <f t="shared" si="32"/>
        <v>2.8648540521706076</v>
      </c>
      <c r="BO9">
        <f t="shared" si="33"/>
        <v>0.88171565910134775</v>
      </c>
      <c r="BP9">
        <f t="shared" si="34"/>
        <v>2.6113490077448165</v>
      </c>
      <c r="BQ9">
        <f t="shared" si="35"/>
        <v>3.1774980598362346</v>
      </c>
      <c r="BR9">
        <f t="shared" si="36"/>
        <v>1.0615008156606851</v>
      </c>
    </row>
    <row r="10" spans="1:70" x14ac:dyDescent="0.2">
      <c r="A10" t="s">
        <v>87</v>
      </c>
      <c r="B10">
        <v>-1.799091</v>
      </c>
      <c r="C10">
        <v>-248.4</v>
      </c>
      <c r="D10">
        <v>138.06973400000001</v>
      </c>
      <c r="E10">
        <v>1.35</v>
      </c>
      <c r="F10">
        <v>197.36</v>
      </c>
      <c r="G10">
        <v>146.02000000000001</v>
      </c>
      <c r="H10" t="s">
        <v>369</v>
      </c>
      <c r="I10">
        <v>19</v>
      </c>
      <c r="J10">
        <v>2</v>
      </c>
      <c r="K10">
        <v>4</v>
      </c>
      <c r="L10">
        <v>1</v>
      </c>
      <c r="M10">
        <v>913509790</v>
      </c>
      <c r="N10">
        <v>1604380348</v>
      </c>
      <c r="O10">
        <v>19391386400</v>
      </c>
      <c r="P10">
        <v>1660888270</v>
      </c>
      <c r="Q10">
        <v>9110255546</v>
      </c>
      <c r="R10">
        <v>4724325627</v>
      </c>
      <c r="S10">
        <v>20681861810</v>
      </c>
      <c r="T10">
        <v>3120773692</v>
      </c>
      <c r="U10">
        <v>12172901795</v>
      </c>
      <c r="V10" t="s">
        <v>379</v>
      </c>
      <c r="W10">
        <v>4421</v>
      </c>
      <c r="X10">
        <v>73</v>
      </c>
      <c r="Y10">
        <v>414</v>
      </c>
      <c r="Z10">
        <v>9</v>
      </c>
      <c r="AA10">
        <v>913647861</v>
      </c>
      <c r="AB10">
        <v>1606246539</v>
      </c>
      <c r="AC10">
        <v>19417412575</v>
      </c>
      <c r="AD10">
        <v>1662192742</v>
      </c>
      <c r="AE10">
        <v>9150123531</v>
      </c>
      <c r="AF10">
        <v>4735707802</v>
      </c>
      <c r="AG10">
        <v>20716391550</v>
      </c>
      <c r="AH10">
        <v>3125223567</v>
      </c>
      <c r="AI10">
        <v>12187682371</v>
      </c>
      <c r="AJ10" s="33">
        <f t="shared" si="2"/>
        <v>1.6435185185185164E-3</v>
      </c>
      <c r="AK10">
        <f t="shared" si="3"/>
        <v>142</v>
      </c>
      <c r="AL10">
        <f t="shared" si="4"/>
        <v>4402</v>
      </c>
      <c r="AM10">
        <f t="shared" si="5"/>
        <v>71</v>
      </c>
      <c r="AN10">
        <f t="shared" si="6"/>
        <v>410</v>
      </c>
      <c r="AO10">
        <f t="shared" si="7"/>
        <v>8</v>
      </c>
      <c r="AP10">
        <f t="shared" si="8"/>
        <v>138071</v>
      </c>
      <c r="AQ10">
        <f t="shared" si="9"/>
        <v>1866191</v>
      </c>
      <c r="AR10">
        <f t="shared" si="10"/>
        <v>26026175</v>
      </c>
      <c r="AS10">
        <f t="shared" si="11"/>
        <v>1304472</v>
      </c>
      <c r="AT10">
        <f t="shared" si="12"/>
        <v>39867985</v>
      </c>
      <c r="AU10">
        <f t="shared" si="13"/>
        <v>11382175</v>
      </c>
      <c r="AV10">
        <f t="shared" si="14"/>
        <v>34529740</v>
      </c>
      <c r="AW10">
        <f t="shared" si="15"/>
        <v>4449875</v>
      </c>
      <c r="AX10">
        <f t="shared" si="16"/>
        <v>14780576</v>
      </c>
      <c r="AY10">
        <f t="shared" si="17"/>
        <v>1.6129032258064515</v>
      </c>
      <c r="AZ10">
        <f t="shared" si="18"/>
        <v>0.5</v>
      </c>
      <c r="BA10">
        <f t="shared" si="19"/>
        <v>31</v>
      </c>
      <c r="BB10">
        <f t="shared" si="20"/>
        <v>138.071</v>
      </c>
      <c r="BC10">
        <f t="shared" si="21"/>
        <v>186.6191</v>
      </c>
      <c r="BD10">
        <f t="shared" si="22"/>
        <v>260.26175000000001</v>
      </c>
      <c r="BE10">
        <f t="shared" si="23"/>
        <v>130.44720000000001</v>
      </c>
      <c r="BF10">
        <f t="shared" si="24"/>
        <v>398.67984999999999</v>
      </c>
      <c r="BG10">
        <f t="shared" si="25"/>
        <v>113.82174999999999</v>
      </c>
      <c r="BH10">
        <f t="shared" si="26"/>
        <v>345.29739999999998</v>
      </c>
      <c r="BI10">
        <f t="shared" si="27"/>
        <v>444.98750000000001</v>
      </c>
      <c r="BJ10">
        <f t="shared" si="28"/>
        <v>147.80575999999999</v>
      </c>
      <c r="BK10">
        <f t="shared" si="29"/>
        <v>1.351616921728676</v>
      </c>
      <c r="BL10">
        <f t="shared" si="30"/>
        <v>1.8849848990736651</v>
      </c>
      <c r="BM10">
        <f t="shared" si="31"/>
        <v>0.94478348096269316</v>
      </c>
      <c r="BN10">
        <f t="shared" si="32"/>
        <v>2.8874988230692904</v>
      </c>
      <c r="BO10">
        <f t="shared" si="33"/>
        <v>0.82437115686856755</v>
      </c>
      <c r="BP10">
        <f t="shared" si="34"/>
        <v>2.5008683937973939</v>
      </c>
      <c r="BQ10">
        <f t="shared" si="35"/>
        <v>3.2228889484395711</v>
      </c>
      <c r="BR10">
        <f t="shared" si="36"/>
        <v>1.0705054645798175</v>
      </c>
    </row>
    <row r="11" spans="1:70" x14ac:dyDescent="0.2">
      <c r="A11" t="s">
        <v>87</v>
      </c>
      <c r="B11">
        <v>-1.8754409999999999</v>
      </c>
      <c r="C11">
        <v>-248.4</v>
      </c>
      <c r="D11">
        <v>132.44882100000001</v>
      </c>
      <c r="E11">
        <v>1.35</v>
      </c>
      <c r="F11">
        <v>190.24</v>
      </c>
      <c r="G11">
        <v>140.75</v>
      </c>
      <c r="H11" t="s">
        <v>370</v>
      </c>
      <c r="I11">
        <v>19</v>
      </c>
      <c r="J11">
        <v>2</v>
      </c>
      <c r="K11">
        <v>3</v>
      </c>
      <c r="L11">
        <v>1</v>
      </c>
      <c r="M11">
        <v>913676320</v>
      </c>
      <c r="N11">
        <v>1606631173</v>
      </c>
      <c r="O11">
        <v>19422373815</v>
      </c>
      <c r="P11">
        <v>1662437618</v>
      </c>
      <c r="Q11">
        <v>9152604873</v>
      </c>
      <c r="R11">
        <v>4736972065</v>
      </c>
      <c r="S11">
        <v>20720293911</v>
      </c>
      <c r="T11">
        <v>3126040787</v>
      </c>
      <c r="U11">
        <v>12190143825</v>
      </c>
      <c r="V11" t="s">
        <v>380</v>
      </c>
      <c r="W11">
        <v>4237</v>
      </c>
      <c r="X11">
        <v>72</v>
      </c>
      <c r="Y11">
        <v>231</v>
      </c>
      <c r="Z11">
        <v>6</v>
      </c>
      <c r="AA11">
        <v>913808768</v>
      </c>
      <c r="AB11">
        <v>1608421387</v>
      </c>
      <c r="AC11">
        <v>19447153514</v>
      </c>
      <c r="AD11">
        <v>1663723624</v>
      </c>
      <c r="AE11">
        <v>9198438488</v>
      </c>
      <c r="AF11">
        <v>4748288999</v>
      </c>
      <c r="AG11">
        <v>20755606134</v>
      </c>
      <c r="AH11">
        <v>3130394624</v>
      </c>
      <c r="AI11">
        <v>12205261102</v>
      </c>
      <c r="AJ11" s="33">
        <f t="shared" si="2"/>
        <v>1.5856481481481555E-3</v>
      </c>
      <c r="AK11">
        <f t="shared" si="3"/>
        <v>137</v>
      </c>
      <c r="AL11">
        <f t="shared" si="4"/>
        <v>4218</v>
      </c>
      <c r="AM11">
        <f t="shared" si="5"/>
        <v>70</v>
      </c>
      <c r="AN11">
        <f t="shared" si="6"/>
        <v>228</v>
      </c>
      <c r="AO11">
        <f t="shared" si="7"/>
        <v>5</v>
      </c>
      <c r="AP11">
        <f t="shared" si="8"/>
        <v>132448</v>
      </c>
      <c r="AQ11">
        <f t="shared" si="9"/>
        <v>1790214</v>
      </c>
      <c r="AR11">
        <f t="shared" si="10"/>
        <v>24779699</v>
      </c>
      <c r="AS11">
        <f t="shared" si="11"/>
        <v>1286006</v>
      </c>
      <c r="AT11">
        <f t="shared" si="12"/>
        <v>45833615</v>
      </c>
      <c r="AU11">
        <f t="shared" si="13"/>
        <v>11316934</v>
      </c>
      <c r="AV11">
        <f t="shared" si="14"/>
        <v>35312223</v>
      </c>
      <c r="AW11">
        <f t="shared" si="15"/>
        <v>4353837</v>
      </c>
      <c r="AX11">
        <f t="shared" si="16"/>
        <v>15117277</v>
      </c>
      <c r="AY11">
        <f t="shared" si="17"/>
        <v>1.6595542911332386</v>
      </c>
      <c r="AZ11">
        <f t="shared" si="18"/>
        <v>0.51094890510948909</v>
      </c>
      <c r="BA11">
        <f t="shared" si="19"/>
        <v>30.788321167883211</v>
      </c>
      <c r="BB11">
        <f t="shared" si="20"/>
        <v>132.44800000000001</v>
      </c>
      <c r="BC11">
        <f t="shared" si="21"/>
        <v>179.0214</v>
      </c>
      <c r="BD11">
        <f t="shared" si="22"/>
        <v>247.79698999999999</v>
      </c>
      <c r="BE11">
        <f t="shared" si="23"/>
        <v>128.60059999999999</v>
      </c>
      <c r="BF11">
        <f t="shared" si="24"/>
        <v>458.33614999999998</v>
      </c>
      <c r="BG11">
        <f t="shared" si="25"/>
        <v>113.16934000000001</v>
      </c>
      <c r="BH11">
        <f t="shared" si="26"/>
        <v>353.12223</v>
      </c>
      <c r="BI11">
        <f t="shared" si="27"/>
        <v>435.38369999999998</v>
      </c>
      <c r="BJ11">
        <f t="shared" si="28"/>
        <v>151.17277000000001</v>
      </c>
      <c r="BK11">
        <f t="shared" si="29"/>
        <v>1.3516353587823144</v>
      </c>
      <c r="BL11">
        <f t="shared" si="30"/>
        <v>1.870900202343561</v>
      </c>
      <c r="BM11">
        <f t="shared" si="31"/>
        <v>0.97095161874848979</v>
      </c>
      <c r="BN11">
        <f t="shared" si="32"/>
        <v>3.4604988372795358</v>
      </c>
      <c r="BO11">
        <f t="shared" si="33"/>
        <v>0.85444355520657167</v>
      </c>
      <c r="BP11">
        <f t="shared" si="34"/>
        <v>2.6661197602077795</v>
      </c>
      <c r="BQ11">
        <f t="shared" si="35"/>
        <v>3.2872047898043002</v>
      </c>
      <c r="BR11">
        <f t="shared" si="36"/>
        <v>1.1413745016912298</v>
      </c>
    </row>
    <row r="12" spans="1:70" x14ac:dyDescent="0.2">
      <c r="A12" t="s">
        <v>88</v>
      </c>
      <c r="B12">
        <v>-1.354576</v>
      </c>
      <c r="C12">
        <v>-165.6</v>
      </c>
      <c r="D12">
        <v>122.252312</v>
      </c>
      <c r="E12">
        <v>1.34</v>
      </c>
      <c r="F12">
        <v>199.75</v>
      </c>
      <c r="G12">
        <v>147.97</v>
      </c>
      <c r="H12" t="s">
        <v>243</v>
      </c>
      <c r="I12">
        <v>16</v>
      </c>
      <c r="J12">
        <v>2</v>
      </c>
      <c r="K12">
        <v>4</v>
      </c>
      <c r="L12">
        <v>1</v>
      </c>
      <c r="M12">
        <v>884345421</v>
      </c>
      <c r="N12">
        <v>1465489522</v>
      </c>
      <c r="O12">
        <v>17515600365</v>
      </c>
      <c r="P12">
        <v>1552721497</v>
      </c>
      <c r="Q12">
        <v>8359575350</v>
      </c>
      <c r="R12">
        <v>4299542927</v>
      </c>
      <c r="S12">
        <v>17196515225</v>
      </c>
      <c r="T12">
        <v>2823716748</v>
      </c>
      <c r="U12">
        <v>11052187370</v>
      </c>
      <c r="V12" t="s">
        <v>253</v>
      </c>
      <c r="W12">
        <v>4209</v>
      </c>
      <c r="X12">
        <v>270</v>
      </c>
      <c r="Y12">
        <v>1644</v>
      </c>
      <c r="Z12">
        <v>59</v>
      </c>
      <c r="AA12">
        <v>884467674</v>
      </c>
      <c r="AB12">
        <v>1467141909</v>
      </c>
      <c r="AC12">
        <v>17537242246</v>
      </c>
      <c r="AD12">
        <v>1553757054</v>
      </c>
      <c r="AE12">
        <v>8360632160</v>
      </c>
      <c r="AF12">
        <v>4301543107</v>
      </c>
      <c r="AG12">
        <v>17246657735</v>
      </c>
      <c r="AH12">
        <v>2826962362</v>
      </c>
      <c r="AI12">
        <v>11068553364</v>
      </c>
      <c r="AJ12" s="33">
        <f t="shared" ref="AJ12:AJ21" si="37">V12-H12</f>
        <v>1.6550925925926663E-3</v>
      </c>
      <c r="AK12">
        <f t="shared" si="3"/>
        <v>143</v>
      </c>
      <c r="AL12">
        <f t="shared" ref="AL12:AL21" si="38">W12-I12</f>
        <v>4193</v>
      </c>
      <c r="AM12">
        <f t="shared" ref="AM12:AM21" si="39">X12-J12</f>
        <v>268</v>
      </c>
      <c r="AN12">
        <f t="shared" ref="AN12:AN21" si="40">Y12-K12</f>
        <v>1640</v>
      </c>
      <c r="AO12">
        <f t="shared" ref="AO12:AO21" si="41">Z12-L12</f>
        <v>58</v>
      </c>
      <c r="AP12">
        <f t="shared" ref="AP12:AP21" si="42">AA12-M12</f>
        <v>122253</v>
      </c>
      <c r="AQ12">
        <f t="shared" ref="AQ12:AQ21" si="43">AB12-N12</f>
        <v>1652387</v>
      </c>
      <c r="AR12">
        <f t="shared" ref="AR12:AR21" si="44">AC12-O12</f>
        <v>21641881</v>
      </c>
      <c r="AS12">
        <f t="shared" ref="AS12:AS21" si="45">AD12-P12</f>
        <v>1035557</v>
      </c>
      <c r="AT12">
        <f t="shared" ref="AT12:AT21" si="46">AE12-Q12</f>
        <v>1056810</v>
      </c>
      <c r="AU12">
        <f t="shared" ref="AU12:AU21" si="47">AF12-R12</f>
        <v>2000180</v>
      </c>
      <c r="AV12">
        <f t="shared" ref="AV12:AV21" si="48">AG12-S12</f>
        <v>50142510</v>
      </c>
      <c r="AW12">
        <f t="shared" ref="AW12:AW21" si="49">AH12-T12</f>
        <v>3245614</v>
      </c>
      <c r="AX12">
        <f t="shared" ref="AX12:AX21" si="50">AI12-U12</f>
        <v>16365994</v>
      </c>
      <c r="AY12">
        <f t="shared" si="17"/>
        <v>6.3916050560457904</v>
      </c>
      <c r="AZ12">
        <f t="shared" si="18"/>
        <v>1.8741258741258742</v>
      </c>
      <c r="BA12">
        <f t="shared" si="19"/>
        <v>29.321678321678323</v>
      </c>
      <c r="BB12">
        <f t="shared" si="20"/>
        <v>122.253</v>
      </c>
      <c r="BC12">
        <f t="shared" si="21"/>
        <v>165.23869999999999</v>
      </c>
      <c r="BD12">
        <f t="shared" si="22"/>
        <v>216.41881000000001</v>
      </c>
      <c r="BE12">
        <f t="shared" si="23"/>
        <v>103.5557</v>
      </c>
      <c r="BF12">
        <f t="shared" si="24"/>
        <v>10.568099999999999</v>
      </c>
      <c r="BG12">
        <f t="shared" si="25"/>
        <v>20.001799999999999</v>
      </c>
      <c r="BH12">
        <f t="shared" si="26"/>
        <v>501.42509999999999</v>
      </c>
      <c r="BI12">
        <f t="shared" si="27"/>
        <v>324.56139999999999</v>
      </c>
      <c r="BJ12">
        <f t="shared" si="28"/>
        <v>163.65994000000001</v>
      </c>
      <c r="BK12">
        <f t="shared" si="29"/>
        <v>1.3516126393626331</v>
      </c>
      <c r="BL12">
        <f t="shared" si="30"/>
        <v>1.7702535725094681</v>
      </c>
      <c r="BM12">
        <f t="shared" si="31"/>
        <v>0.84706060382976289</v>
      </c>
      <c r="BN12">
        <f t="shared" si="32"/>
        <v>8.6444504429339153E-2</v>
      </c>
      <c r="BO12">
        <f t="shared" si="33"/>
        <v>0.16360989096382092</v>
      </c>
      <c r="BP12">
        <f t="shared" si="34"/>
        <v>4.1015361586218742</v>
      </c>
      <c r="BQ12">
        <f t="shared" si="35"/>
        <v>2.6548338282087145</v>
      </c>
      <c r="BR12">
        <f t="shared" si="36"/>
        <v>1.3386987640385104</v>
      </c>
    </row>
    <row r="13" spans="1:70" x14ac:dyDescent="0.2">
      <c r="A13" t="s">
        <v>88</v>
      </c>
      <c r="B13">
        <v>-1.3784430000000001</v>
      </c>
      <c r="C13">
        <v>-165.6</v>
      </c>
      <c r="D13">
        <v>120.13552</v>
      </c>
      <c r="E13">
        <v>1.34</v>
      </c>
      <c r="F13">
        <v>186.82</v>
      </c>
      <c r="G13">
        <v>138.41999999999999</v>
      </c>
      <c r="H13" t="s">
        <v>244</v>
      </c>
      <c r="I13">
        <v>7</v>
      </c>
      <c r="J13">
        <v>3</v>
      </c>
      <c r="K13">
        <v>6</v>
      </c>
      <c r="L13">
        <v>2</v>
      </c>
      <c r="M13">
        <v>884507405</v>
      </c>
      <c r="N13">
        <v>1467678847</v>
      </c>
      <c r="O13">
        <v>17544276839</v>
      </c>
      <c r="P13">
        <v>1554121477</v>
      </c>
      <c r="Q13">
        <v>8360975566</v>
      </c>
      <c r="R13">
        <v>4302193059</v>
      </c>
      <c r="S13">
        <v>17261474995</v>
      </c>
      <c r="T13">
        <v>2828022961</v>
      </c>
      <c r="U13">
        <v>11073935213</v>
      </c>
      <c r="V13" t="s">
        <v>254</v>
      </c>
      <c r="W13">
        <v>4320</v>
      </c>
      <c r="X13">
        <v>249</v>
      </c>
      <c r="Y13">
        <v>1854</v>
      </c>
      <c r="Z13">
        <v>52</v>
      </c>
      <c r="AA13">
        <v>884627540</v>
      </c>
      <c r="AB13">
        <v>1469302635</v>
      </c>
      <c r="AC13">
        <v>17565294699</v>
      </c>
      <c r="AD13">
        <v>1555155936</v>
      </c>
      <c r="AE13">
        <v>8362014084</v>
      </c>
      <c r="AF13">
        <v>4304158619</v>
      </c>
      <c r="AG13">
        <v>17311002455</v>
      </c>
      <c r="AH13">
        <v>2831235027</v>
      </c>
      <c r="AI13">
        <v>11090776176</v>
      </c>
      <c r="AJ13" s="33">
        <f t="shared" si="37"/>
        <v>1.5393518518518334E-3</v>
      </c>
      <c r="AK13">
        <f t="shared" si="3"/>
        <v>133</v>
      </c>
      <c r="AL13">
        <f t="shared" si="38"/>
        <v>4313</v>
      </c>
      <c r="AM13">
        <f t="shared" si="39"/>
        <v>246</v>
      </c>
      <c r="AN13">
        <f t="shared" si="40"/>
        <v>1848</v>
      </c>
      <c r="AO13">
        <f t="shared" si="41"/>
        <v>50</v>
      </c>
      <c r="AP13">
        <f t="shared" si="42"/>
        <v>120135</v>
      </c>
      <c r="AQ13">
        <f t="shared" si="43"/>
        <v>1623788</v>
      </c>
      <c r="AR13">
        <f t="shared" si="44"/>
        <v>21017860</v>
      </c>
      <c r="AS13">
        <f t="shared" si="45"/>
        <v>1034459</v>
      </c>
      <c r="AT13">
        <f t="shared" si="46"/>
        <v>1038518</v>
      </c>
      <c r="AU13">
        <f t="shared" si="47"/>
        <v>1965560</v>
      </c>
      <c r="AV13">
        <f t="shared" si="48"/>
        <v>49527460</v>
      </c>
      <c r="AW13">
        <f t="shared" si="49"/>
        <v>3212066</v>
      </c>
      <c r="AX13">
        <f t="shared" si="50"/>
        <v>16840963</v>
      </c>
      <c r="AY13">
        <f t="shared" si="17"/>
        <v>5.7036865290980749</v>
      </c>
      <c r="AZ13">
        <f t="shared" si="18"/>
        <v>1.8496240601503759</v>
      </c>
      <c r="BA13">
        <f t="shared" si="19"/>
        <v>32.428571428571431</v>
      </c>
      <c r="BB13">
        <f t="shared" si="20"/>
        <v>120.13500000000001</v>
      </c>
      <c r="BC13">
        <f t="shared" si="21"/>
        <v>162.37880000000001</v>
      </c>
      <c r="BD13">
        <f t="shared" si="22"/>
        <v>210.17859999999999</v>
      </c>
      <c r="BE13">
        <f t="shared" si="23"/>
        <v>103.44589999999999</v>
      </c>
      <c r="BF13">
        <f t="shared" si="24"/>
        <v>10.38518</v>
      </c>
      <c r="BG13">
        <f t="shared" si="25"/>
        <v>19.6556</v>
      </c>
      <c r="BH13">
        <f t="shared" si="26"/>
        <v>495.27460000000002</v>
      </c>
      <c r="BI13">
        <f t="shared" si="27"/>
        <v>321.20659999999998</v>
      </c>
      <c r="BJ13">
        <f t="shared" si="28"/>
        <v>168.40962999999999</v>
      </c>
      <c r="BK13">
        <f t="shared" si="29"/>
        <v>1.3516360760810755</v>
      </c>
      <c r="BL13">
        <f t="shared" si="30"/>
        <v>1.749520123194739</v>
      </c>
      <c r="BM13">
        <f t="shared" si="31"/>
        <v>0.86108045115911258</v>
      </c>
      <c r="BN13">
        <f t="shared" si="32"/>
        <v>8.6445915012277857E-2</v>
      </c>
      <c r="BO13">
        <f t="shared" si="33"/>
        <v>0.16361260248886669</v>
      </c>
      <c r="BP13">
        <f t="shared" si="34"/>
        <v>4.1226503516876845</v>
      </c>
      <c r="BQ13">
        <f t="shared" si="35"/>
        <v>2.6737137387106169</v>
      </c>
      <c r="BR13">
        <f t="shared" si="36"/>
        <v>1.4018365172514253</v>
      </c>
    </row>
    <row r="14" spans="1:70" x14ac:dyDescent="0.2">
      <c r="A14" t="s">
        <v>88</v>
      </c>
      <c r="B14">
        <v>-1.395667</v>
      </c>
      <c r="C14">
        <v>-193.2</v>
      </c>
      <c r="D14">
        <v>138.42844099999999</v>
      </c>
      <c r="E14">
        <v>1.34</v>
      </c>
      <c r="F14">
        <v>212.58</v>
      </c>
      <c r="G14">
        <v>158.44999999999999</v>
      </c>
      <c r="H14" t="s">
        <v>245</v>
      </c>
      <c r="I14">
        <v>9</v>
      </c>
      <c r="J14">
        <v>3</v>
      </c>
      <c r="K14">
        <v>7</v>
      </c>
      <c r="L14">
        <v>2</v>
      </c>
      <c r="M14">
        <v>884667582</v>
      </c>
      <c r="N14">
        <v>1469843760</v>
      </c>
      <c r="O14">
        <v>17571577380</v>
      </c>
      <c r="P14">
        <v>1555521769</v>
      </c>
      <c r="Q14">
        <v>8362360168</v>
      </c>
      <c r="R14">
        <v>4304813642</v>
      </c>
      <c r="S14">
        <v>17326174402</v>
      </c>
      <c r="T14">
        <v>2832306989</v>
      </c>
      <c r="U14">
        <v>11096398670</v>
      </c>
      <c r="V14" t="s">
        <v>255</v>
      </c>
      <c r="W14">
        <v>4276</v>
      </c>
      <c r="X14">
        <v>281</v>
      </c>
      <c r="Y14">
        <v>1629</v>
      </c>
      <c r="Z14">
        <v>49</v>
      </c>
      <c r="AA14">
        <v>884806011</v>
      </c>
      <c r="AB14">
        <v>1471714776</v>
      </c>
      <c r="AC14">
        <v>17596151961</v>
      </c>
      <c r="AD14">
        <v>1556638099</v>
      </c>
      <c r="AE14">
        <v>8363556806</v>
      </c>
      <c r="AF14">
        <v>4307078468</v>
      </c>
      <c r="AG14">
        <v>17382769729</v>
      </c>
      <c r="AH14">
        <v>2835929818</v>
      </c>
      <c r="AI14">
        <v>11114757408</v>
      </c>
      <c r="AJ14" s="33">
        <f t="shared" si="37"/>
        <v>1.7361111111111605E-3</v>
      </c>
      <c r="AK14">
        <f t="shared" si="3"/>
        <v>150</v>
      </c>
      <c r="AL14">
        <f t="shared" si="38"/>
        <v>4267</v>
      </c>
      <c r="AM14">
        <f t="shared" si="39"/>
        <v>278</v>
      </c>
      <c r="AN14">
        <f t="shared" si="40"/>
        <v>1622</v>
      </c>
      <c r="AO14">
        <f t="shared" si="41"/>
        <v>47</v>
      </c>
      <c r="AP14">
        <f t="shared" si="42"/>
        <v>138429</v>
      </c>
      <c r="AQ14">
        <f t="shared" si="43"/>
        <v>1871016</v>
      </c>
      <c r="AR14">
        <f t="shared" si="44"/>
        <v>24574581</v>
      </c>
      <c r="AS14">
        <f t="shared" si="45"/>
        <v>1116330</v>
      </c>
      <c r="AT14">
        <f t="shared" si="46"/>
        <v>1196638</v>
      </c>
      <c r="AU14">
        <f t="shared" si="47"/>
        <v>2264826</v>
      </c>
      <c r="AV14">
        <f t="shared" si="48"/>
        <v>56595327</v>
      </c>
      <c r="AW14">
        <f t="shared" si="49"/>
        <v>3622829</v>
      </c>
      <c r="AX14">
        <f t="shared" si="50"/>
        <v>18358738</v>
      </c>
      <c r="AY14">
        <f t="shared" si="17"/>
        <v>6.5151160065619873</v>
      </c>
      <c r="AZ14">
        <f t="shared" si="18"/>
        <v>1.8533333333333333</v>
      </c>
      <c r="BA14">
        <f t="shared" si="19"/>
        <v>28.446666666666665</v>
      </c>
      <c r="BB14">
        <f t="shared" si="20"/>
        <v>138.429</v>
      </c>
      <c r="BC14">
        <f t="shared" si="21"/>
        <v>187.10159999999999</v>
      </c>
      <c r="BD14">
        <f t="shared" si="22"/>
        <v>245.74581000000001</v>
      </c>
      <c r="BE14">
        <f t="shared" si="23"/>
        <v>111.633</v>
      </c>
      <c r="BF14">
        <f t="shared" si="24"/>
        <v>11.966379999999999</v>
      </c>
      <c r="BG14">
        <f t="shared" si="25"/>
        <v>22.648260000000001</v>
      </c>
      <c r="BH14">
        <f t="shared" si="26"/>
        <v>565.95326999999997</v>
      </c>
      <c r="BI14">
        <f t="shared" si="27"/>
        <v>362.28289999999998</v>
      </c>
      <c r="BJ14">
        <f t="shared" si="28"/>
        <v>183.58738</v>
      </c>
      <c r="BK14">
        <f t="shared" si="29"/>
        <v>1.351606960969161</v>
      </c>
      <c r="BL14">
        <f t="shared" si="30"/>
        <v>1.7752480332878227</v>
      </c>
      <c r="BM14">
        <f t="shared" si="31"/>
        <v>0.80642784387664435</v>
      </c>
      <c r="BN14">
        <f t="shared" si="32"/>
        <v>8.6444169935490395E-2</v>
      </c>
      <c r="BO14">
        <f t="shared" si="33"/>
        <v>0.16360921483215221</v>
      </c>
      <c r="BP14">
        <f t="shared" si="34"/>
        <v>4.0884010575818648</v>
      </c>
      <c r="BQ14">
        <f t="shared" si="35"/>
        <v>2.6171026302292146</v>
      </c>
      <c r="BR14">
        <f t="shared" si="36"/>
        <v>1.3262205173771391</v>
      </c>
    </row>
    <row r="15" spans="1:70" x14ac:dyDescent="0.2">
      <c r="A15" t="s">
        <v>88</v>
      </c>
      <c r="B15">
        <v>-1.350214</v>
      </c>
      <c r="C15">
        <v>-193.2</v>
      </c>
      <c r="D15">
        <v>143.08838900000001</v>
      </c>
      <c r="E15">
        <v>1.35</v>
      </c>
      <c r="F15">
        <v>200.43</v>
      </c>
      <c r="G15">
        <v>148.46</v>
      </c>
      <c r="H15" t="s">
        <v>246</v>
      </c>
      <c r="I15">
        <v>9</v>
      </c>
      <c r="J15">
        <v>4</v>
      </c>
      <c r="K15">
        <v>7</v>
      </c>
      <c r="L15">
        <v>3</v>
      </c>
      <c r="M15">
        <v>884841153</v>
      </c>
      <c r="N15">
        <v>1472189713</v>
      </c>
      <c r="O15">
        <v>17601892540</v>
      </c>
      <c r="P15">
        <v>1556994491</v>
      </c>
      <c r="Q15">
        <v>8363860558</v>
      </c>
      <c r="R15">
        <v>4307653371</v>
      </c>
      <c r="S15">
        <v>17395922274</v>
      </c>
      <c r="T15">
        <v>2836909330</v>
      </c>
      <c r="U15">
        <v>11120388219</v>
      </c>
      <c r="V15" t="s">
        <v>256</v>
      </c>
      <c r="W15">
        <v>3901</v>
      </c>
      <c r="X15">
        <v>265</v>
      </c>
      <c r="Y15">
        <v>1754</v>
      </c>
      <c r="Z15">
        <v>46</v>
      </c>
      <c r="AA15">
        <v>884979945</v>
      </c>
      <c r="AB15">
        <v>1474065635</v>
      </c>
      <c r="AC15">
        <v>17625059456</v>
      </c>
      <c r="AD15">
        <v>1558071681</v>
      </c>
      <c r="AE15">
        <v>8365060334</v>
      </c>
      <c r="AF15">
        <v>4309924136</v>
      </c>
      <c r="AG15">
        <v>17451299629</v>
      </c>
      <c r="AH15">
        <v>2840551177</v>
      </c>
      <c r="AI15">
        <v>11137997233</v>
      </c>
      <c r="AJ15" s="33">
        <f t="shared" si="37"/>
        <v>1.6550925925925553E-3</v>
      </c>
      <c r="AK15">
        <f t="shared" si="3"/>
        <v>143</v>
      </c>
      <c r="AL15">
        <f t="shared" si="38"/>
        <v>3892</v>
      </c>
      <c r="AM15">
        <f t="shared" si="39"/>
        <v>261</v>
      </c>
      <c r="AN15">
        <f t="shared" si="40"/>
        <v>1747</v>
      </c>
      <c r="AO15">
        <f t="shared" si="41"/>
        <v>43</v>
      </c>
      <c r="AP15">
        <f t="shared" si="42"/>
        <v>138792</v>
      </c>
      <c r="AQ15">
        <f t="shared" si="43"/>
        <v>1875922</v>
      </c>
      <c r="AR15">
        <f t="shared" si="44"/>
        <v>23166916</v>
      </c>
      <c r="AS15">
        <f t="shared" si="45"/>
        <v>1077190</v>
      </c>
      <c r="AT15">
        <f t="shared" si="46"/>
        <v>1199776</v>
      </c>
      <c r="AU15">
        <f t="shared" si="47"/>
        <v>2270765</v>
      </c>
      <c r="AV15">
        <f t="shared" si="48"/>
        <v>55377355</v>
      </c>
      <c r="AW15">
        <f t="shared" si="49"/>
        <v>3641847</v>
      </c>
      <c r="AX15">
        <f t="shared" si="50"/>
        <v>17609014</v>
      </c>
      <c r="AY15">
        <f t="shared" si="17"/>
        <v>6.7060637204522102</v>
      </c>
      <c r="AZ15">
        <f t="shared" si="18"/>
        <v>1.8251748251748252</v>
      </c>
      <c r="BA15">
        <f t="shared" si="19"/>
        <v>27.216783216783217</v>
      </c>
      <c r="BB15">
        <f t="shared" si="20"/>
        <v>138.792</v>
      </c>
      <c r="BC15">
        <f t="shared" si="21"/>
        <v>187.59219999999999</v>
      </c>
      <c r="BD15">
        <f t="shared" si="22"/>
        <v>231.66916000000001</v>
      </c>
      <c r="BE15">
        <f t="shared" si="23"/>
        <v>107.71899999999999</v>
      </c>
      <c r="BF15">
        <f t="shared" si="24"/>
        <v>11.99776</v>
      </c>
      <c r="BG15">
        <f t="shared" si="25"/>
        <v>22.707650000000001</v>
      </c>
      <c r="BH15">
        <f t="shared" si="26"/>
        <v>553.77355</v>
      </c>
      <c r="BI15">
        <f t="shared" si="27"/>
        <v>364.18470000000002</v>
      </c>
      <c r="BJ15">
        <f t="shared" si="28"/>
        <v>176.09013999999999</v>
      </c>
      <c r="BK15">
        <f t="shared" si="29"/>
        <v>1.3516067208484639</v>
      </c>
      <c r="BL15">
        <f t="shared" si="30"/>
        <v>1.66918237362384</v>
      </c>
      <c r="BM15">
        <f t="shared" si="31"/>
        <v>0.77611822007032105</v>
      </c>
      <c r="BN15">
        <f t="shared" si="32"/>
        <v>8.6444175456798653E-2</v>
      </c>
      <c r="BO15">
        <f t="shared" si="33"/>
        <v>0.1636092137875382</v>
      </c>
      <c r="BP15">
        <f t="shared" si="34"/>
        <v>3.9899529511787422</v>
      </c>
      <c r="BQ15">
        <f t="shared" si="35"/>
        <v>2.6239603147155455</v>
      </c>
      <c r="BR15">
        <f t="shared" si="36"/>
        <v>1.2687340768920399</v>
      </c>
    </row>
    <row r="16" spans="1:70" x14ac:dyDescent="0.2">
      <c r="A16" t="s">
        <v>88</v>
      </c>
      <c r="B16">
        <v>-1.4063019999999999</v>
      </c>
      <c r="C16">
        <v>-193.2</v>
      </c>
      <c r="D16">
        <v>137.38157000000001</v>
      </c>
      <c r="E16">
        <v>1.34</v>
      </c>
      <c r="F16">
        <v>218.04</v>
      </c>
      <c r="G16">
        <v>162.01</v>
      </c>
      <c r="H16" t="s">
        <v>247</v>
      </c>
      <c r="I16">
        <v>7</v>
      </c>
      <c r="J16">
        <v>4</v>
      </c>
      <c r="K16">
        <v>5</v>
      </c>
      <c r="L16">
        <v>4</v>
      </c>
      <c r="M16">
        <v>885024551</v>
      </c>
      <c r="N16">
        <v>1474668450</v>
      </c>
      <c r="O16">
        <v>17632904255</v>
      </c>
      <c r="P16">
        <v>1558467897</v>
      </c>
      <c r="Q16">
        <v>8365445871</v>
      </c>
      <c r="R16">
        <v>4310653832</v>
      </c>
      <c r="S16">
        <v>17468400701</v>
      </c>
      <c r="T16">
        <v>2841745267</v>
      </c>
      <c r="U16">
        <v>11144184967</v>
      </c>
      <c r="V16" t="s">
        <v>257</v>
      </c>
      <c r="W16">
        <v>4932</v>
      </c>
      <c r="X16">
        <v>306</v>
      </c>
      <c r="Y16">
        <v>2026</v>
      </c>
      <c r="Z16">
        <v>74</v>
      </c>
      <c r="AA16">
        <v>885161933</v>
      </c>
      <c r="AB16">
        <v>1476525314</v>
      </c>
      <c r="AC16">
        <v>17657349800</v>
      </c>
      <c r="AD16">
        <v>1559618050</v>
      </c>
      <c r="AE16">
        <v>8366633459</v>
      </c>
      <c r="AF16">
        <v>4312901527</v>
      </c>
      <c r="AG16">
        <v>17526120133</v>
      </c>
      <c r="AH16">
        <v>2845375356</v>
      </c>
      <c r="AI16">
        <v>11163457149</v>
      </c>
      <c r="AJ16" s="33">
        <f t="shared" si="37"/>
        <v>1.782407407407427E-3</v>
      </c>
      <c r="AK16">
        <f t="shared" si="3"/>
        <v>154</v>
      </c>
      <c r="AL16">
        <f t="shared" si="38"/>
        <v>4925</v>
      </c>
      <c r="AM16">
        <f t="shared" si="39"/>
        <v>302</v>
      </c>
      <c r="AN16">
        <f t="shared" si="40"/>
        <v>2021</v>
      </c>
      <c r="AO16">
        <f t="shared" si="41"/>
        <v>70</v>
      </c>
      <c r="AP16">
        <f t="shared" si="42"/>
        <v>137382</v>
      </c>
      <c r="AQ16">
        <f t="shared" si="43"/>
        <v>1856864</v>
      </c>
      <c r="AR16">
        <f t="shared" si="44"/>
        <v>24445545</v>
      </c>
      <c r="AS16">
        <f t="shared" si="45"/>
        <v>1150153</v>
      </c>
      <c r="AT16">
        <f t="shared" si="46"/>
        <v>1187588</v>
      </c>
      <c r="AU16">
        <f t="shared" si="47"/>
        <v>2247695</v>
      </c>
      <c r="AV16">
        <f t="shared" si="48"/>
        <v>57719432</v>
      </c>
      <c r="AW16">
        <f t="shared" si="49"/>
        <v>3630089</v>
      </c>
      <c r="AX16">
        <f t="shared" si="50"/>
        <v>19272182</v>
      </c>
      <c r="AY16">
        <f t="shared" si="17"/>
        <v>6.1319796954314718</v>
      </c>
      <c r="AZ16">
        <f t="shared" si="18"/>
        <v>1.9610389610389611</v>
      </c>
      <c r="BA16">
        <f t="shared" si="19"/>
        <v>31.980519480519479</v>
      </c>
      <c r="BB16">
        <f t="shared" si="20"/>
        <v>137.38200000000001</v>
      </c>
      <c r="BC16">
        <f t="shared" si="21"/>
        <v>185.68639999999999</v>
      </c>
      <c r="BD16">
        <f t="shared" si="22"/>
        <v>244.45545000000001</v>
      </c>
      <c r="BE16">
        <f t="shared" si="23"/>
        <v>115.0153</v>
      </c>
      <c r="BF16">
        <f t="shared" si="24"/>
        <v>11.87588</v>
      </c>
      <c r="BG16">
        <f t="shared" si="25"/>
        <v>22.476949999999999</v>
      </c>
      <c r="BH16">
        <f t="shared" si="26"/>
        <v>577.19431999999995</v>
      </c>
      <c r="BI16">
        <f t="shared" si="27"/>
        <v>363.00889999999998</v>
      </c>
      <c r="BJ16">
        <f t="shared" si="28"/>
        <v>192.72182000000001</v>
      </c>
      <c r="BK16">
        <f t="shared" si="29"/>
        <v>1.3516064695520518</v>
      </c>
      <c r="BL16">
        <f t="shared" si="30"/>
        <v>1.7793848539109927</v>
      </c>
      <c r="BM16">
        <f t="shared" si="31"/>
        <v>0.83719337322211052</v>
      </c>
      <c r="BN16">
        <f t="shared" si="32"/>
        <v>8.6444221222576459E-2</v>
      </c>
      <c r="BO16">
        <f t="shared" si="33"/>
        <v>0.16360913365651977</v>
      </c>
      <c r="BP16">
        <f t="shared" si="34"/>
        <v>4.2013824227336913</v>
      </c>
      <c r="BQ16">
        <f t="shared" si="35"/>
        <v>2.6423323288349274</v>
      </c>
      <c r="BR16">
        <f t="shared" si="36"/>
        <v>1.4028171085003858</v>
      </c>
    </row>
    <row r="17" spans="1:70" x14ac:dyDescent="0.2">
      <c r="A17" t="s">
        <v>88</v>
      </c>
      <c r="B17">
        <v>-1.3157449999999999</v>
      </c>
      <c r="C17">
        <v>-165.6</v>
      </c>
      <c r="D17">
        <v>125.860212</v>
      </c>
      <c r="E17">
        <v>1.35</v>
      </c>
      <c r="F17">
        <v>190.1</v>
      </c>
      <c r="G17">
        <v>140.65</v>
      </c>
      <c r="H17" t="s">
        <v>248</v>
      </c>
      <c r="I17">
        <v>8</v>
      </c>
      <c r="J17">
        <v>3</v>
      </c>
      <c r="K17">
        <v>7</v>
      </c>
      <c r="L17">
        <v>2</v>
      </c>
      <c r="M17">
        <v>885207953</v>
      </c>
      <c r="N17">
        <v>1477147285</v>
      </c>
      <c r="O17">
        <v>17664601177</v>
      </c>
      <c r="P17">
        <v>1560069303</v>
      </c>
      <c r="Q17">
        <v>8367031248</v>
      </c>
      <c r="R17">
        <v>4313654409</v>
      </c>
      <c r="S17">
        <v>17544264234</v>
      </c>
      <c r="T17">
        <v>2846651630</v>
      </c>
      <c r="U17">
        <v>11170902181</v>
      </c>
      <c r="V17" t="s">
        <v>258</v>
      </c>
      <c r="W17">
        <v>3681</v>
      </c>
      <c r="X17">
        <v>289</v>
      </c>
      <c r="Y17">
        <v>1822</v>
      </c>
      <c r="Z17">
        <v>65</v>
      </c>
      <c r="AA17">
        <v>885329518</v>
      </c>
      <c r="AB17">
        <v>1478790373</v>
      </c>
      <c r="AC17">
        <v>17685220273</v>
      </c>
      <c r="AD17">
        <v>1561107330</v>
      </c>
      <c r="AE17">
        <v>8368082109</v>
      </c>
      <c r="AF17">
        <v>4315643332</v>
      </c>
      <c r="AG17">
        <v>17593986984</v>
      </c>
      <c r="AH17">
        <v>2849868437</v>
      </c>
      <c r="AI17">
        <v>11187070577</v>
      </c>
      <c r="AJ17" s="33">
        <f t="shared" si="37"/>
        <v>1.5625000000000222E-3</v>
      </c>
      <c r="AK17">
        <f t="shared" si="3"/>
        <v>135</v>
      </c>
      <c r="AL17">
        <f t="shared" si="38"/>
        <v>3673</v>
      </c>
      <c r="AM17">
        <f t="shared" si="39"/>
        <v>286</v>
      </c>
      <c r="AN17">
        <f t="shared" si="40"/>
        <v>1815</v>
      </c>
      <c r="AO17">
        <f t="shared" si="41"/>
        <v>63</v>
      </c>
      <c r="AP17">
        <f t="shared" si="42"/>
        <v>121565</v>
      </c>
      <c r="AQ17">
        <f t="shared" si="43"/>
        <v>1643088</v>
      </c>
      <c r="AR17">
        <f t="shared" si="44"/>
        <v>20619096</v>
      </c>
      <c r="AS17">
        <f t="shared" si="45"/>
        <v>1038027</v>
      </c>
      <c r="AT17">
        <f t="shared" si="46"/>
        <v>1050861</v>
      </c>
      <c r="AU17">
        <f t="shared" si="47"/>
        <v>1988923</v>
      </c>
      <c r="AV17">
        <f t="shared" si="48"/>
        <v>49722750</v>
      </c>
      <c r="AW17">
        <f t="shared" si="49"/>
        <v>3216807</v>
      </c>
      <c r="AX17">
        <f t="shared" si="50"/>
        <v>16168396</v>
      </c>
      <c r="AY17">
        <f t="shared" si="17"/>
        <v>7.7865505036754694</v>
      </c>
      <c r="AZ17">
        <f t="shared" si="18"/>
        <v>2.1185185185185187</v>
      </c>
      <c r="BA17">
        <f t="shared" si="19"/>
        <v>27.207407407407409</v>
      </c>
      <c r="BB17">
        <f t="shared" si="20"/>
        <v>121.565</v>
      </c>
      <c r="BC17">
        <f t="shared" si="21"/>
        <v>164.30879999999999</v>
      </c>
      <c r="BD17">
        <f t="shared" si="22"/>
        <v>206.19095999999999</v>
      </c>
      <c r="BE17">
        <f t="shared" si="23"/>
        <v>103.8027</v>
      </c>
      <c r="BF17">
        <f t="shared" si="24"/>
        <v>10.508609999999999</v>
      </c>
      <c r="BG17">
        <f t="shared" si="25"/>
        <v>19.889230000000001</v>
      </c>
      <c r="BH17">
        <f t="shared" si="26"/>
        <v>497.22750000000002</v>
      </c>
      <c r="BI17">
        <f t="shared" si="27"/>
        <v>321.6807</v>
      </c>
      <c r="BJ17">
        <f t="shared" si="28"/>
        <v>161.68396000000001</v>
      </c>
      <c r="BK17">
        <f t="shared" si="29"/>
        <v>1.3516127174762471</v>
      </c>
      <c r="BL17">
        <f t="shared" si="30"/>
        <v>1.6961375395878748</v>
      </c>
      <c r="BM17">
        <f t="shared" si="31"/>
        <v>0.8538863982231728</v>
      </c>
      <c r="BN17">
        <f t="shared" si="32"/>
        <v>8.6444371323983055E-2</v>
      </c>
      <c r="BO17">
        <f t="shared" si="33"/>
        <v>0.16360983835808005</v>
      </c>
      <c r="BP17">
        <f t="shared" si="34"/>
        <v>4.0902192242833051</v>
      </c>
      <c r="BQ17">
        <f t="shared" si="35"/>
        <v>2.6461621354830749</v>
      </c>
      <c r="BR17">
        <f t="shared" si="36"/>
        <v>1.3300206473902851</v>
      </c>
    </row>
    <row r="18" spans="1:70" x14ac:dyDescent="0.2">
      <c r="A18" t="s">
        <v>88</v>
      </c>
      <c r="B18">
        <v>-1.5635380000000001</v>
      </c>
      <c r="C18">
        <v>-220.8</v>
      </c>
      <c r="D18">
        <v>141.21817200000001</v>
      </c>
      <c r="E18">
        <v>1.34</v>
      </c>
      <c r="F18">
        <v>203.46</v>
      </c>
      <c r="G18">
        <v>150.83000000000001</v>
      </c>
      <c r="H18" t="s">
        <v>249</v>
      </c>
      <c r="I18">
        <v>8</v>
      </c>
      <c r="J18">
        <v>5</v>
      </c>
      <c r="K18">
        <v>8</v>
      </c>
      <c r="L18">
        <v>3</v>
      </c>
      <c r="M18">
        <v>885362523</v>
      </c>
      <c r="N18">
        <v>1479236427</v>
      </c>
      <c r="O18">
        <v>17690792884</v>
      </c>
      <c r="P18">
        <v>1561451680</v>
      </c>
      <c r="Q18">
        <v>8368367387</v>
      </c>
      <c r="R18">
        <v>4316183271</v>
      </c>
      <c r="S18">
        <v>17606691732</v>
      </c>
      <c r="T18">
        <v>2850765864</v>
      </c>
      <c r="U18">
        <v>11191642228</v>
      </c>
      <c r="V18" t="s">
        <v>259</v>
      </c>
      <c r="W18">
        <v>4647</v>
      </c>
      <c r="X18">
        <v>251</v>
      </c>
      <c r="Y18">
        <v>1820</v>
      </c>
      <c r="Z18">
        <v>58</v>
      </c>
      <c r="AA18">
        <v>885503785</v>
      </c>
      <c r="AB18">
        <v>1481145748</v>
      </c>
      <c r="AC18">
        <v>17715727354</v>
      </c>
      <c r="AD18">
        <v>1562709107</v>
      </c>
      <c r="AE18">
        <v>8369588524</v>
      </c>
      <c r="AF18">
        <v>4318494466</v>
      </c>
      <c r="AG18">
        <v>17664974422</v>
      </c>
      <c r="AH18">
        <v>2854505681</v>
      </c>
      <c r="AI18">
        <v>11211162482</v>
      </c>
      <c r="AJ18" s="33">
        <f t="shared" si="37"/>
        <v>1.678240740740744E-3</v>
      </c>
      <c r="AK18">
        <f t="shared" si="3"/>
        <v>145</v>
      </c>
      <c r="AL18">
        <f t="shared" si="38"/>
        <v>4639</v>
      </c>
      <c r="AM18">
        <f t="shared" si="39"/>
        <v>246</v>
      </c>
      <c r="AN18">
        <f t="shared" si="40"/>
        <v>1812</v>
      </c>
      <c r="AO18">
        <f t="shared" si="41"/>
        <v>55</v>
      </c>
      <c r="AP18">
        <f t="shared" si="42"/>
        <v>141262</v>
      </c>
      <c r="AQ18">
        <f t="shared" si="43"/>
        <v>1909321</v>
      </c>
      <c r="AR18">
        <f t="shared" si="44"/>
        <v>24934470</v>
      </c>
      <c r="AS18">
        <f t="shared" si="45"/>
        <v>1257427</v>
      </c>
      <c r="AT18">
        <f t="shared" si="46"/>
        <v>1221137</v>
      </c>
      <c r="AU18">
        <f t="shared" si="47"/>
        <v>2311195</v>
      </c>
      <c r="AV18">
        <f t="shared" si="48"/>
        <v>58282690</v>
      </c>
      <c r="AW18">
        <f t="shared" si="49"/>
        <v>3739817</v>
      </c>
      <c r="AX18">
        <f t="shared" si="50"/>
        <v>19520254</v>
      </c>
      <c r="AY18">
        <f t="shared" si="17"/>
        <v>5.3028669971976719</v>
      </c>
      <c r="AZ18">
        <f t="shared" si="18"/>
        <v>1.6965517241379311</v>
      </c>
      <c r="BA18">
        <f t="shared" si="19"/>
        <v>31.993103448275861</v>
      </c>
      <c r="BB18">
        <f t="shared" si="20"/>
        <v>141.262</v>
      </c>
      <c r="BC18">
        <f t="shared" si="21"/>
        <v>190.93209999999999</v>
      </c>
      <c r="BD18">
        <f t="shared" si="22"/>
        <v>249.34469999999999</v>
      </c>
      <c r="BE18">
        <f t="shared" si="23"/>
        <v>125.7427</v>
      </c>
      <c r="BF18">
        <f t="shared" si="24"/>
        <v>12.211370000000001</v>
      </c>
      <c r="BG18">
        <f t="shared" si="25"/>
        <v>23.11195</v>
      </c>
      <c r="BH18">
        <f t="shared" si="26"/>
        <v>582.82690000000002</v>
      </c>
      <c r="BI18">
        <f t="shared" si="27"/>
        <v>373.98169999999999</v>
      </c>
      <c r="BJ18">
        <f t="shared" si="28"/>
        <v>195.20254</v>
      </c>
      <c r="BK18">
        <f t="shared" si="29"/>
        <v>1.3516168537894124</v>
      </c>
      <c r="BL18">
        <f t="shared" si="30"/>
        <v>1.7651222551004515</v>
      </c>
      <c r="BM18">
        <f t="shared" si="31"/>
        <v>0.89013818295082892</v>
      </c>
      <c r="BN18">
        <f t="shared" si="32"/>
        <v>8.6444833005337604E-2</v>
      </c>
      <c r="BO18">
        <f t="shared" si="33"/>
        <v>0.16361052512352933</v>
      </c>
      <c r="BP18">
        <f t="shared" si="34"/>
        <v>4.1258576262547608</v>
      </c>
      <c r="BQ18">
        <f t="shared" si="35"/>
        <v>2.6474331384236383</v>
      </c>
      <c r="BR18">
        <f t="shared" si="36"/>
        <v>1.381847489062876</v>
      </c>
    </row>
    <row r="19" spans="1:70" x14ac:dyDescent="0.2">
      <c r="A19" t="s">
        <v>88</v>
      </c>
      <c r="B19">
        <v>-1.3777870000000001</v>
      </c>
      <c r="C19">
        <v>-193.2</v>
      </c>
      <c r="D19">
        <v>140.22483700000001</v>
      </c>
      <c r="E19">
        <v>1.34</v>
      </c>
      <c r="F19">
        <v>227.56</v>
      </c>
      <c r="G19">
        <v>169.36</v>
      </c>
      <c r="H19" t="s">
        <v>250</v>
      </c>
      <c r="I19">
        <v>7</v>
      </c>
      <c r="J19">
        <v>2</v>
      </c>
      <c r="K19">
        <v>6</v>
      </c>
      <c r="L19">
        <v>2</v>
      </c>
      <c r="M19">
        <v>885555821</v>
      </c>
      <c r="N19">
        <v>1481849019</v>
      </c>
      <c r="O19">
        <v>17724586199</v>
      </c>
      <c r="P19">
        <v>1563208241</v>
      </c>
      <c r="Q19">
        <v>8370038311</v>
      </c>
      <c r="R19">
        <v>4319345761</v>
      </c>
      <c r="S19">
        <v>17685202411</v>
      </c>
      <c r="T19">
        <v>2855896288</v>
      </c>
      <c r="U19">
        <v>11218317095</v>
      </c>
      <c r="V19" t="s">
        <v>260</v>
      </c>
      <c r="W19">
        <v>5101</v>
      </c>
      <c r="X19">
        <v>310</v>
      </c>
      <c r="Y19">
        <v>1900</v>
      </c>
      <c r="Z19">
        <v>64</v>
      </c>
      <c r="AA19">
        <v>885691750</v>
      </c>
      <c r="AB19">
        <v>1483686272</v>
      </c>
      <c r="AC19">
        <v>17748844159</v>
      </c>
      <c r="AD19">
        <v>1564349057</v>
      </c>
      <c r="AE19">
        <v>8371213356</v>
      </c>
      <c r="AF19">
        <v>4321569716</v>
      </c>
      <c r="AG19">
        <v>17741358437</v>
      </c>
      <c r="AH19">
        <v>2859567227</v>
      </c>
      <c r="AI19">
        <v>11236777226</v>
      </c>
      <c r="AJ19" s="33">
        <f t="shared" si="37"/>
        <v>1.8750000000000711E-3</v>
      </c>
      <c r="AK19">
        <f t="shared" si="3"/>
        <v>162</v>
      </c>
      <c r="AL19">
        <f t="shared" si="38"/>
        <v>5094</v>
      </c>
      <c r="AM19">
        <f t="shared" si="39"/>
        <v>308</v>
      </c>
      <c r="AN19">
        <f t="shared" si="40"/>
        <v>1894</v>
      </c>
      <c r="AO19">
        <f t="shared" si="41"/>
        <v>62</v>
      </c>
      <c r="AP19">
        <f t="shared" si="42"/>
        <v>135929</v>
      </c>
      <c r="AQ19">
        <f t="shared" si="43"/>
        <v>1837253</v>
      </c>
      <c r="AR19">
        <f t="shared" si="44"/>
        <v>24257960</v>
      </c>
      <c r="AS19">
        <f t="shared" si="45"/>
        <v>1140816</v>
      </c>
      <c r="AT19">
        <f t="shared" si="46"/>
        <v>1175045</v>
      </c>
      <c r="AU19">
        <f t="shared" si="47"/>
        <v>2223955</v>
      </c>
      <c r="AV19">
        <f t="shared" si="48"/>
        <v>56156026</v>
      </c>
      <c r="AW19">
        <f t="shared" si="49"/>
        <v>3670939</v>
      </c>
      <c r="AX19">
        <f t="shared" si="50"/>
        <v>18460131</v>
      </c>
      <c r="AY19">
        <f t="shared" si="17"/>
        <v>6.0463290145268944</v>
      </c>
      <c r="AZ19">
        <f t="shared" si="18"/>
        <v>1.9012345679012346</v>
      </c>
      <c r="BA19">
        <f t="shared" si="19"/>
        <v>31.444444444444443</v>
      </c>
      <c r="BB19">
        <f t="shared" si="20"/>
        <v>135.929</v>
      </c>
      <c r="BC19">
        <f t="shared" si="21"/>
        <v>183.7253</v>
      </c>
      <c r="BD19">
        <f t="shared" si="22"/>
        <v>242.5796</v>
      </c>
      <c r="BE19">
        <f t="shared" si="23"/>
        <v>114.08159999999999</v>
      </c>
      <c r="BF19">
        <f t="shared" si="24"/>
        <v>11.750450000000001</v>
      </c>
      <c r="BG19">
        <f t="shared" si="25"/>
        <v>22.239550000000001</v>
      </c>
      <c r="BH19">
        <f t="shared" si="26"/>
        <v>561.56025999999997</v>
      </c>
      <c r="BI19">
        <f t="shared" si="27"/>
        <v>367.09390000000002</v>
      </c>
      <c r="BJ19">
        <f t="shared" si="28"/>
        <v>184.60131000000001</v>
      </c>
      <c r="BK19">
        <f t="shared" si="29"/>
        <v>1.3516269523059832</v>
      </c>
      <c r="BL19">
        <f t="shared" si="30"/>
        <v>1.7846051983020548</v>
      </c>
      <c r="BM19">
        <f t="shared" si="31"/>
        <v>0.83927344422455841</v>
      </c>
      <c r="BN19">
        <f t="shared" si="32"/>
        <v>8.6445497281669115E-2</v>
      </c>
      <c r="BO19">
        <f t="shared" si="33"/>
        <v>0.16361151777766333</v>
      </c>
      <c r="BP19">
        <f t="shared" si="34"/>
        <v>4.1312763280830431</v>
      </c>
      <c r="BQ19">
        <f t="shared" si="35"/>
        <v>2.7006297405263044</v>
      </c>
      <c r="BR19">
        <f t="shared" si="36"/>
        <v>1.3580715667738306</v>
      </c>
    </row>
    <row r="20" spans="1:70" x14ac:dyDescent="0.2">
      <c r="A20" t="s">
        <v>88</v>
      </c>
      <c r="B20">
        <v>-1.2463070000000001</v>
      </c>
      <c r="C20">
        <v>-193.2</v>
      </c>
      <c r="D20">
        <v>155.01798600000001</v>
      </c>
      <c r="E20">
        <v>1.34</v>
      </c>
      <c r="F20">
        <v>238.76</v>
      </c>
      <c r="G20">
        <v>176.92</v>
      </c>
      <c r="H20" t="s">
        <v>251</v>
      </c>
      <c r="I20">
        <v>8</v>
      </c>
      <c r="J20">
        <v>3</v>
      </c>
      <c r="K20">
        <v>7</v>
      </c>
      <c r="L20">
        <v>3</v>
      </c>
      <c r="M20">
        <v>885746215</v>
      </c>
      <c r="N20">
        <v>1484422345</v>
      </c>
      <c r="O20">
        <v>17757548929</v>
      </c>
      <c r="P20">
        <v>1564896243</v>
      </c>
      <c r="Q20">
        <v>8371684123</v>
      </c>
      <c r="R20">
        <v>4322460720</v>
      </c>
      <c r="S20">
        <v>17763242131</v>
      </c>
      <c r="T20">
        <v>2861041533</v>
      </c>
      <c r="U20">
        <v>11244972385</v>
      </c>
      <c r="V20" t="s">
        <v>261</v>
      </c>
      <c r="W20">
        <v>4431</v>
      </c>
      <c r="X20">
        <v>277</v>
      </c>
      <c r="Y20">
        <v>1878</v>
      </c>
      <c r="Z20">
        <v>73</v>
      </c>
      <c r="AA20">
        <v>885896935</v>
      </c>
      <c r="AB20">
        <v>1486459506</v>
      </c>
      <c r="AC20">
        <v>17783611321</v>
      </c>
      <c r="AD20">
        <v>1566118457</v>
      </c>
      <c r="AE20">
        <v>8372987021</v>
      </c>
      <c r="AF20">
        <v>4324926659</v>
      </c>
      <c r="AG20">
        <v>17820507681</v>
      </c>
      <c r="AH20">
        <v>2865025906</v>
      </c>
      <c r="AI20">
        <v>11262666064</v>
      </c>
      <c r="AJ20" s="33">
        <f t="shared" si="37"/>
        <v>1.979166666666754E-3</v>
      </c>
      <c r="AK20">
        <f t="shared" si="3"/>
        <v>171</v>
      </c>
      <c r="AL20">
        <f t="shared" si="38"/>
        <v>4423</v>
      </c>
      <c r="AM20">
        <f t="shared" si="39"/>
        <v>274</v>
      </c>
      <c r="AN20">
        <f t="shared" si="40"/>
        <v>1871</v>
      </c>
      <c r="AO20">
        <f t="shared" si="41"/>
        <v>70</v>
      </c>
      <c r="AP20">
        <f t="shared" si="42"/>
        <v>150720</v>
      </c>
      <c r="AQ20">
        <f t="shared" si="43"/>
        <v>2037161</v>
      </c>
      <c r="AR20">
        <f t="shared" si="44"/>
        <v>26062392</v>
      </c>
      <c r="AS20">
        <f t="shared" si="45"/>
        <v>1222214</v>
      </c>
      <c r="AT20">
        <f t="shared" si="46"/>
        <v>1302898</v>
      </c>
      <c r="AU20">
        <f t="shared" si="47"/>
        <v>2465939</v>
      </c>
      <c r="AV20">
        <f t="shared" si="48"/>
        <v>57265550</v>
      </c>
      <c r="AW20">
        <f t="shared" si="49"/>
        <v>3984373</v>
      </c>
      <c r="AX20">
        <f t="shared" si="50"/>
        <v>17693679</v>
      </c>
      <c r="AY20">
        <f t="shared" si="17"/>
        <v>6.1948903459190596</v>
      </c>
      <c r="AZ20">
        <f t="shared" si="18"/>
        <v>1.6023391812865497</v>
      </c>
      <c r="BA20">
        <f t="shared" si="19"/>
        <v>25.865497076023392</v>
      </c>
      <c r="BB20">
        <f t="shared" si="20"/>
        <v>150.72</v>
      </c>
      <c r="BC20">
        <f t="shared" si="21"/>
        <v>203.71610000000001</v>
      </c>
      <c r="BD20">
        <f t="shared" si="22"/>
        <v>260.62392</v>
      </c>
      <c r="BE20">
        <f t="shared" si="23"/>
        <v>122.2214</v>
      </c>
      <c r="BF20">
        <f t="shared" si="24"/>
        <v>13.028980000000001</v>
      </c>
      <c r="BG20">
        <f t="shared" si="25"/>
        <v>24.659389999999998</v>
      </c>
      <c r="BH20">
        <f t="shared" si="26"/>
        <v>572.65549999999996</v>
      </c>
      <c r="BI20">
        <f t="shared" si="27"/>
        <v>398.43729999999999</v>
      </c>
      <c r="BJ20">
        <f t="shared" si="28"/>
        <v>176.93679</v>
      </c>
      <c r="BK20">
        <f t="shared" si="29"/>
        <v>1.3516195594479832</v>
      </c>
      <c r="BL20">
        <f t="shared" si="30"/>
        <v>1.7291926751592357</v>
      </c>
      <c r="BM20">
        <f t="shared" si="31"/>
        <v>0.81091693205944804</v>
      </c>
      <c r="BN20">
        <f t="shared" si="32"/>
        <v>8.6444930997876868E-2</v>
      </c>
      <c r="BO20">
        <f t="shared" si="33"/>
        <v>0.16361060244161357</v>
      </c>
      <c r="BP20">
        <f t="shared" si="34"/>
        <v>3.7994658970276007</v>
      </c>
      <c r="BQ20">
        <f t="shared" si="35"/>
        <v>2.6435595806794057</v>
      </c>
      <c r="BR20">
        <f t="shared" si="36"/>
        <v>1.1739436703821657</v>
      </c>
    </row>
    <row r="21" spans="1:70" x14ac:dyDescent="0.2">
      <c r="A21" t="s">
        <v>88</v>
      </c>
      <c r="B21">
        <v>-1.3624689999999999</v>
      </c>
      <c r="C21">
        <v>-165.6</v>
      </c>
      <c r="D21">
        <v>121.54403499999999</v>
      </c>
      <c r="E21">
        <v>1.34</v>
      </c>
      <c r="F21">
        <v>201.84</v>
      </c>
      <c r="G21">
        <v>149.58000000000001</v>
      </c>
      <c r="H21" t="s">
        <v>252</v>
      </c>
      <c r="I21">
        <v>8</v>
      </c>
      <c r="J21">
        <v>3</v>
      </c>
      <c r="K21">
        <v>6</v>
      </c>
      <c r="L21">
        <v>3</v>
      </c>
      <c r="M21">
        <v>885946496</v>
      </c>
      <c r="N21">
        <v>1487129312</v>
      </c>
      <c r="O21">
        <v>17791296891</v>
      </c>
      <c r="P21">
        <v>1566531189</v>
      </c>
      <c r="Q21">
        <v>8373415402</v>
      </c>
      <c r="R21">
        <v>4325737444</v>
      </c>
      <c r="S21">
        <v>17837341769</v>
      </c>
      <c r="T21">
        <v>2866339659</v>
      </c>
      <c r="U21">
        <v>11268763245</v>
      </c>
      <c r="V21" t="s">
        <v>262</v>
      </c>
      <c r="W21">
        <v>4309</v>
      </c>
      <c r="X21">
        <v>333</v>
      </c>
      <c r="Y21">
        <v>1782</v>
      </c>
      <c r="Z21">
        <v>98</v>
      </c>
      <c r="AA21">
        <v>886068040</v>
      </c>
      <c r="AB21">
        <v>1488772144</v>
      </c>
      <c r="AC21">
        <v>17813075731</v>
      </c>
      <c r="AD21">
        <v>1567552321</v>
      </c>
      <c r="AE21">
        <v>8374466102</v>
      </c>
      <c r="AF21">
        <v>4327726057</v>
      </c>
      <c r="AG21">
        <v>17887337605</v>
      </c>
      <c r="AH21">
        <v>2869544198</v>
      </c>
      <c r="AI21">
        <v>11285452847</v>
      </c>
      <c r="AJ21" s="33">
        <f t="shared" si="37"/>
        <v>1.6550925925926663E-3</v>
      </c>
      <c r="AK21">
        <f t="shared" si="3"/>
        <v>143</v>
      </c>
      <c r="AL21">
        <f t="shared" si="38"/>
        <v>4301</v>
      </c>
      <c r="AM21">
        <f t="shared" si="39"/>
        <v>330</v>
      </c>
      <c r="AN21">
        <f t="shared" si="40"/>
        <v>1776</v>
      </c>
      <c r="AO21">
        <f t="shared" si="41"/>
        <v>95</v>
      </c>
      <c r="AP21">
        <f t="shared" si="42"/>
        <v>121544</v>
      </c>
      <c r="AQ21">
        <f t="shared" si="43"/>
        <v>1642832</v>
      </c>
      <c r="AR21">
        <f t="shared" si="44"/>
        <v>21778840</v>
      </c>
      <c r="AS21">
        <f t="shared" si="45"/>
        <v>1021132</v>
      </c>
      <c r="AT21">
        <f t="shared" si="46"/>
        <v>1050700</v>
      </c>
      <c r="AU21">
        <f t="shared" si="47"/>
        <v>1988613</v>
      </c>
      <c r="AV21">
        <f t="shared" si="48"/>
        <v>49995836</v>
      </c>
      <c r="AW21">
        <f t="shared" si="49"/>
        <v>3204539</v>
      </c>
      <c r="AX21">
        <f t="shared" si="50"/>
        <v>16689602</v>
      </c>
      <c r="AY21">
        <f t="shared" si="17"/>
        <v>7.6726342710997448</v>
      </c>
      <c r="AZ21">
        <f t="shared" si="18"/>
        <v>2.3076923076923075</v>
      </c>
      <c r="BA21">
        <f t="shared" si="19"/>
        <v>30.076923076923077</v>
      </c>
      <c r="BB21">
        <f t="shared" si="20"/>
        <v>121.544</v>
      </c>
      <c r="BC21">
        <f t="shared" si="21"/>
        <v>164.28319999999999</v>
      </c>
      <c r="BD21">
        <f t="shared" si="22"/>
        <v>217.7884</v>
      </c>
      <c r="BE21">
        <f t="shared" si="23"/>
        <v>102.11320000000001</v>
      </c>
      <c r="BF21">
        <f t="shared" si="24"/>
        <v>10.507</v>
      </c>
      <c r="BG21">
        <f t="shared" si="25"/>
        <v>19.886130000000001</v>
      </c>
      <c r="BH21">
        <f t="shared" si="26"/>
        <v>499.95836000000003</v>
      </c>
      <c r="BI21">
        <f t="shared" si="27"/>
        <v>320.45389999999998</v>
      </c>
      <c r="BJ21">
        <f t="shared" si="28"/>
        <v>166.89601999999999</v>
      </c>
      <c r="BK21">
        <f t="shared" si="29"/>
        <v>1.3516356216678733</v>
      </c>
      <c r="BL21">
        <f t="shared" si="30"/>
        <v>1.7918482195748042</v>
      </c>
      <c r="BM21">
        <f t="shared" si="31"/>
        <v>0.8401336141644179</v>
      </c>
      <c r="BN21">
        <f t="shared" si="32"/>
        <v>8.6446060685842166E-2</v>
      </c>
      <c r="BO21">
        <f t="shared" si="33"/>
        <v>0.16361260119792012</v>
      </c>
      <c r="BP21">
        <f t="shared" si="34"/>
        <v>4.1133939972355691</v>
      </c>
      <c r="BQ21">
        <f t="shared" si="35"/>
        <v>2.6365258671756728</v>
      </c>
      <c r="BR21">
        <f t="shared" si="36"/>
        <v>1.3731325281379583</v>
      </c>
    </row>
    <row r="22" spans="1:70" x14ac:dyDescent="0.2">
      <c r="A22" t="s">
        <v>89</v>
      </c>
      <c r="B22">
        <v>-1.3913139999999999</v>
      </c>
      <c r="C22">
        <v>-193.2</v>
      </c>
      <c r="D22">
        <v>138.861526</v>
      </c>
      <c r="E22">
        <v>1.35</v>
      </c>
      <c r="F22">
        <v>197.53</v>
      </c>
      <c r="G22">
        <v>146.15</v>
      </c>
      <c r="H22" t="s">
        <v>263</v>
      </c>
      <c r="I22">
        <v>8</v>
      </c>
      <c r="J22">
        <v>3</v>
      </c>
      <c r="K22">
        <v>7</v>
      </c>
      <c r="L22">
        <v>3</v>
      </c>
      <c r="M22">
        <v>886104229</v>
      </c>
      <c r="N22">
        <v>1489261205</v>
      </c>
      <c r="O22">
        <v>17819635204</v>
      </c>
      <c r="P22">
        <v>1567906624</v>
      </c>
      <c r="Q22">
        <v>8374778886</v>
      </c>
      <c r="R22">
        <v>4328318055</v>
      </c>
      <c r="S22">
        <v>17901849517</v>
      </c>
      <c r="T22">
        <v>2870562727</v>
      </c>
      <c r="U22">
        <v>11290956151</v>
      </c>
      <c r="V22" t="s">
        <v>273</v>
      </c>
      <c r="W22">
        <v>4122</v>
      </c>
      <c r="X22">
        <v>173</v>
      </c>
      <c r="Y22">
        <v>1327</v>
      </c>
      <c r="Z22">
        <v>22</v>
      </c>
      <c r="AA22">
        <v>886238796</v>
      </c>
      <c r="AB22">
        <v>1491080034</v>
      </c>
      <c r="AC22">
        <v>17844421283</v>
      </c>
      <c r="AD22">
        <v>1569071057</v>
      </c>
      <c r="AE22">
        <v>8375942147</v>
      </c>
      <c r="AF22">
        <v>4330519710</v>
      </c>
      <c r="AG22">
        <v>17960473373</v>
      </c>
      <c r="AH22">
        <v>2874303693</v>
      </c>
      <c r="AI22">
        <v>11306909444</v>
      </c>
      <c r="AJ22" s="33">
        <f t="shared" ref="AJ22:AJ31" si="51">V22-H22</f>
        <v>1.6319444444444775E-3</v>
      </c>
      <c r="AK22">
        <f t="shared" si="3"/>
        <v>141</v>
      </c>
      <c r="AL22">
        <f t="shared" ref="AL22:AL31" si="52">W22-I22</f>
        <v>4114</v>
      </c>
      <c r="AM22">
        <f t="shared" ref="AM22:AM31" si="53">X22-J22</f>
        <v>170</v>
      </c>
      <c r="AN22">
        <f t="shared" ref="AN22:AN31" si="54">Y22-K22</f>
        <v>1320</v>
      </c>
      <c r="AO22">
        <f t="shared" ref="AO22:AO31" si="55">Z22-L22</f>
        <v>19</v>
      </c>
      <c r="AP22">
        <f t="shared" ref="AP22:AP31" si="56">AA22-M22</f>
        <v>134567</v>
      </c>
      <c r="AQ22">
        <f t="shared" ref="AQ22:AQ31" si="57">AB22-N22</f>
        <v>1818829</v>
      </c>
      <c r="AR22">
        <f t="shared" ref="AR22:AR31" si="58">AC22-O22</f>
        <v>24786079</v>
      </c>
      <c r="AS22">
        <f t="shared" ref="AS22:AS31" si="59">AD22-P22</f>
        <v>1164433</v>
      </c>
      <c r="AT22">
        <f t="shared" ref="AT22:AT31" si="60">AE22-Q22</f>
        <v>1163261</v>
      </c>
      <c r="AU22">
        <f t="shared" ref="AU22:AU31" si="61">AF22-R22</f>
        <v>2201655</v>
      </c>
      <c r="AV22">
        <f t="shared" ref="AV22:AV31" si="62">AG22-S22</f>
        <v>58623856</v>
      </c>
      <c r="AW22">
        <f t="shared" ref="AW22:AW31" si="63">AH22-T22</f>
        <v>3740966</v>
      </c>
      <c r="AX22">
        <f t="shared" ref="AX22:AX31" si="64">AI22-U22</f>
        <v>15953293</v>
      </c>
      <c r="AY22">
        <f t="shared" si="17"/>
        <v>4.1322314049586781</v>
      </c>
      <c r="AZ22">
        <f t="shared" si="18"/>
        <v>1.2056737588652482</v>
      </c>
      <c r="BA22">
        <f t="shared" si="19"/>
        <v>29.177304964539008</v>
      </c>
      <c r="BB22">
        <f t="shared" si="20"/>
        <v>134.56700000000001</v>
      </c>
      <c r="BC22">
        <f t="shared" si="21"/>
        <v>181.88290000000001</v>
      </c>
      <c r="BD22">
        <f t="shared" si="22"/>
        <v>247.86079000000001</v>
      </c>
      <c r="BE22">
        <f t="shared" si="23"/>
        <v>116.44329999999999</v>
      </c>
      <c r="BF22">
        <f t="shared" si="24"/>
        <v>11.63261</v>
      </c>
      <c r="BG22">
        <f t="shared" si="25"/>
        <v>22.016549999999999</v>
      </c>
      <c r="BH22">
        <f t="shared" si="26"/>
        <v>586.23856000000001</v>
      </c>
      <c r="BI22">
        <f t="shared" si="27"/>
        <v>374.09660000000002</v>
      </c>
      <c r="BJ22">
        <f t="shared" si="28"/>
        <v>159.53292999999999</v>
      </c>
      <c r="BK22">
        <f t="shared" si="29"/>
        <v>1.3516159236662777</v>
      </c>
      <c r="BL22">
        <f t="shared" si="30"/>
        <v>1.8419136192380003</v>
      </c>
      <c r="BM22">
        <f t="shared" si="31"/>
        <v>0.8653183915818885</v>
      </c>
      <c r="BN22">
        <f t="shared" si="32"/>
        <v>8.6444744996916026E-2</v>
      </c>
      <c r="BO22">
        <f t="shared" si="33"/>
        <v>0.16361032050948596</v>
      </c>
      <c r="BP22">
        <f t="shared" si="34"/>
        <v>4.3564808608351226</v>
      </c>
      <c r="BQ22">
        <f t="shared" si="35"/>
        <v>2.7800025266224262</v>
      </c>
      <c r="BR22">
        <f t="shared" si="36"/>
        <v>1.1855278783059739</v>
      </c>
    </row>
    <row r="23" spans="1:70" x14ac:dyDescent="0.2">
      <c r="A23" t="s">
        <v>89</v>
      </c>
      <c r="B23">
        <v>-1.5180769999999999</v>
      </c>
      <c r="C23">
        <v>-193.2</v>
      </c>
      <c r="D23">
        <v>127.26626400000001</v>
      </c>
      <c r="E23">
        <v>1.35</v>
      </c>
      <c r="F23">
        <v>191.12</v>
      </c>
      <c r="G23">
        <v>141.4</v>
      </c>
      <c r="H23" t="s">
        <v>264</v>
      </c>
      <c r="I23">
        <v>11</v>
      </c>
      <c r="J23">
        <v>3</v>
      </c>
      <c r="K23">
        <v>4</v>
      </c>
      <c r="L23">
        <v>2</v>
      </c>
      <c r="M23">
        <v>886277091</v>
      </c>
      <c r="N23">
        <v>1491597603</v>
      </c>
      <c r="O23">
        <v>17851336803</v>
      </c>
      <c r="P23">
        <v>1569436039</v>
      </c>
      <c r="Q23">
        <v>8376273166</v>
      </c>
      <c r="R23">
        <v>4331146218</v>
      </c>
      <c r="S23">
        <v>17975812609</v>
      </c>
      <c r="T23">
        <v>2875399709</v>
      </c>
      <c r="U23">
        <v>11311802179</v>
      </c>
      <c r="V23" t="s">
        <v>274</v>
      </c>
      <c r="W23">
        <v>4619</v>
      </c>
      <c r="X23">
        <v>235</v>
      </c>
      <c r="Y23">
        <v>2346</v>
      </c>
      <c r="Z23">
        <v>23</v>
      </c>
      <c r="AA23">
        <v>886400061</v>
      </c>
      <c r="AB23">
        <v>1493259696</v>
      </c>
      <c r="AC23">
        <v>17873847462</v>
      </c>
      <c r="AD23">
        <v>1570516725</v>
      </c>
      <c r="AE23">
        <v>8377336184</v>
      </c>
      <c r="AF23">
        <v>4333158146</v>
      </c>
      <c r="AG23">
        <v>18035067990</v>
      </c>
      <c r="AH23">
        <v>2878950767</v>
      </c>
      <c r="AI23">
        <v>11328724047</v>
      </c>
      <c r="AJ23" s="33">
        <f t="shared" si="51"/>
        <v>1.5740740740740611E-3</v>
      </c>
      <c r="AK23">
        <f t="shared" si="3"/>
        <v>136</v>
      </c>
      <c r="AL23">
        <f t="shared" si="52"/>
        <v>4608</v>
      </c>
      <c r="AM23">
        <f t="shared" si="53"/>
        <v>232</v>
      </c>
      <c r="AN23">
        <f t="shared" si="54"/>
        <v>2342</v>
      </c>
      <c r="AO23">
        <f t="shared" si="55"/>
        <v>21</v>
      </c>
      <c r="AP23">
        <f t="shared" si="56"/>
        <v>122970</v>
      </c>
      <c r="AQ23">
        <f t="shared" si="57"/>
        <v>1662093</v>
      </c>
      <c r="AR23">
        <f t="shared" si="58"/>
        <v>22510659</v>
      </c>
      <c r="AS23">
        <f t="shared" si="59"/>
        <v>1080686</v>
      </c>
      <c r="AT23">
        <f t="shared" si="60"/>
        <v>1063018</v>
      </c>
      <c r="AU23">
        <f t="shared" si="61"/>
        <v>2011928</v>
      </c>
      <c r="AV23">
        <f t="shared" si="62"/>
        <v>59255381</v>
      </c>
      <c r="AW23">
        <f t="shared" si="63"/>
        <v>3551058</v>
      </c>
      <c r="AX23">
        <f t="shared" si="64"/>
        <v>16921868</v>
      </c>
      <c r="AY23">
        <f t="shared" si="17"/>
        <v>5.0347222222222223</v>
      </c>
      <c r="AZ23">
        <f t="shared" si="18"/>
        <v>1.7058823529411764</v>
      </c>
      <c r="BA23">
        <f t="shared" si="19"/>
        <v>33.882352941176471</v>
      </c>
      <c r="BB23">
        <f t="shared" si="20"/>
        <v>122.97</v>
      </c>
      <c r="BC23">
        <f t="shared" si="21"/>
        <v>166.20930000000001</v>
      </c>
      <c r="BD23">
        <f t="shared" si="22"/>
        <v>225.10659000000001</v>
      </c>
      <c r="BE23">
        <f t="shared" si="23"/>
        <v>108.0686</v>
      </c>
      <c r="BF23">
        <f t="shared" si="24"/>
        <v>10.630179999999999</v>
      </c>
      <c r="BG23">
        <f t="shared" si="25"/>
        <v>20.11928</v>
      </c>
      <c r="BH23">
        <f t="shared" si="26"/>
        <v>592.55381</v>
      </c>
      <c r="BI23">
        <f t="shared" si="27"/>
        <v>355.10579999999999</v>
      </c>
      <c r="BJ23">
        <f t="shared" si="28"/>
        <v>169.21868000000001</v>
      </c>
      <c r="BK23">
        <f t="shared" si="29"/>
        <v>1.3516247865333009</v>
      </c>
      <c r="BL23">
        <f t="shared" si="30"/>
        <v>1.830581361307636</v>
      </c>
      <c r="BM23">
        <f t="shared" si="31"/>
        <v>0.87882085061397097</v>
      </c>
      <c r="BN23">
        <f t="shared" si="32"/>
        <v>8.6445311864682434E-2</v>
      </c>
      <c r="BO23">
        <f t="shared" si="33"/>
        <v>0.16361128730584695</v>
      </c>
      <c r="BP23">
        <f t="shared" si="34"/>
        <v>4.8186859396600799</v>
      </c>
      <c r="BQ23">
        <f t="shared" si="35"/>
        <v>2.8877433520370821</v>
      </c>
      <c r="BR23">
        <f t="shared" si="36"/>
        <v>1.3760972594941856</v>
      </c>
    </row>
    <row r="24" spans="1:70" x14ac:dyDescent="0.2">
      <c r="A24" t="s">
        <v>89</v>
      </c>
      <c r="B24">
        <v>-1.4395009999999999</v>
      </c>
      <c r="C24">
        <v>-193.2</v>
      </c>
      <c r="D24">
        <v>134.21313499999999</v>
      </c>
      <c r="E24">
        <v>1.35</v>
      </c>
      <c r="F24">
        <v>214.58</v>
      </c>
      <c r="G24">
        <v>158.76</v>
      </c>
      <c r="H24" t="s">
        <v>265</v>
      </c>
      <c r="I24">
        <v>11</v>
      </c>
      <c r="J24">
        <v>4</v>
      </c>
      <c r="K24">
        <v>5</v>
      </c>
      <c r="L24">
        <v>4</v>
      </c>
      <c r="M24">
        <v>886445744</v>
      </c>
      <c r="N24">
        <v>1493877110</v>
      </c>
      <c r="O24">
        <v>17881686690</v>
      </c>
      <c r="P24">
        <v>1570980291</v>
      </c>
      <c r="Q24">
        <v>8377731059</v>
      </c>
      <c r="R24">
        <v>4333905514</v>
      </c>
      <c r="S24">
        <v>18056751159</v>
      </c>
      <c r="T24">
        <v>2880307817</v>
      </c>
      <c r="U24">
        <v>11335583586</v>
      </c>
      <c r="V24" t="s">
        <v>275</v>
      </c>
      <c r="W24">
        <v>4230</v>
      </c>
      <c r="X24">
        <v>241</v>
      </c>
      <c r="Y24">
        <v>1401</v>
      </c>
      <c r="Z24">
        <v>42</v>
      </c>
      <c r="AA24">
        <v>886579957</v>
      </c>
      <c r="AB24">
        <v>1495691140</v>
      </c>
      <c r="AC24">
        <v>17906439526</v>
      </c>
      <c r="AD24">
        <v>1572082353</v>
      </c>
      <c r="AE24">
        <v>8378891249</v>
      </c>
      <c r="AF24">
        <v>4336101361</v>
      </c>
      <c r="AG24">
        <v>18116508385</v>
      </c>
      <c r="AH24">
        <v>2884038737</v>
      </c>
      <c r="AI24">
        <v>11351775607</v>
      </c>
      <c r="AJ24" s="33">
        <f t="shared" si="51"/>
        <v>1.782407407407427E-3</v>
      </c>
      <c r="AK24">
        <f t="shared" si="3"/>
        <v>154</v>
      </c>
      <c r="AL24">
        <f t="shared" si="52"/>
        <v>4219</v>
      </c>
      <c r="AM24">
        <f t="shared" si="53"/>
        <v>237</v>
      </c>
      <c r="AN24">
        <f t="shared" si="54"/>
        <v>1396</v>
      </c>
      <c r="AO24">
        <f t="shared" si="55"/>
        <v>38</v>
      </c>
      <c r="AP24">
        <f t="shared" si="56"/>
        <v>134213</v>
      </c>
      <c r="AQ24">
        <f t="shared" si="57"/>
        <v>1814030</v>
      </c>
      <c r="AR24">
        <f t="shared" si="58"/>
        <v>24752836</v>
      </c>
      <c r="AS24">
        <f t="shared" si="59"/>
        <v>1102062</v>
      </c>
      <c r="AT24">
        <f t="shared" si="60"/>
        <v>1160190</v>
      </c>
      <c r="AU24">
        <f t="shared" si="61"/>
        <v>2195847</v>
      </c>
      <c r="AV24">
        <f t="shared" si="62"/>
        <v>59757226</v>
      </c>
      <c r="AW24">
        <f t="shared" si="63"/>
        <v>3730920</v>
      </c>
      <c r="AX24">
        <f t="shared" si="64"/>
        <v>16192021</v>
      </c>
      <c r="AY24">
        <f t="shared" si="17"/>
        <v>5.6174448921545395</v>
      </c>
      <c r="AZ24">
        <f t="shared" si="18"/>
        <v>1.5389610389610389</v>
      </c>
      <c r="BA24">
        <f t="shared" si="19"/>
        <v>27.396103896103895</v>
      </c>
      <c r="BB24">
        <f t="shared" si="20"/>
        <v>134.21299999999999</v>
      </c>
      <c r="BC24">
        <f t="shared" si="21"/>
        <v>181.40299999999999</v>
      </c>
      <c r="BD24">
        <f t="shared" si="22"/>
        <v>247.52835999999999</v>
      </c>
      <c r="BE24">
        <f t="shared" si="23"/>
        <v>110.2062</v>
      </c>
      <c r="BF24">
        <f t="shared" si="24"/>
        <v>11.601900000000001</v>
      </c>
      <c r="BG24">
        <f t="shared" si="25"/>
        <v>21.958469999999998</v>
      </c>
      <c r="BH24">
        <f t="shared" si="26"/>
        <v>597.57226000000003</v>
      </c>
      <c r="BI24">
        <f t="shared" si="27"/>
        <v>373.09199999999998</v>
      </c>
      <c r="BJ24">
        <f t="shared" si="28"/>
        <v>161.92021</v>
      </c>
      <c r="BK24">
        <f t="shared" si="29"/>
        <v>1.3516052841379003</v>
      </c>
      <c r="BL24">
        <f t="shared" si="30"/>
        <v>1.8442949639751738</v>
      </c>
      <c r="BM24">
        <f t="shared" si="31"/>
        <v>0.8211291007577507</v>
      </c>
      <c r="BN24">
        <f t="shared" si="32"/>
        <v>8.6443936131373272E-2</v>
      </c>
      <c r="BO24">
        <f t="shared" si="33"/>
        <v>0.16360911387123453</v>
      </c>
      <c r="BP24">
        <f t="shared" si="34"/>
        <v>4.4524171279980331</v>
      </c>
      <c r="BQ24">
        <f t="shared" si="35"/>
        <v>2.7798499400207133</v>
      </c>
      <c r="BR24">
        <f t="shared" si="36"/>
        <v>1.2064420734206076</v>
      </c>
    </row>
    <row r="25" spans="1:70" x14ac:dyDescent="0.2">
      <c r="A25" t="s">
        <v>89</v>
      </c>
      <c r="B25">
        <v>-1.391321</v>
      </c>
      <c r="C25">
        <v>-193.2</v>
      </c>
      <c r="D25">
        <v>138.860862</v>
      </c>
      <c r="E25">
        <v>1.35</v>
      </c>
      <c r="F25">
        <v>211.99</v>
      </c>
      <c r="G25">
        <v>156.85</v>
      </c>
      <c r="H25" t="s">
        <v>266</v>
      </c>
      <c r="I25">
        <v>9</v>
      </c>
      <c r="J25">
        <v>3</v>
      </c>
      <c r="K25">
        <v>4</v>
      </c>
      <c r="L25">
        <v>3</v>
      </c>
      <c r="M25">
        <v>886622118</v>
      </c>
      <c r="N25">
        <v>1496260963</v>
      </c>
      <c r="O25">
        <v>17913209439</v>
      </c>
      <c r="P25">
        <v>1572464357</v>
      </c>
      <c r="Q25">
        <v>8379255687</v>
      </c>
      <c r="R25">
        <v>4336791121</v>
      </c>
      <c r="S25">
        <v>18132452280</v>
      </c>
      <c r="T25">
        <v>2885247872</v>
      </c>
      <c r="U25">
        <v>11356747729</v>
      </c>
      <c r="V25" t="s">
        <v>276</v>
      </c>
      <c r="W25">
        <v>4277</v>
      </c>
      <c r="X25">
        <v>209</v>
      </c>
      <c r="Y25">
        <v>1287</v>
      </c>
      <c r="Z25">
        <v>26</v>
      </c>
      <c r="AA25">
        <v>886756686</v>
      </c>
      <c r="AB25">
        <v>1498079793</v>
      </c>
      <c r="AC25">
        <v>17937978879</v>
      </c>
      <c r="AD25">
        <v>1573566115</v>
      </c>
      <c r="AE25">
        <v>8380418949</v>
      </c>
      <c r="AF25">
        <v>4338992776</v>
      </c>
      <c r="AG25">
        <v>18190279913</v>
      </c>
      <c r="AH25">
        <v>2888960381</v>
      </c>
      <c r="AI25">
        <v>11372513136</v>
      </c>
      <c r="AJ25" s="33">
        <f t="shared" si="51"/>
        <v>1.7592592592592382E-3</v>
      </c>
      <c r="AK25">
        <f t="shared" si="3"/>
        <v>152</v>
      </c>
      <c r="AL25">
        <f t="shared" si="52"/>
        <v>4268</v>
      </c>
      <c r="AM25">
        <f t="shared" si="53"/>
        <v>206</v>
      </c>
      <c r="AN25">
        <f t="shared" si="54"/>
        <v>1283</v>
      </c>
      <c r="AO25">
        <f t="shared" si="55"/>
        <v>23</v>
      </c>
      <c r="AP25">
        <f t="shared" si="56"/>
        <v>134568</v>
      </c>
      <c r="AQ25">
        <f t="shared" si="57"/>
        <v>1818830</v>
      </c>
      <c r="AR25">
        <f t="shared" si="58"/>
        <v>24769440</v>
      </c>
      <c r="AS25">
        <f t="shared" si="59"/>
        <v>1101758</v>
      </c>
      <c r="AT25">
        <f t="shared" si="60"/>
        <v>1163262</v>
      </c>
      <c r="AU25">
        <f t="shared" si="61"/>
        <v>2201655</v>
      </c>
      <c r="AV25">
        <f t="shared" si="62"/>
        <v>57827633</v>
      </c>
      <c r="AW25">
        <f t="shared" si="63"/>
        <v>3712509</v>
      </c>
      <c r="AX25">
        <f t="shared" si="64"/>
        <v>15765407</v>
      </c>
      <c r="AY25">
        <f t="shared" si="17"/>
        <v>4.8266166822867858</v>
      </c>
      <c r="AZ25">
        <f t="shared" si="18"/>
        <v>1.3552631578947369</v>
      </c>
      <c r="BA25">
        <f t="shared" si="19"/>
        <v>28.078947368421051</v>
      </c>
      <c r="BB25">
        <f t="shared" si="20"/>
        <v>134.56800000000001</v>
      </c>
      <c r="BC25">
        <f t="shared" si="21"/>
        <v>181.88300000000001</v>
      </c>
      <c r="BD25">
        <f t="shared" si="22"/>
        <v>247.6944</v>
      </c>
      <c r="BE25">
        <f t="shared" si="23"/>
        <v>110.1758</v>
      </c>
      <c r="BF25">
        <f t="shared" si="24"/>
        <v>11.632619999999999</v>
      </c>
      <c r="BG25">
        <f t="shared" si="25"/>
        <v>22.016549999999999</v>
      </c>
      <c r="BH25">
        <f t="shared" si="26"/>
        <v>578.27633000000003</v>
      </c>
      <c r="BI25">
        <f t="shared" si="27"/>
        <v>371.2509</v>
      </c>
      <c r="BJ25">
        <f t="shared" si="28"/>
        <v>157.65406999999999</v>
      </c>
      <c r="BK25">
        <f t="shared" si="29"/>
        <v>1.3516066226740384</v>
      </c>
      <c r="BL25">
        <f t="shared" si="30"/>
        <v>1.8406634563937934</v>
      </c>
      <c r="BM25">
        <f t="shared" si="31"/>
        <v>0.81873699542238854</v>
      </c>
      <c r="BN25">
        <f t="shared" si="32"/>
        <v>8.6444176921705002E-2</v>
      </c>
      <c r="BO25">
        <f t="shared" si="33"/>
        <v>0.16360910469056533</v>
      </c>
      <c r="BP25">
        <f t="shared" si="34"/>
        <v>4.2972796652993281</v>
      </c>
      <c r="BQ25">
        <f t="shared" si="35"/>
        <v>2.7588349384697697</v>
      </c>
      <c r="BR25">
        <f t="shared" si="36"/>
        <v>1.171556908031627</v>
      </c>
    </row>
    <row r="26" spans="1:70" x14ac:dyDescent="0.2">
      <c r="A26" t="s">
        <v>89</v>
      </c>
      <c r="B26">
        <v>-1.42831</v>
      </c>
      <c r="C26">
        <v>-193.2</v>
      </c>
      <c r="D26">
        <v>135.26478700000001</v>
      </c>
      <c r="E26">
        <v>1.35</v>
      </c>
      <c r="F26">
        <v>215.92</v>
      </c>
      <c r="G26">
        <v>159.75</v>
      </c>
      <c r="H26" t="s">
        <v>267</v>
      </c>
      <c r="I26">
        <v>9</v>
      </c>
      <c r="J26">
        <v>3</v>
      </c>
      <c r="K26">
        <v>5</v>
      </c>
      <c r="L26">
        <v>2</v>
      </c>
      <c r="M26">
        <v>886802008</v>
      </c>
      <c r="N26">
        <v>1498692300</v>
      </c>
      <c r="O26">
        <v>17945235666</v>
      </c>
      <c r="P26">
        <v>1573942980</v>
      </c>
      <c r="Q26">
        <v>8380810686</v>
      </c>
      <c r="R26">
        <v>4339734205</v>
      </c>
      <c r="S26">
        <v>18206211771</v>
      </c>
      <c r="T26">
        <v>2890241951</v>
      </c>
      <c r="U26">
        <v>11377424831</v>
      </c>
      <c r="V26" t="s">
        <v>277</v>
      </c>
      <c r="W26">
        <v>4413</v>
      </c>
      <c r="X26">
        <v>205</v>
      </c>
      <c r="Y26">
        <v>1751</v>
      </c>
      <c r="Z26">
        <v>26</v>
      </c>
      <c r="AA26">
        <v>886937273</v>
      </c>
      <c r="AB26">
        <v>1500520563</v>
      </c>
      <c r="AC26">
        <v>17970290832</v>
      </c>
      <c r="AD26">
        <v>1575017018</v>
      </c>
      <c r="AE26">
        <v>8381979981</v>
      </c>
      <c r="AF26">
        <v>4341947280</v>
      </c>
      <c r="AG26">
        <v>18264985063</v>
      </c>
      <c r="AH26">
        <v>2894038756</v>
      </c>
      <c r="AI26">
        <v>11393259693</v>
      </c>
      <c r="AJ26" s="33">
        <f t="shared" si="51"/>
        <v>1.8055555555556158E-3</v>
      </c>
      <c r="AK26">
        <f t="shared" si="3"/>
        <v>156</v>
      </c>
      <c r="AL26">
        <f t="shared" si="52"/>
        <v>4404</v>
      </c>
      <c r="AM26">
        <f t="shared" si="53"/>
        <v>202</v>
      </c>
      <c r="AN26">
        <f t="shared" si="54"/>
        <v>1746</v>
      </c>
      <c r="AO26">
        <f t="shared" si="55"/>
        <v>24</v>
      </c>
      <c r="AP26">
        <f t="shared" si="56"/>
        <v>135265</v>
      </c>
      <c r="AQ26">
        <f t="shared" si="57"/>
        <v>1828263</v>
      </c>
      <c r="AR26">
        <f t="shared" si="58"/>
        <v>25055166</v>
      </c>
      <c r="AS26">
        <f t="shared" si="59"/>
        <v>1074038</v>
      </c>
      <c r="AT26">
        <f t="shared" si="60"/>
        <v>1169295</v>
      </c>
      <c r="AU26">
        <f t="shared" si="61"/>
        <v>2213075</v>
      </c>
      <c r="AV26">
        <f t="shared" si="62"/>
        <v>58773292</v>
      </c>
      <c r="AW26">
        <f t="shared" si="63"/>
        <v>3796805</v>
      </c>
      <c r="AX26">
        <f t="shared" si="64"/>
        <v>15834862</v>
      </c>
      <c r="AY26">
        <f t="shared" si="17"/>
        <v>4.5867393278837421</v>
      </c>
      <c r="AZ26">
        <f t="shared" si="18"/>
        <v>1.2948717948717949</v>
      </c>
      <c r="BA26">
        <f t="shared" si="19"/>
        <v>28.23076923076923</v>
      </c>
      <c r="BB26">
        <f t="shared" si="20"/>
        <v>135.26499999999999</v>
      </c>
      <c r="BC26">
        <f t="shared" si="21"/>
        <v>182.8263</v>
      </c>
      <c r="BD26">
        <f t="shared" si="22"/>
        <v>250.55166</v>
      </c>
      <c r="BE26">
        <f t="shared" si="23"/>
        <v>107.4038</v>
      </c>
      <c r="BF26">
        <f t="shared" si="24"/>
        <v>11.69295</v>
      </c>
      <c r="BG26">
        <f t="shared" si="25"/>
        <v>22.130749999999999</v>
      </c>
      <c r="BH26">
        <f t="shared" si="26"/>
        <v>587.73292000000004</v>
      </c>
      <c r="BI26">
        <f t="shared" si="27"/>
        <v>379.68049999999999</v>
      </c>
      <c r="BJ26">
        <f t="shared" si="28"/>
        <v>158.34862000000001</v>
      </c>
      <c r="BK26">
        <f t="shared" si="29"/>
        <v>1.3516157172956791</v>
      </c>
      <c r="BL26">
        <f t="shared" si="30"/>
        <v>1.8523022215650762</v>
      </c>
      <c r="BM26">
        <f t="shared" si="31"/>
        <v>0.79402506191549926</v>
      </c>
      <c r="BN26">
        <f t="shared" si="32"/>
        <v>8.6444756588918051E-2</v>
      </c>
      <c r="BO26">
        <f t="shared" si="33"/>
        <v>0.16361032048201679</v>
      </c>
      <c r="BP26">
        <f t="shared" si="34"/>
        <v>4.3450480168558023</v>
      </c>
      <c r="BQ26">
        <f t="shared" si="35"/>
        <v>2.8069382323587035</v>
      </c>
      <c r="BR26">
        <f t="shared" si="36"/>
        <v>1.1706547887480134</v>
      </c>
    </row>
    <row r="27" spans="1:70" x14ac:dyDescent="0.2">
      <c r="A27" t="s">
        <v>89</v>
      </c>
      <c r="B27">
        <v>-1.449932</v>
      </c>
      <c r="C27">
        <v>-193.2</v>
      </c>
      <c r="D27">
        <v>133.247623</v>
      </c>
      <c r="E27">
        <v>1.34</v>
      </c>
      <c r="F27">
        <v>188.18</v>
      </c>
      <c r="G27">
        <v>139.41</v>
      </c>
      <c r="H27" t="s">
        <v>268</v>
      </c>
      <c r="I27">
        <v>10</v>
      </c>
      <c r="J27">
        <v>2</v>
      </c>
      <c r="K27">
        <v>3</v>
      </c>
      <c r="L27">
        <v>2</v>
      </c>
      <c r="M27">
        <v>886967139</v>
      </c>
      <c r="N27">
        <v>1500924173</v>
      </c>
      <c r="O27">
        <v>17975177612</v>
      </c>
      <c r="P27">
        <v>1575261464</v>
      </c>
      <c r="Q27">
        <v>8382238117</v>
      </c>
      <c r="R27">
        <v>4342435844</v>
      </c>
      <c r="S27">
        <v>18273289060</v>
      </c>
      <c r="T27">
        <v>2894881128</v>
      </c>
      <c r="U27">
        <v>11396178576</v>
      </c>
      <c r="V27" t="s">
        <v>278</v>
      </c>
      <c r="W27">
        <v>4246</v>
      </c>
      <c r="X27">
        <v>176</v>
      </c>
      <c r="Y27">
        <v>1551</v>
      </c>
      <c r="Z27">
        <v>25</v>
      </c>
      <c r="AA27">
        <v>887096092</v>
      </c>
      <c r="AB27">
        <v>1502667121</v>
      </c>
      <c r="AC27">
        <v>17998166560</v>
      </c>
      <c r="AD27">
        <v>1576313174</v>
      </c>
      <c r="AE27">
        <v>8383352846</v>
      </c>
      <c r="AF27">
        <v>4344545645</v>
      </c>
      <c r="AG27">
        <v>18327574099</v>
      </c>
      <c r="AH27">
        <v>2898521379</v>
      </c>
      <c r="AI27">
        <v>11410861995</v>
      </c>
      <c r="AJ27" s="33">
        <f t="shared" si="51"/>
        <v>1.5509259259259833E-3</v>
      </c>
      <c r="AK27">
        <f t="shared" si="3"/>
        <v>134</v>
      </c>
      <c r="AL27">
        <f t="shared" si="52"/>
        <v>4236</v>
      </c>
      <c r="AM27">
        <f t="shared" si="53"/>
        <v>174</v>
      </c>
      <c r="AN27">
        <f t="shared" si="54"/>
        <v>1548</v>
      </c>
      <c r="AO27">
        <f t="shared" si="55"/>
        <v>23</v>
      </c>
      <c r="AP27">
        <f t="shared" si="56"/>
        <v>128953</v>
      </c>
      <c r="AQ27">
        <f t="shared" si="57"/>
        <v>1742948</v>
      </c>
      <c r="AR27">
        <f t="shared" si="58"/>
        <v>22988948</v>
      </c>
      <c r="AS27">
        <f t="shared" si="59"/>
        <v>1051710</v>
      </c>
      <c r="AT27">
        <f t="shared" si="60"/>
        <v>1114729</v>
      </c>
      <c r="AU27">
        <f t="shared" si="61"/>
        <v>2109801</v>
      </c>
      <c r="AV27">
        <f t="shared" si="62"/>
        <v>54285039</v>
      </c>
      <c r="AW27">
        <f t="shared" si="63"/>
        <v>3640251</v>
      </c>
      <c r="AX27">
        <f t="shared" si="64"/>
        <v>14683419</v>
      </c>
      <c r="AY27">
        <f t="shared" si="17"/>
        <v>4.1076487252124654</v>
      </c>
      <c r="AZ27">
        <f t="shared" si="18"/>
        <v>1.2985074626865671</v>
      </c>
      <c r="BA27">
        <f t="shared" si="19"/>
        <v>31.611940298507463</v>
      </c>
      <c r="BB27">
        <f t="shared" si="20"/>
        <v>128.953</v>
      </c>
      <c r="BC27">
        <f t="shared" si="21"/>
        <v>174.29480000000001</v>
      </c>
      <c r="BD27">
        <f t="shared" si="22"/>
        <v>229.88947999999999</v>
      </c>
      <c r="BE27">
        <f t="shared" si="23"/>
        <v>105.17100000000001</v>
      </c>
      <c r="BF27">
        <f t="shared" si="24"/>
        <v>11.14729</v>
      </c>
      <c r="BG27">
        <f t="shared" si="25"/>
        <v>21.098009999999999</v>
      </c>
      <c r="BH27">
        <f t="shared" si="26"/>
        <v>542.85038999999995</v>
      </c>
      <c r="BI27">
        <f t="shared" si="27"/>
        <v>364.02510000000001</v>
      </c>
      <c r="BJ27">
        <f t="shared" si="28"/>
        <v>146.83419000000001</v>
      </c>
      <c r="BK27">
        <f t="shared" si="29"/>
        <v>1.3516149294704272</v>
      </c>
      <c r="BL27">
        <f t="shared" si="30"/>
        <v>1.7827385171341494</v>
      </c>
      <c r="BM27">
        <f t="shared" si="31"/>
        <v>0.81557621769171718</v>
      </c>
      <c r="BN27">
        <f t="shared" si="32"/>
        <v>8.6444596093150208E-2</v>
      </c>
      <c r="BO27">
        <f t="shared" si="33"/>
        <v>0.1636100749885617</v>
      </c>
      <c r="BP27">
        <f t="shared" si="34"/>
        <v>4.2096763161772115</v>
      </c>
      <c r="BQ27">
        <f t="shared" si="35"/>
        <v>2.822928508836553</v>
      </c>
      <c r="BR27">
        <f t="shared" si="36"/>
        <v>1.1386643971059223</v>
      </c>
    </row>
    <row r="28" spans="1:70" x14ac:dyDescent="0.2">
      <c r="A28" t="s">
        <v>89</v>
      </c>
      <c r="B28">
        <v>-1.478259</v>
      </c>
      <c r="C28">
        <v>-193.2</v>
      </c>
      <c r="D28">
        <v>130.694266</v>
      </c>
      <c r="E28">
        <v>1.34</v>
      </c>
      <c r="F28">
        <v>197.59</v>
      </c>
      <c r="G28">
        <v>146.44999999999999</v>
      </c>
      <c r="H28" t="s">
        <v>269</v>
      </c>
      <c r="I28">
        <v>10</v>
      </c>
      <c r="J28">
        <v>2</v>
      </c>
      <c r="K28">
        <v>8</v>
      </c>
      <c r="L28">
        <v>2</v>
      </c>
      <c r="M28">
        <v>887132637</v>
      </c>
      <c r="N28">
        <v>1503161009</v>
      </c>
      <c r="O28">
        <v>18004379347</v>
      </c>
      <c r="P28">
        <v>1576714378</v>
      </c>
      <c r="Q28">
        <v>8383668717</v>
      </c>
      <c r="R28">
        <v>4345143486</v>
      </c>
      <c r="S28">
        <v>18345005905</v>
      </c>
      <c r="T28">
        <v>2899667753</v>
      </c>
      <c r="U28">
        <v>11416901172</v>
      </c>
      <c r="V28" t="s">
        <v>279</v>
      </c>
      <c r="W28">
        <v>4748</v>
      </c>
      <c r="X28">
        <v>167</v>
      </c>
      <c r="Y28">
        <v>1618</v>
      </c>
      <c r="Z28">
        <v>19</v>
      </c>
      <c r="AA28">
        <v>887263332</v>
      </c>
      <c r="AB28">
        <v>1504927502</v>
      </c>
      <c r="AC28">
        <v>18027861517</v>
      </c>
      <c r="AD28">
        <v>1577800999</v>
      </c>
      <c r="AE28">
        <v>8384798504</v>
      </c>
      <c r="AF28">
        <v>4347281789</v>
      </c>
      <c r="AG28">
        <v>18401507726</v>
      </c>
      <c r="AH28">
        <v>2903377139</v>
      </c>
      <c r="AI28">
        <v>11432373308</v>
      </c>
      <c r="AJ28" s="33">
        <f t="shared" si="51"/>
        <v>1.6319444444444775E-3</v>
      </c>
      <c r="AK28">
        <f t="shared" si="3"/>
        <v>141</v>
      </c>
      <c r="AL28">
        <f t="shared" si="52"/>
        <v>4738</v>
      </c>
      <c r="AM28">
        <f t="shared" si="53"/>
        <v>165</v>
      </c>
      <c r="AN28">
        <f t="shared" si="54"/>
        <v>1610</v>
      </c>
      <c r="AO28">
        <f t="shared" si="55"/>
        <v>17</v>
      </c>
      <c r="AP28">
        <f t="shared" si="56"/>
        <v>130695</v>
      </c>
      <c r="AQ28">
        <f t="shared" si="57"/>
        <v>1766493</v>
      </c>
      <c r="AR28">
        <f t="shared" si="58"/>
        <v>23482170</v>
      </c>
      <c r="AS28">
        <f t="shared" si="59"/>
        <v>1086621</v>
      </c>
      <c r="AT28">
        <f t="shared" si="60"/>
        <v>1129787</v>
      </c>
      <c r="AU28">
        <f t="shared" si="61"/>
        <v>2138303</v>
      </c>
      <c r="AV28">
        <f t="shared" si="62"/>
        <v>56501821</v>
      </c>
      <c r="AW28">
        <f t="shared" si="63"/>
        <v>3709386</v>
      </c>
      <c r="AX28">
        <f t="shared" si="64"/>
        <v>15472136</v>
      </c>
      <c r="AY28">
        <f t="shared" si="17"/>
        <v>3.4824820599409034</v>
      </c>
      <c r="AZ28">
        <f t="shared" si="18"/>
        <v>1.1702127659574468</v>
      </c>
      <c r="BA28">
        <f t="shared" si="19"/>
        <v>33.602836879432623</v>
      </c>
      <c r="BB28">
        <f t="shared" si="20"/>
        <v>130.69499999999999</v>
      </c>
      <c r="BC28">
        <f t="shared" si="21"/>
        <v>176.64930000000001</v>
      </c>
      <c r="BD28">
        <f t="shared" si="22"/>
        <v>234.82169999999999</v>
      </c>
      <c r="BE28">
        <f t="shared" si="23"/>
        <v>108.6621</v>
      </c>
      <c r="BF28">
        <f t="shared" si="24"/>
        <v>11.29787</v>
      </c>
      <c r="BG28">
        <f t="shared" si="25"/>
        <v>21.383030000000002</v>
      </c>
      <c r="BH28">
        <f t="shared" si="26"/>
        <v>565.01820999999995</v>
      </c>
      <c r="BI28">
        <f t="shared" si="27"/>
        <v>370.93860000000001</v>
      </c>
      <c r="BJ28">
        <f t="shared" si="28"/>
        <v>154.72136</v>
      </c>
      <c r="BK28">
        <f t="shared" si="29"/>
        <v>1.3516148284173077</v>
      </c>
      <c r="BL28">
        <f t="shared" si="30"/>
        <v>1.7967152530701251</v>
      </c>
      <c r="BM28">
        <f t="shared" si="31"/>
        <v>0.83141742224262594</v>
      </c>
      <c r="BN28">
        <f t="shared" si="32"/>
        <v>8.6444546463139371E-2</v>
      </c>
      <c r="BO28">
        <f t="shared" si="33"/>
        <v>0.16361016106201465</v>
      </c>
      <c r="BP28">
        <f t="shared" si="34"/>
        <v>4.3231815295152831</v>
      </c>
      <c r="BQ28">
        <f t="shared" si="35"/>
        <v>2.8382003902215085</v>
      </c>
      <c r="BR28">
        <f t="shared" si="36"/>
        <v>1.1838353418263898</v>
      </c>
    </row>
    <row r="29" spans="1:70" x14ac:dyDescent="0.2">
      <c r="A29" t="s">
        <v>89</v>
      </c>
      <c r="B29">
        <v>-1.380833</v>
      </c>
      <c r="C29">
        <v>-193.2</v>
      </c>
      <c r="D29">
        <v>139.91552799999999</v>
      </c>
      <c r="E29">
        <v>1.35</v>
      </c>
      <c r="F29">
        <v>215.91</v>
      </c>
      <c r="G29">
        <v>159.74</v>
      </c>
      <c r="H29" t="s">
        <v>270</v>
      </c>
      <c r="I29">
        <v>11</v>
      </c>
      <c r="J29">
        <v>2</v>
      </c>
      <c r="K29">
        <v>2</v>
      </c>
      <c r="L29">
        <v>2</v>
      </c>
      <c r="M29">
        <v>887312871</v>
      </c>
      <c r="N29">
        <v>1505597021</v>
      </c>
      <c r="O29">
        <v>18036116251</v>
      </c>
      <c r="P29">
        <v>1578317306</v>
      </c>
      <c r="Q29">
        <v>8385226704</v>
      </c>
      <c r="R29">
        <v>4348092230</v>
      </c>
      <c r="S29">
        <v>18426243694</v>
      </c>
      <c r="T29">
        <v>2904898490</v>
      </c>
      <c r="U29">
        <v>11440871986</v>
      </c>
      <c r="V29" t="s">
        <v>280</v>
      </c>
      <c r="W29">
        <v>4654</v>
      </c>
      <c r="X29">
        <v>221</v>
      </c>
      <c r="Y29">
        <v>1291</v>
      </c>
      <c r="Z29">
        <v>26</v>
      </c>
      <c r="AA29">
        <v>887448493</v>
      </c>
      <c r="AB29">
        <v>1507430110</v>
      </c>
      <c r="AC29">
        <v>18061346201</v>
      </c>
      <c r="AD29">
        <v>1579432665</v>
      </c>
      <c r="AE29">
        <v>8386399085</v>
      </c>
      <c r="AF29">
        <v>4350311145</v>
      </c>
      <c r="AG29">
        <v>18483866168</v>
      </c>
      <c r="AH29">
        <v>2908702837</v>
      </c>
      <c r="AI29">
        <v>11456397066</v>
      </c>
      <c r="AJ29" s="33">
        <f t="shared" si="51"/>
        <v>1.7939814814815769E-3</v>
      </c>
      <c r="AK29">
        <f t="shared" si="3"/>
        <v>155</v>
      </c>
      <c r="AL29">
        <f t="shared" si="52"/>
        <v>4643</v>
      </c>
      <c r="AM29">
        <f t="shared" si="53"/>
        <v>219</v>
      </c>
      <c r="AN29">
        <f t="shared" si="54"/>
        <v>1289</v>
      </c>
      <c r="AO29">
        <f t="shared" si="55"/>
        <v>24</v>
      </c>
      <c r="AP29">
        <f t="shared" si="56"/>
        <v>135622</v>
      </c>
      <c r="AQ29">
        <f t="shared" si="57"/>
        <v>1833089</v>
      </c>
      <c r="AR29">
        <f t="shared" si="58"/>
        <v>25229950</v>
      </c>
      <c r="AS29">
        <f t="shared" si="59"/>
        <v>1115359</v>
      </c>
      <c r="AT29">
        <f t="shared" si="60"/>
        <v>1172381</v>
      </c>
      <c r="AU29">
        <f t="shared" si="61"/>
        <v>2218915</v>
      </c>
      <c r="AV29">
        <f t="shared" si="62"/>
        <v>57622474</v>
      </c>
      <c r="AW29">
        <f t="shared" si="63"/>
        <v>3804347</v>
      </c>
      <c r="AX29">
        <f t="shared" si="64"/>
        <v>15525080</v>
      </c>
      <c r="AY29">
        <f t="shared" si="17"/>
        <v>4.7167779452939911</v>
      </c>
      <c r="AZ29">
        <f t="shared" si="18"/>
        <v>1.4129032258064516</v>
      </c>
      <c r="BA29">
        <f t="shared" si="19"/>
        <v>29.954838709677418</v>
      </c>
      <c r="BB29">
        <f t="shared" si="20"/>
        <v>135.62200000000001</v>
      </c>
      <c r="BC29">
        <f t="shared" si="21"/>
        <v>183.30889999999999</v>
      </c>
      <c r="BD29">
        <f t="shared" si="22"/>
        <v>252.29949999999999</v>
      </c>
      <c r="BE29">
        <f t="shared" si="23"/>
        <v>111.5359</v>
      </c>
      <c r="BF29">
        <f t="shared" si="24"/>
        <v>11.72381</v>
      </c>
      <c r="BG29">
        <f t="shared" si="25"/>
        <v>22.189150000000001</v>
      </c>
      <c r="BH29">
        <f t="shared" si="26"/>
        <v>576.22474</v>
      </c>
      <c r="BI29">
        <f t="shared" si="27"/>
        <v>380.43470000000002</v>
      </c>
      <c r="BJ29">
        <f t="shared" si="28"/>
        <v>155.2508</v>
      </c>
      <c r="BK29">
        <f t="shared" si="29"/>
        <v>1.3516162569494623</v>
      </c>
      <c r="BL29">
        <f t="shared" si="30"/>
        <v>1.8603139608618069</v>
      </c>
      <c r="BM29">
        <f t="shared" si="31"/>
        <v>0.82240270752532763</v>
      </c>
      <c r="BN29">
        <f t="shared" si="32"/>
        <v>8.6444750851631738E-2</v>
      </c>
      <c r="BO29">
        <f t="shared" si="33"/>
        <v>0.16361025497338189</v>
      </c>
      <c r="BP29">
        <f t="shared" si="34"/>
        <v>4.2487556591113531</v>
      </c>
      <c r="BQ29">
        <f t="shared" si="35"/>
        <v>2.8051105277904762</v>
      </c>
      <c r="BR29">
        <f t="shared" si="36"/>
        <v>1.144731680700771</v>
      </c>
    </row>
    <row r="30" spans="1:70" x14ac:dyDescent="0.2">
      <c r="A30" t="s">
        <v>89</v>
      </c>
      <c r="B30">
        <v>-1.262861</v>
      </c>
      <c r="C30">
        <v>-165.6</v>
      </c>
      <c r="D30">
        <v>131.13086899999999</v>
      </c>
      <c r="E30">
        <v>1.35</v>
      </c>
      <c r="F30">
        <v>185.45</v>
      </c>
      <c r="G30">
        <v>137.21</v>
      </c>
      <c r="H30" t="s">
        <v>271</v>
      </c>
      <c r="I30">
        <v>13</v>
      </c>
      <c r="J30">
        <v>3</v>
      </c>
      <c r="K30">
        <v>3</v>
      </c>
      <c r="L30">
        <v>2</v>
      </c>
      <c r="M30">
        <v>887478709</v>
      </c>
      <c r="N30">
        <v>1507838453</v>
      </c>
      <c r="O30">
        <v>18066596521</v>
      </c>
      <c r="P30">
        <v>1579689769</v>
      </c>
      <c r="Q30">
        <v>8386660246</v>
      </c>
      <c r="R30">
        <v>4350805435</v>
      </c>
      <c r="S30">
        <v>18492251196</v>
      </c>
      <c r="T30">
        <v>2909558231</v>
      </c>
      <c r="U30">
        <v>11459307591</v>
      </c>
      <c r="V30" t="s">
        <v>281</v>
      </c>
      <c r="W30">
        <v>3806</v>
      </c>
      <c r="X30">
        <v>174</v>
      </c>
      <c r="Y30">
        <v>1085</v>
      </c>
      <c r="Z30">
        <v>20</v>
      </c>
      <c r="AA30">
        <v>887605545</v>
      </c>
      <c r="AB30">
        <v>1509552800</v>
      </c>
      <c r="AC30">
        <v>18089478129</v>
      </c>
      <c r="AD30">
        <v>1580714902</v>
      </c>
      <c r="AE30">
        <v>8387756684</v>
      </c>
      <c r="AF30">
        <v>4352880616</v>
      </c>
      <c r="AG30">
        <v>18541261118</v>
      </c>
      <c r="AH30">
        <v>2913086467</v>
      </c>
      <c r="AI30">
        <v>11472287529</v>
      </c>
      <c r="AJ30" s="33">
        <f t="shared" si="51"/>
        <v>1.5393518518518334E-3</v>
      </c>
      <c r="AK30">
        <f t="shared" si="3"/>
        <v>133</v>
      </c>
      <c r="AL30">
        <f t="shared" si="52"/>
        <v>3793</v>
      </c>
      <c r="AM30">
        <f t="shared" si="53"/>
        <v>171</v>
      </c>
      <c r="AN30">
        <f t="shared" si="54"/>
        <v>1082</v>
      </c>
      <c r="AO30">
        <f t="shared" si="55"/>
        <v>18</v>
      </c>
      <c r="AP30">
        <f t="shared" si="56"/>
        <v>126836</v>
      </c>
      <c r="AQ30">
        <f t="shared" si="57"/>
        <v>1714347</v>
      </c>
      <c r="AR30">
        <f t="shared" si="58"/>
        <v>22881608</v>
      </c>
      <c r="AS30">
        <f t="shared" si="59"/>
        <v>1025133</v>
      </c>
      <c r="AT30">
        <f t="shared" si="60"/>
        <v>1096438</v>
      </c>
      <c r="AU30">
        <f t="shared" si="61"/>
        <v>2075181</v>
      </c>
      <c r="AV30">
        <f t="shared" si="62"/>
        <v>49009922</v>
      </c>
      <c r="AW30">
        <f t="shared" si="63"/>
        <v>3528236</v>
      </c>
      <c r="AX30">
        <f t="shared" si="64"/>
        <v>12979938</v>
      </c>
      <c r="AY30">
        <f t="shared" si="17"/>
        <v>4.5083047719483256</v>
      </c>
      <c r="AZ30">
        <f t="shared" si="18"/>
        <v>1.2857142857142858</v>
      </c>
      <c r="BA30">
        <f t="shared" si="19"/>
        <v>28.518796992481203</v>
      </c>
      <c r="BB30">
        <f t="shared" si="20"/>
        <v>126.836</v>
      </c>
      <c r="BC30">
        <f t="shared" si="21"/>
        <v>171.43469999999999</v>
      </c>
      <c r="BD30">
        <f t="shared" si="22"/>
        <v>228.81608</v>
      </c>
      <c r="BE30">
        <f t="shared" si="23"/>
        <v>102.5133</v>
      </c>
      <c r="BF30">
        <f t="shared" si="24"/>
        <v>10.96438</v>
      </c>
      <c r="BG30">
        <f t="shared" si="25"/>
        <v>20.751809999999999</v>
      </c>
      <c r="BH30">
        <f t="shared" si="26"/>
        <v>490.09922</v>
      </c>
      <c r="BI30">
        <f t="shared" si="27"/>
        <v>352.8236</v>
      </c>
      <c r="BJ30">
        <f t="shared" si="28"/>
        <v>129.79938000000001</v>
      </c>
      <c r="BK30">
        <f t="shared" si="29"/>
        <v>1.3516249329843262</v>
      </c>
      <c r="BL30">
        <f t="shared" si="30"/>
        <v>1.8040310321990602</v>
      </c>
      <c r="BM30">
        <f t="shared" si="31"/>
        <v>0.80823504367845089</v>
      </c>
      <c r="BN30">
        <f t="shared" si="32"/>
        <v>8.6445330978586518E-2</v>
      </c>
      <c r="BO30">
        <f t="shared" si="33"/>
        <v>0.16361135639723737</v>
      </c>
      <c r="BP30">
        <f t="shared" si="34"/>
        <v>3.8640387587120375</v>
      </c>
      <c r="BQ30">
        <f t="shared" si="35"/>
        <v>2.7817307389069348</v>
      </c>
      <c r="BR30">
        <f t="shared" si="36"/>
        <v>1.0233638714560536</v>
      </c>
    </row>
    <row r="31" spans="1:70" x14ac:dyDescent="0.2">
      <c r="A31" t="s">
        <v>89</v>
      </c>
      <c r="B31">
        <v>-1.450885</v>
      </c>
      <c r="C31">
        <v>-193.2</v>
      </c>
      <c r="D31">
        <v>133.16010800000001</v>
      </c>
      <c r="E31">
        <v>1.34</v>
      </c>
      <c r="F31">
        <v>198.26</v>
      </c>
      <c r="G31">
        <v>146.99</v>
      </c>
      <c r="H31" t="s">
        <v>272</v>
      </c>
      <c r="I31">
        <v>9</v>
      </c>
      <c r="J31">
        <v>3</v>
      </c>
      <c r="K31">
        <v>3</v>
      </c>
      <c r="L31">
        <v>2</v>
      </c>
      <c r="M31">
        <v>887637518</v>
      </c>
      <c r="N31">
        <v>1509984890</v>
      </c>
      <c r="O31">
        <v>18095243129</v>
      </c>
      <c r="P31">
        <v>1581008200</v>
      </c>
      <c r="Q31">
        <v>8388033032</v>
      </c>
      <c r="R31">
        <v>4353403653</v>
      </c>
      <c r="S31">
        <v>18551243634</v>
      </c>
      <c r="T31">
        <v>2913990230</v>
      </c>
      <c r="U31">
        <v>11475727229</v>
      </c>
      <c r="V31" t="s">
        <v>282</v>
      </c>
      <c r="W31">
        <v>5243</v>
      </c>
      <c r="X31">
        <v>210</v>
      </c>
      <c r="Y31">
        <v>1677</v>
      </c>
      <c r="Z31">
        <v>43</v>
      </c>
      <c r="AA31">
        <v>887770677</v>
      </c>
      <c r="AB31">
        <v>1511784687</v>
      </c>
      <c r="AC31">
        <v>18119115299</v>
      </c>
      <c r="AD31">
        <v>1582145429</v>
      </c>
      <c r="AE31">
        <v>8389184122</v>
      </c>
      <c r="AF31">
        <v>4355582270</v>
      </c>
      <c r="AG31">
        <v>18609409143</v>
      </c>
      <c r="AH31">
        <v>2917781411</v>
      </c>
      <c r="AI31">
        <v>11492051625</v>
      </c>
      <c r="AJ31" s="33">
        <f t="shared" si="51"/>
        <v>1.6203703703704386E-3</v>
      </c>
      <c r="AK31">
        <f t="shared" si="3"/>
        <v>140</v>
      </c>
      <c r="AL31">
        <f t="shared" si="52"/>
        <v>5234</v>
      </c>
      <c r="AM31">
        <f t="shared" si="53"/>
        <v>207</v>
      </c>
      <c r="AN31">
        <f t="shared" si="54"/>
        <v>1674</v>
      </c>
      <c r="AO31">
        <f t="shared" si="55"/>
        <v>41</v>
      </c>
      <c r="AP31">
        <f t="shared" si="56"/>
        <v>133159</v>
      </c>
      <c r="AQ31">
        <f t="shared" si="57"/>
        <v>1799797</v>
      </c>
      <c r="AR31">
        <f t="shared" si="58"/>
        <v>23872170</v>
      </c>
      <c r="AS31">
        <f t="shared" si="59"/>
        <v>1137229</v>
      </c>
      <c r="AT31">
        <f t="shared" si="60"/>
        <v>1151090</v>
      </c>
      <c r="AU31">
        <f t="shared" si="61"/>
        <v>2178617</v>
      </c>
      <c r="AV31">
        <f t="shared" si="62"/>
        <v>58165509</v>
      </c>
      <c r="AW31">
        <f t="shared" si="63"/>
        <v>3791181</v>
      </c>
      <c r="AX31">
        <f t="shared" si="64"/>
        <v>16324396</v>
      </c>
      <c r="AY31">
        <f t="shared" si="17"/>
        <v>3.9549102025219716</v>
      </c>
      <c r="AZ31">
        <f t="shared" si="18"/>
        <v>1.4785714285714286</v>
      </c>
      <c r="BA31">
        <f t="shared" si="19"/>
        <v>37.385714285714286</v>
      </c>
      <c r="BB31">
        <f t="shared" si="20"/>
        <v>133.15899999999999</v>
      </c>
      <c r="BC31">
        <f t="shared" si="21"/>
        <v>179.97970000000001</v>
      </c>
      <c r="BD31">
        <f t="shared" si="22"/>
        <v>238.7217</v>
      </c>
      <c r="BE31">
        <f t="shared" si="23"/>
        <v>113.7229</v>
      </c>
      <c r="BF31">
        <f t="shared" si="24"/>
        <v>11.510899999999999</v>
      </c>
      <c r="BG31">
        <f t="shared" si="25"/>
        <v>21.786169999999998</v>
      </c>
      <c r="BH31">
        <f t="shared" si="26"/>
        <v>581.65508999999997</v>
      </c>
      <c r="BI31">
        <f t="shared" si="27"/>
        <v>379.11810000000003</v>
      </c>
      <c r="BJ31">
        <f t="shared" si="28"/>
        <v>163.24395999999999</v>
      </c>
      <c r="BK31">
        <f t="shared" si="29"/>
        <v>1.3516149865949731</v>
      </c>
      <c r="BL31">
        <f t="shared" si="30"/>
        <v>1.7927567794891821</v>
      </c>
      <c r="BM31">
        <f t="shared" si="31"/>
        <v>0.85403840521481844</v>
      </c>
      <c r="BN31">
        <f t="shared" si="32"/>
        <v>8.644477654533303E-2</v>
      </c>
      <c r="BO31">
        <f t="shared" si="33"/>
        <v>0.16361019533039448</v>
      </c>
      <c r="BP31">
        <f t="shared" si="34"/>
        <v>4.3681244977808484</v>
      </c>
      <c r="BQ31">
        <f t="shared" si="35"/>
        <v>2.8471083441599894</v>
      </c>
      <c r="BR31">
        <f t="shared" si="36"/>
        <v>1.2259326068835001</v>
      </c>
    </row>
    <row r="32" spans="1:70" x14ac:dyDescent="0.2">
      <c r="A32" t="s">
        <v>90</v>
      </c>
      <c r="B32">
        <v>-1.3157650000000001</v>
      </c>
      <c r="C32">
        <v>-165.6</v>
      </c>
      <c r="D32">
        <v>125.858379</v>
      </c>
      <c r="E32">
        <v>1.35</v>
      </c>
      <c r="F32">
        <v>182.34</v>
      </c>
      <c r="G32">
        <v>134.91</v>
      </c>
      <c r="H32" t="s">
        <v>283</v>
      </c>
      <c r="I32">
        <v>9</v>
      </c>
      <c r="J32">
        <v>4</v>
      </c>
      <c r="K32">
        <v>5</v>
      </c>
      <c r="L32">
        <v>2</v>
      </c>
      <c r="M32">
        <v>887807922</v>
      </c>
      <c r="N32">
        <v>1512288064</v>
      </c>
      <c r="O32">
        <v>18125449639</v>
      </c>
      <c r="P32">
        <v>1582549569</v>
      </c>
      <c r="Q32">
        <v>8389506064</v>
      </c>
      <c r="R32">
        <v>4356191597</v>
      </c>
      <c r="S32">
        <v>18628804225</v>
      </c>
      <c r="T32">
        <v>2918958541</v>
      </c>
      <c r="U32">
        <v>11498660124</v>
      </c>
      <c r="V32" t="s">
        <v>293</v>
      </c>
      <c r="W32">
        <v>3275</v>
      </c>
      <c r="X32">
        <v>83</v>
      </c>
      <c r="Y32">
        <v>341</v>
      </c>
      <c r="Z32">
        <v>12</v>
      </c>
      <c r="AA32">
        <v>887929486</v>
      </c>
      <c r="AB32">
        <v>1513931153</v>
      </c>
      <c r="AC32">
        <v>18147850355</v>
      </c>
      <c r="AD32">
        <v>1583544534</v>
      </c>
      <c r="AE32">
        <v>8390556928</v>
      </c>
      <c r="AF32">
        <v>4358180521</v>
      </c>
      <c r="AG32">
        <v>18678402787</v>
      </c>
      <c r="AH32">
        <v>2922443421</v>
      </c>
      <c r="AI32">
        <v>11508522834</v>
      </c>
      <c r="AJ32" s="33">
        <f t="shared" ref="AJ32:AJ41" si="65">V32-H32</f>
        <v>1.5162037037036447E-3</v>
      </c>
      <c r="AK32">
        <f t="shared" si="3"/>
        <v>131</v>
      </c>
      <c r="AL32">
        <f t="shared" ref="AL32:AL41" si="66">W32-I32</f>
        <v>3266</v>
      </c>
      <c r="AM32">
        <f t="shared" ref="AM32:AM41" si="67">X32-J32</f>
        <v>79</v>
      </c>
      <c r="AN32">
        <f t="shared" ref="AN32:AN41" si="68">Y32-K32</f>
        <v>336</v>
      </c>
      <c r="AO32">
        <f t="shared" ref="AO32:AO41" si="69">Z32-L32</f>
        <v>10</v>
      </c>
      <c r="AP32">
        <f t="shared" ref="AP32:AP41" si="70">AA32-M32</f>
        <v>121564</v>
      </c>
      <c r="AQ32">
        <f t="shared" ref="AQ32:AQ41" si="71">AB32-N32</f>
        <v>1643089</v>
      </c>
      <c r="AR32">
        <f t="shared" ref="AR32:AR41" si="72">AC32-O32</f>
        <v>22400716</v>
      </c>
      <c r="AS32">
        <f t="shared" ref="AS32:AS41" si="73">AD32-P32</f>
        <v>994965</v>
      </c>
      <c r="AT32">
        <f t="shared" ref="AT32:AT41" si="74">AE32-Q32</f>
        <v>1050864</v>
      </c>
      <c r="AU32">
        <f t="shared" ref="AU32:AU41" si="75">AF32-R32</f>
        <v>1988924</v>
      </c>
      <c r="AV32">
        <f t="shared" ref="AV32:AV41" si="76">AG32-S32</f>
        <v>49598562</v>
      </c>
      <c r="AW32">
        <f t="shared" ref="AW32:AW41" si="77">AH32-T32</f>
        <v>3484880</v>
      </c>
      <c r="AX32">
        <f t="shared" ref="AX32:AX41" si="78">AI32-U32</f>
        <v>9862710</v>
      </c>
      <c r="AY32">
        <f t="shared" si="17"/>
        <v>2.4188609920391917</v>
      </c>
      <c r="AZ32">
        <f t="shared" si="18"/>
        <v>0.60305343511450382</v>
      </c>
      <c r="BA32">
        <f t="shared" si="19"/>
        <v>24.931297709923665</v>
      </c>
      <c r="BB32">
        <f t="shared" si="20"/>
        <v>121.56399999999999</v>
      </c>
      <c r="BC32">
        <f t="shared" si="21"/>
        <v>164.30889999999999</v>
      </c>
      <c r="BD32">
        <f t="shared" si="22"/>
        <v>224.00716</v>
      </c>
      <c r="BE32">
        <f t="shared" si="23"/>
        <v>99.496499999999997</v>
      </c>
      <c r="BF32">
        <f t="shared" si="24"/>
        <v>10.50864</v>
      </c>
      <c r="BG32">
        <f t="shared" si="25"/>
        <v>19.889240000000001</v>
      </c>
      <c r="BH32">
        <f t="shared" si="26"/>
        <v>495.98561999999998</v>
      </c>
      <c r="BI32">
        <f t="shared" si="27"/>
        <v>348.488</v>
      </c>
      <c r="BJ32">
        <f t="shared" si="28"/>
        <v>98.627099999999999</v>
      </c>
      <c r="BK32">
        <f t="shared" si="29"/>
        <v>1.3516246586160376</v>
      </c>
      <c r="BL32">
        <f t="shared" si="30"/>
        <v>1.8427096837879637</v>
      </c>
      <c r="BM32">
        <f t="shared" si="31"/>
        <v>0.81847010628146488</v>
      </c>
      <c r="BN32">
        <f t="shared" si="32"/>
        <v>8.6445329209305394E-2</v>
      </c>
      <c r="BO32">
        <f t="shared" si="33"/>
        <v>0.16361126649336977</v>
      </c>
      <c r="BP32">
        <f t="shared" si="34"/>
        <v>4.0800370175380873</v>
      </c>
      <c r="BQ32">
        <f t="shared" si="35"/>
        <v>2.8667039584087397</v>
      </c>
      <c r="BR32">
        <f t="shared" si="36"/>
        <v>0.81131831792306941</v>
      </c>
    </row>
    <row r="33" spans="1:70" x14ac:dyDescent="0.2">
      <c r="A33" t="s">
        <v>90</v>
      </c>
      <c r="B33">
        <v>-1.4055489999999999</v>
      </c>
      <c r="C33">
        <v>-193.2</v>
      </c>
      <c r="D33">
        <v>137.455217</v>
      </c>
      <c r="E33">
        <v>1.35</v>
      </c>
      <c r="F33">
        <v>207.75</v>
      </c>
      <c r="G33">
        <v>153.71</v>
      </c>
      <c r="H33" t="s">
        <v>284</v>
      </c>
      <c r="I33">
        <v>16</v>
      </c>
      <c r="J33">
        <v>3</v>
      </c>
      <c r="K33">
        <v>4</v>
      </c>
      <c r="L33">
        <v>1</v>
      </c>
      <c r="M33">
        <v>887970244</v>
      </c>
      <c r="N33">
        <v>1514481985</v>
      </c>
      <c r="O33">
        <v>18155527243</v>
      </c>
      <c r="P33">
        <v>1583890134</v>
      </c>
      <c r="Q33">
        <v>8390909221</v>
      </c>
      <c r="R33">
        <v>4358847292</v>
      </c>
      <c r="S33">
        <v>18692339119</v>
      </c>
      <c r="T33">
        <v>2923640692</v>
      </c>
      <c r="U33">
        <v>11512104176</v>
      </c>
      <c r="V33" t="s">
        <v>294</v>
      </c>
      <c r="W33">
        <v>4989</v>
      </c>
      <c r="X33">
        <v>121</v>
      </c>
      <c r="Y33">
        <v>384</v>
      </c>
      <c r="Z33">
        <v>16</v>
      </c>
      <c r="AA33">
        <v>888103405</v>
      </c>
      <c r="AB33">
        <v>1516281795</v>
      </c>
      <c r="AC33">
        <v>18179967951</v>
      </c>
      <c r="AD33">
        <v>1585060172</v>
      </c>
      <c r="AE33">
        <v>8392060319</v>
      </c>
      <c r="AF33">
        <v>4361025926</v>
      </c>
      <c r="AG33">
        <v>18753527177</v>
      </c>
      <c r="AH33">
        <v>2927622968</v>
      </c>
      <c r="AI33">
        <v>11524831746</v>
      </c>
      <c r="AJ33" s="33">
        <f t="shared" si="65"/>
        <v>1.7361111111110494E-3</v>
      </c>
      <c r="AK33">
        <f t="shared" si="3"/>
        <v>150</v>
      </c>
      <c r="AL33">
        <f t="shared" si="66"/>
        <v>4973</v>
      </c>
      <c r="AM33">
        <f t="shared" si="67"/>
        <v>118</v>
      </c>
      <c r="AN33">
        <f t="shared" si="68"/>
        <v>380</v>
      </c>
      <c r="AO33">
        <f t="shared" si="69"/>
        <v>15</v>
      </c>
      <c r="AP33">
        <f t="shared" si="70"/>
        <v>133161</v>
      </c>
      <c r="AQ33">
        <f t="shared" si="71"/>
        <v>1799810</v>
      </c>
      <c r="AR33">
        <f t="shared" si="72"/>
        <v>24440708</v>
      </c>
      <c r="AS33">
        <f t="shared" si="73"/>
        <v>1170038</v>
      </c>
      <c r="AT33">
        <f t="shared" si="74"/>
        <v>1151098</v>
      </c>
      <c r="AU33">
        <f t="shared" si="75"/>
        <v>2178634</v>
      </c>
      <c r="AV33">
        <f t="shared" si="76"/>
        <v>61188058</v>
      </c>
      <c r="AW33">
        <f t="shared" si="77"/>
        <v>3982276</v>
      </c>
      <c r="AX33">
        <f t="shared" si="78"/>
        <v>12727570</v>
      </c>
      <c r="AY33">
        <f t="shared" si="17"/>
        <v>2.3728131912326567</v>
      </c>
      <c r="AZ33">
        <f t="shared" si="18"/>
        <v>0.78666666666666663</v>
      </c>
      <c r="BA33">
        <f t="shared" si="19"/>
        <v>33.153333333333336</v>
      </c>
      <c r="BB33">
        <f t="shared" si="20"/>
        <v>133.161</v>
      </c>
      <c r="BC33">
        <f t="shared" si="21"/>
        <v>179.98099999999999</v>
      </c>
      <c r="BD33">
        <f t="shared" si="22"/>
        <v>244.40708000000001</v>
      </c>
      <c r="BE33">
        <f t="shared" si="23"/>
        <v>117.0038</v>
      </c>
      <c r="BF33">
        <f t="shared" si="24"/>
        <v>11.51098</v>
      </c>
      <c r="BG33">
        <f t="shared" si="25"/>
        <v>21.786339999999999</v>
      </c>
      <c r="BH33">
        <f t="shared" si="26"/>
        <v>611.88058000000001</v>
      </c>
      <c r="BI33">
        <f t="shared" si="27"/>
        <v>398.2276</v>
      </c>
      <c r="BJ33">
        <f t="shared" si="28"/>
        <v>127.2757</v>
      </c>
      <c r="BK33">
        <f t="shared" si="29"/>
        <v>1.3516044487500094</v>
      </c>
      <c r="BL33">
        <f t="shared" si="30"/>
        <v>1.8354253873131021</v>
      </c>
      <c r="BM33">
        <f t="shared" si="31"/>
        <v>0.87866417344417658</v>
      </c>
      <c r="BN33">
        <f t="shared" si="32"/>
        <v>8.6444078972071403E-2</v>
      </c>
      <c r="BO33">
        <f t="shared" si="33"/>
        <v>0.16360901465143698</v>
      </c>
      <c r="BP33">
        <f t="shared" si="34"/>
        <v>4.5950434436509191</v>
      </c>
      <c r="BQ33">
        <f t="shared" si="35"/>
        <v>2.9905723147167715</v>
      </c>
      <c r="BR33">
        <f t="shared" si="36"/>
        <v>0.9558031255397601</v>
      </c>
    </row>
    <row r="34" spans="1:70" x14ac:dyDescent="0.2">
      <c r="A34" t="s">
        <v>90</v>
      </c>
      <c r="B34">
        <v>-1.362252</v>
      </c>
      <c r="C34">
        <v>-165.6</v>
      </c>
      <c r="D34">
        <v>121.56344300000001</v>
      </c>
      <c r="E34">
        <v>1.35</v>
      </c>
      <c r="F34">
        <v>196.79</v>
      </c>
      <c r="G34">
        <v>145.6</v>
      </c>
      <c r="H34" t="s">
        <v>285</v>
      </c>
      <c r="I34">
        <v>11</v>
      </c>
      <c r="J34">
        <v>3</v>
      </c>
      <c r="K34">
        <v>2</v>
      </c>
      <c r="L34">
        <v>2</v>
      </c>
      <c r="M34">
        <v>888147674</v>
      </c>
      <c r="N34">
        <v>1516880056</v>
      </c>
      <c r="O34">
        <v>18187717068</v>
      </c>
      <c r="P34">
        <v>1585435075</v>
      </c>
      <c r="Q34">
        <v>8392442944</v>
      </c>
      <c r="R34">
        <v>4361750110</v>
      </c>
      <c r="S34">
        <v>18767980305</v>
      </c>
      <c r="T34">
        <v>2928916954</v>
      </c>
      <c r="U34">
        <v>11528354031</v>
      </c>
      <c r="V34" t="s">
        <v>295</v>
      </c>
      <c r="W34">
        <v>4372</v>
      </c>
      <c r="X34">
        <v>91</v>
      </c>
      <c r="Y34">
        <v>353</v>
      </c>
      <c r="Z34">
        <v>13</v>
      </c>
      <c r="AA34">
        <v>888269239</v>
      </c>
      <c r="AB34">
        <v>1518523145</v>
      </c>
      <c r="AC34">
        <v>18210521651</v>
      </c>
      <c r="AD34">
        <v>1586471495</v>
      </c>
      <c r="AE34">
        <v>8393493807</v>
      </c>
      <c r="AF34">
        <v>4363739034</v>
      </c>
      <c r="AG34">
        <v>18820177890</v>
      </c>
      <c r="AH34">
        <v>2932483768</v>
      </c>
      <c r="AI34">
        <v>11538864645</v>
      </c>
      <c r="AJ34" s="33">
        <f t="shared" si="65"/>
        <v>1.6435185185185164E-3</v>
      </c>
      <c r="AK34">
        <f t="shared" si="3"/>
        <v>142</v>
      </c>
      <c r="AL34">
        <f t="shared" si="66"/>
        <v>4361</v>
      </c>
      <c r="AM34">
        <f t="shared" si="67"/>
        <v>88</v>
      </c>
      <c r="AN34">
        <f t="shared" si="68"/>
        <v>351</v>
      </c>
      <c r="AO34">
        <f t="shared" si="69"/>
        <v>11</v>
      </c>
      <c r="AP34">
        <f t="shared" si="70"/>
        <v>121565</v>
      </c>
      <c r="AQ34">
        <f t="shared" si="71"/>
        <v>1643089</v>
      </c>
      <c r="AR34">
        <f t="shared" si="72"/>
        <v>22804583</v>
      </c>
      <c r="AS34">
        <f t="shared" si="73"/>
        <v>1036420</v>
      </c>
      <c r="AT34">
        <f t="shared" si="74"/>
        <v>1050863</v>
      </c>
      <c r="AU34">
        <f t="shared" si="75"/>
        <v>1988924</v>
      </c>
      <c r="AV34">
        <f t="shared" si="76"/>
        <v>52197585</v>
      </c>
      <c r="AW34">
        <f t="shared" si="77"/>
        <v>3566814</v>
      </c>
      <c r="AX34">
        <f t="shared" si="78"/>
        <v>10510614</v>
      </c>
      <c r="AY34">
        <f t="shared" si="17"/>
        <v>2.0178858060077962</v>
      </c>
      <c r="AZ34">
        <f t="shared" si="18"/>
        <v>0.61971830985915488</v>
      </c>
      <c r="BA34">
        <f t="shared" si="19"/>
        <v>30.711267605633804</v>
      </c>
      <c r="BB34">
        <f t="shared" si="20"/>
        <v>121.565</v>
      </c>
      <c r="BC34">
        <f t="shared" si="21"/>
        <v>164.30889999999999</v>
      </c>
      <c r="BD34">
        <f t="shared" si="22"/>
        <v>228.04583</v>
      </c>
      <c r="BE34">
        <f t="shared" si="23"/>
        <v>103.642</v>
      </c>
      <c r="BF34">
        <f t="shared" si="24"/>
        <v>10.50863</v>
      </c>
      <c r="BG34">
        <f t="shared" si="25"/>
        <v>19.889240000000001</v>
      </c>
      <c r="BH34">
        <f t="shared" si="26"/>
        <v>521.97585000000004</v>
      </c>
      <c r="BI34">
        <f t="shared" si="27"/>
        <v>356.6814</v>
      </c>
      <c r="BJ34">
        <f t="shared" si="28"/>
        <v>105.10614</v>
      </c>
      <c r="BK34">
        <f t="shared" si="29"/>
        <v>1.351613540081438</v>
      </c>
      <c r="BL34">
        <f t="shared" si="30"/>
        <v>1.8759168346152264</v>
      </c>
      <c r="BM34">
        <f t="shared" si="31"/>
        <v>0.85256447168181626</v>
      </c>
      <c r="BN34">
        <f t="shared" si="32"/>
        <v>8.6444535845021181E-2</v>
      </c>
      <c r="BO34">
        <f t="shared" si="33"/>
        <v>0.16360992061859911</v>
      </c>
      <c r="BP34">
        <f t="shared" si="34"/>
        <v>4.2938004359807511</v>
      </c>
      <c r="BQ34">
        <f t="shared" si="35"/>
        <v>2.934079710442973</v>
      </c>
      <c r="BR34">
        <f t="shared" si="36"/>
        <v>0.86460856332003455</v>
      </c>
    </row>
    <row r="35" spans="1:70" x14ac:dyDescent="0.2">
      <c r="A35" t="s">
        <v>90</v>
      </c>
      <c r="B35">
        <v>-1.1932510000000001</v>
      </c>
      <c r="C35">
        <v>-165.6</v>
      </c>
      <c r="D35">
        <v>138.78054399999999</v>
      </c>
      <c r="E35">
        <v>1.35</v>
      </c>
      <c r="F35">
        <v>219.26</v>
      </c>
      <c r="G35">
        <v>162.22</v>
      </c>
      <c r="H35" t="s">
        <v>286</v>
      </c>
      <c r="I35">
        <v>17</v>
      </c>
      <c r="J35">
        <v>3</v>
      </c>
      <c r="K35">
        <v>6</v>
      </c>
      <c r="L35">
        <v>1</v>
      </c>
      <c r="M35">
        <v>888312455</v>
      </c>
      <c r="N35">
        <v>1519107185</v>
      </c>
      <c r="O35">
        <v>18217822108</v>
      </c>
      <c r="P35">
        <v>1586851353</v>
      </c>
      <c r="Q35">
        <v>8393867338</v>
      </c>
      <c r="R35">
        <v>4364446005</v>
      </c>
      <c r="S35">
        <v>18835858322</v>
      </c>
      <c r="T35">
        <v>2933771443</v>
      </c>
      <c r="U35">
        <v>11542728377</v>
      </c>
      <c r="V35" t="s">
        <v>296</v>
      </c>
      <c r="W35">
        <v>3725</v>
      </c>
      <c r="X35">
        <v>82</v>
      </c>
      <c r="Y35">
        <v>262</v>
      </c>
      <c r="Z35">
        <v>13</v>
      </c>
      <c r="AA35">
        <v>888451235</v>
      </c>
      <c r="AB35">
        <v>1520982960</v>
      </c>
      <c r="AC35">
        <v>18240790873</v>
      </c>
      <c r="AD35">
        <v>1587924127</v>
      </c>
      <c r="AE35">
        <v>8395067021</v>
      </c>
      <c r="AF35">
        <v>4366716591</v>
      </c>
      <c r="AG35">
        <v>18883172013</v>
      </c>
      <c r="AH35">
        <v>2937704939</v>
      </c>
      <c r="AI35">
        <v>11551292948</v>
      </c>
      <c r="AJ35" s="33">
        <f t="shared" si="65"/>
        <v>1.8287037037036935E-3</v>
      </c>
      <c r="AK35">
        <f t="shared" si="3"/>
        <v>158</v>
      </c>
      <c r="AL35">
        <f t="shared" si="66"/>
        <v>3708</v>
      </c>
      <c r="AM35">
        <f t="shared" si="67"/>
        <v>79</v>
      </c>
      <c r="AN35">
        <f t="shared" si="68"/>
        <v>256</v>
      </c>
      <c r="AO35">
        <f t="shared" si="69"/>
        <v>12</v>
      </c>
      <c r="AP35">
        <f t="shared" si="70"/>
        <v>138780</v>
      </c>
      <c r="AQ35">
        <f t="shared" si="71"/>
        <v>1875775</v>
      </c>
      <c r="AR35">
        <f t="shared" si="72"/>
        <v>22968765</v>
      </c>
      <c r="AS35">
        <f t="shared" si="73"/>
        <v>1072774</v>
      </c>
      <c r="AT35">
        <f t="shared" si="74"/>
        <v>1199683</v>
      </c>
      <c r="AU35">
        <f t="shared" si="75"/>
        <v>2270586</v>
      </c>
      <c r="AV35">
        <f t="shared" si="76"/>
        <v>47313691</v>
      </c>
      <c r="AW35">
        <f t="shared" si="77"/>
        <v>3933496</v>
      </c>
      <c r="AX35">
        <f t="shared" si="78"/>
        <v>8564571</v>
      </c>
      <c r="AY35">
        <f t="shared" si="17"/>
        <v>2.1305285868392665</v>
      </c>
      <c r="AZ35">
        <f t="shared" si="18"/>
        <v>0.5</v>
      </c>
      <c r="BA35">
        <f t="shared" si="19"/>
        <v>23.468354430379748</v>
      </c>
      <c r="BB35">
        <f t="shared" si="20"/>
        <v>138.78</v>
      </c>
      <c r="BC35">
        <f t="shared" si="21"/>
        <v>187.57749999999999</v>
      </c>
      <c r="BD35">
        <f t="shared" si="22"/>
        <v>229.68764999999999</v>
      </c>
      <c r="BE35">
        <f t="shared" si="23"/>
        <v>107.2774</v>
      </c>
      <c r="BF35">
        <f t="shared" si="24"/>
        <v>11.996829999999999</v>
      </c>
      <c r="BG35">
        <f t="shared" si="25"/>
        <v>22.705860000000001</v>
      </c>
      <c r="BH35">
        <f t="shared" si="26"/>
        <v>473.13691</v>
      </c>
      <c r="BI35">
        <f t="shared" si="27"/>
        <v>393.34960000000001</v>
      </c>
      <c r="BJ35">
        <f t="shared" si="28"/>
        <v>85.645709999999994</v>
      </c>
      <c r="BK35">
        <f t="shared" si="29"/>
        <v>1.3516176682519094</v>
      </c>
      <c r="BL35">
        <f t="shared" si="30"/>
        <v>1.6550486381322957</v>
      </c>
      <c r="BM35">
        <f t="shared" si="31"/>
        <v>0.77300331459864535</v>
      </c>
      <c r="BN35">
        <f t="shared" si="32"/>
        <v>8.644494883989047E-2</v>
      </c>
      <c r="BO35">
        <f t="shared" si="33"/>
        <v>0.1636104626026805</v>
      </c>
      <c r="BP35">
        <f t="shared" si="34"/>
        <v>3.4092586107508285</v>
      </c>
      <c r="BQ35">
        <f t="shared" si="35"/>
        <v>2.8343392419657012</v>
      </c>
      <c r="BR35">
        <f t="shared" si="36"/>
        <v>0.61713294422827492</v>
      </c>
    </row>
    <row r="36" spans="1:70" x14ac:dyDescent="0.2">
      <c r="A36" t="s">
        <v>90</v>
      </c>
      <c r="B36">
        <v>-1.135186</v>
      </c>
      <c r="C36">
        <v>-138</v>
      </c>
      <c r="D36">
        <v>121.566017</v>
      </c>
      <c r="E36">
        <v>1.35</v>
      </c>
      <c r="F36">
        <v>181.6</v>
      </c>
      <c r="G36">
        <v>134.36000000000001</v>
      </c>
      <c r="H36" t="s">
        <v>287</v>
      </c>
      <c r="I36">
        <v>14</v>
      </c>
      <c r="J36">
        <v>1</v>
      </c>
      <c r="K36">
        <v>2</v>
      </c>
      <c r="L36">
        <v>1</v>
      </c>
      <c r="M36">
        <v>888484616</v>
      </c>
      <c r="N36">
        <v>1521434096</v>
      </c>
      <c r="O36">
        <v>18246599176</v>
      </c>
      <c r="P36">
        <v>1588246878</v>
      </c>
      <c r="Q36">
        <v>8395355551</v>
      </c>
      <c r="R36">
        <v>4367262684</v>
      </c>
      <c r="S36">
        <v>18898835219</v>
      </c>
      <c r="T36">
        <v>2938715916</v>
      </c>
      <c r="U36">
        <v>11555211658</v>
      </c>
      <c r="V36" t="s">
        <v>297</v>
      </c>
      <c r="W36">
        <v>3184</v>
      </c>
      <c r="X36">
        <v>72</v>
      </c>
      <c r="Y36">
        <v>209</v>
      </c>
      <c r="Z36">
        <v>16</v>
      </c>
      <c r="AA36">
        <v>888606182</v>
      </c>
      <c r="AB36">
        <v>1523077183</v>
      </c>
      <c r="AC36">
        <v>18268275977</v>
      </c>
      <c r="AD36">
        <v>1589184899</v>
      </c>
      <c r="AE36">
        <v>8396406414</v>
      </c>
      <c r="AF36">
        <v>4369251607</v>
      </c>
      <c r="AG36">
        <v>18937760867</v>
      </c>
      <c r="AH36">
        <v>2942137825</v>
      </c>
      <c r="AI36">
        <v>11562231948</v>
      </c>
      <c r="AJ36" s="33">
        <f t="shared" si="65"/>
        <v>1.4930555555554559E-3</v>
      </c>
      <c r="AK36">
        <f t="shared" si="3"/>
        <v>129</v>
      </c>
      <c r="AL36">
        <f t="shared" si="66"/>
        <v>3170</v>
      </c>
      <c r="AM36">
        <f t="shared" si="67"/>
        <v>71</v>
      </c>
      <c r="AN36">
        <f t="shared" si="68"/>
        <v>207</v>
      </c>
      <c r="AO36">
        <f t="shared" si="69"/>
        <v>15</v>
      </c>
      <c r="AP36">
        <f t="shared" si="70"/>
        <v>121566</v>
      </c>
      <c r="AQ36">
        <f t="shared" si="71"/>
        <v>1643087</v>
      </c>
      <c r="AR36">
        <f t="shared" si="72"/>
        <v>21676801</v>
      </c>
      <c r="AS36">
        <f t="shared" si="73"/>
        <v>938021</v>
      </c>
      <c r="AT36">
        <f t="shared" si="74"/>
        <v>1050863</v>
      </c>
      <c r="AU36">
        <f t="shared" si="75"/>
        <v>1988923</v>
      </c>
      <c r="AV36">
        <f t="shared" si="76"/>
        <v>38925648</v>
      </c>
      <c r="AW36">
        <f t="shared" si="77"/>
        <v>3421909</v>
      </c>
      <c r="AX36">
        <f t="shared" si="78"/>
        <v>7020290</v>
      </c>
      <c r="AY36">
        <f t="shared" si="17"/>
        <v>2.2397476340694009</v>
      </c>
      <c r="AZ36">
        <f t="shared" si="18"/>
        <v>0.55038759689922478</v>
      </c>
      <c r="BA36">
        <f t="shared" si="19"/>
        <v>24.573643410852714</v>
      </c>
      <c r="BB36">
        <f t="shared" si="20"/>
        <v>121.566</v>
      </c>
      <c r="BC36">
        <f t="shared" si="21"/>
        <v>164.30869999999999</v>
      </c>
      <c r="BD36">
        <f t="shared" si="22"/>
        <v>216.76801</v>
      </c>
      <c r="BE36">
        <f t="shared" si="23"/>
        <v>93.802099999999996</v>
      </c>
      <c r="BF36">
        <f t="shared" si="24"/>
        <v>10.50863</v>
      </c>
      <c r="BG36">
        <f t="shared" si="25"/>
        <v>19.889230000000001</v>
      </c>
      <c r="BH36">
        <f t="shared" si="26"/>
        <v>389.25648000000001</v>
      </c>
      <c r="BI36">
        <f t="shared" si="27"/>
        <v>342.1909</v>
      </c>
      <c r="BJ36">
        <f t="shared" si="28"/>
        <v>70.2029</v>
      </c>
      <c r="BK36">
        <f t="shared" si="29"/>
        <v>1.3516007765329121</v>
      </c>
      <c r="BL36">
        <f t="shared" si="30"/>
        <v>1.7831302337824722</v>
      </c>
      <c r="BM36">
        <f t="shared" si="31"/>
        <v>0.77161459618643369</v>
      </c>
      <c r="BN36">
        <f t="shared" si="32"/>
        <v>8.6443824753631771E-2</v>
      </c>
      <c r="BO36">
        <f t="shared" si="33"/>
        <v>0.16360849250612836</v>
      </c>
      <c r="BP36">
        <f t="shared" si="34"/>
        <v>3.2020176694141456</v>
      </c>
      <c r="BQ36">
        <f t="shared" si="35"/>
        <v>2.8148569501340837</v>
      </c>
      <c r="BR36">
        <f t="shared" si="36"/>
        <v>0.57748794893308986</v>
      </c>
    </row>
    <row r="37" spans="1:70" x14ac:dyDescent="0.2">
      <c r="A37" t="s">
        <v>90</v>
      </c>
      <c r="B37">
        <v>-1.3544229999999999</v>
      </c>
      <c r="C37">
        <v>-165.6</v>
      </c>
      <c r="D37">
        <v>122.26613</v>
      </c>
      <c r="E37">
        <v>1.35</v>
      </c>
      <c r="F37">
        <v>179.37</v>
      </c>
      <c r="G37">
        <v>132.71</v>
      </c>
      <c r="H37" t="s">
        <v>288</v>
      </c>
      <c r="I37">
        <v>15</v>
      </c>
      <c r="J37">
        <v>1</v>
      </c>
      <c r="K37">
        <v>2</v>
      </c>
      <c r="L37">
        <v>1</v>
      </c>
      <c r="M37">
        <v>888636750</v>
      </c>
      <c r="N37">
        <v>1523490282</v>
      </c>
      <c r="O37">
        <v>18274886040</v>
      </c>
      <c r="P37">
        <v>1589423088</v>
      </c>
      <c r="Q37">
        <v>8396670619</v>
      </c>
      <c r="R37">
        <v>4369751655</v>
      </c>
      <c r="S37">
        <v>18945280564</v>
      </c>
      <c r="T37">
        <v>2942975814</v>
      </c>
      <c r="U37">
        <v>11564612027</v>
      </c>
      <c r="V37" t="s">
        <v>298</v>
      </c>
      <c r="W37">
        <v>4059</v>
      </c>
      <c r="X37">
        <v>100</v>
      </c>
      <c r="Y37">
        <v>371</v>
      </c>
      <c r="Z37">
        <v>17</v>
      </c>
      <c r="AA37">
        <v>888759016</v>
      </c>
      <c r="AB37">
        <v>1525142859</v>
      </c>
      <c r="AC37">
        <v>18297226585</v>
      </c>
      <c r="AD37">
        <v>1590439637</v>
      </c>
      <c r="AE37">
        <v>8397727551</v>
      </c>
      <c r="AF37">
        <v>4371752065</v>
      </c>
      <c r="AG37">
        <v>18998117286</v>
      </c>
      <c r="AH37">
        <v>2946568613</v>
      </c>
      <c r="AI37">
        <v>11574810841</v>
      </c>
      <c r="AJ37" s="33">
        <f t="shared" si="65"/>
        <v>1.481481481481528E-3</v>
      </c>
      <c r="AK37">
        <f t="shared" si="3"/>
        <v>128</v>
      </c>
      <c r="AL37">
        <f t="shared" si="66"/>
        <v>4044</v>
      </c>
      <c r="AM37">
        <f t="shared" si="67"/>
        <v>99</v>
      </c>
      <c r="AN37">
        <f t="shared" si="68"/>
        <v>369</v>
      </c>
      <c r="AO37">
        <f t="shared" si="69"/>
        <v>16</v>
      </c>
      <c r="AP37">
        <f t="shared" si="70"/>
        <v>122266</v>
      </c>
      <c r="AQ37">
        <f t="shared" si="71"/>
        <v>1652577</v>
      </c>
      <c r="AR37">
        <f t="shared" si="72"/>
        <v>22340545</v>
      </c>
      <c r="AS37">
        <f t="shared" si="73"/>
        <v>1016549</v>
      </c>
      <c r="AT37">
        <f t="shared" si="74"/>
        <v>1056932</v>
      </c>
      <c r="AU37">
        <f t="shared" si="75"/>
        <v>2000410</v>
      </c>
      <c r="AV37">
        <f t="shared" si="76"/>
        <v>52836722</v>
      </c>
      <c r="AW37">
        <f t="shared" si="77"/>
        <v>3592799</v>
      </c>
      <c r="AX37">
        <f t="shared" si="78"/>
        <v>10198814</v>
      </c>
      <c r="AY37">
        <f t="shared" si="17"/>
        <v>2.4480712166172105</v>
      </c>
      <c r="AZ37">
        <f t="shared" si="18"/>
        <v>0.7734375</v>
      </c>
      <c r="BA37">
        <f t="shared" si="19"/>
        <v>31.59375</v>
      </c>
      <c r="BB37">
        <f t="shared" si="20"/>
        <v>122.26600000000001</v>
      </c>
      <c r="BC37">
        <f t="shared" si="21"/>
        <v>165.2577</v>
      </c>
      <c r="BD37">
        <f t="shared" si="22"/>
        <v>223.40545</v>
      </c>
      <c r="BE37">
        <f t="shared" si="23"/>
        <v>101.6549</v>
      </c>
      <c r="BF37">
        <f t="shared" si="24"/>
        <v>10.569319999999999</v>
      </c>
      <c r="BG37">
        <f t="shared" si="25"/>
        <v>20.004100000000001</v>
      </c>
      <c r="BH37">
        <f t="shared" si="26"/>
        <v>528.36721999999997</v>
      </c>
      <c r="BI37">
        <f t="shared" si="27"/>
        <v>359.2799</v>
      </c>
      <c r="BJ37">
        <f t="shared" si="28"/>
        <v>101.98814</v>
      </c>
      <c r="BK37">
        <f t="shared" si="29"/>
        <v>1.3516243272864084</v>
      </c>
      <c r="BL37">
        <f t="shared" si="30"/>
        <v>1.8272082999362047</v>
      </c>
      <c r="BM37">
        <f t="shared" si="31"/>
        <v>0.83142410809219236</v>
      </c>
      <c r="BN37">
        <f t="shared" si="32"/>
        <v>8.644529141380268E-2</v>
      </c>
      <c r="BO37">
        <f t="shared" si="33"/>
        <v>0.16361130649567338</v>
      </c>
      <c r="BP37">
        <f t="shared" si="34"/>
        <v>4.3214566600690292</v>
      </c>
      <c r="BQ37">
        <f t="shared" si="35"/>
        <v>2.9385102972208137</v>
      </c>
      <c r="BR37">
        <f t="shared" si="36"/>
        <v>0.83414964094678812</v>
      </c>
    </row>
    <row r="38" spans="1:70" x14ac:dyDescent="0.2">
      <c r="A38" t="s">
        <v>90</v>
      </c>
      <c r="B38">
        <v>-1.4091610000000001</v>
      </c>
      <c r="C38">
        <v>-193.2</v>
      </c>
      <c r="D38">
        <v>137.102869</v>
      </c>
      <c r="E38">
        <v>1.35</v>
      </c>
      <c r="F38">
        <v>213.38</v>
      </c>
      <c r="G38">
        <v>157.88</v>
      </c>
      <c r="H38" t="s">
        <v>289</v>
      </c>
      <c r="I38">
        <v>15</v>
      </c>
      <c r="J38">
        <v>3</v>
      </c>
      <c r="K38">
        <v>9</v>
      </c>
      <c r="L38">
        <v>2</v>
      </c>
      <c r="M38">
        <v>888804342</v>
      </c>
      <c r="N38">
        <v>1525755435</v>
      </c>
      <c r="O38">
        <v>18305233722</v>
      </c>
      <c r="P38">
        <v>1590923919</v>
      </c>
      <c r="Q38">
        <v>8398119333</v>
      </c>
      <c r="R38">
        <v>4372493575</v>
      </c>
      <c r="S38">
        <v>19020799643</v>
      </c>
      <c r="T38">
        <v>2948038193</v>
      </c>
      <c r="U38">
        <v>11580827883</v>
      </c>
      <c r="V38" t="s">
        <v>299</v>
      </c>
      <c r="W38">
        <v>4708</v>
      </c>
      <c r="X38">
        <v>121</v>
      </c>
      <c r="Y38">
        <v>410</v>
      </c>
      <c r="Z38">
        <v>19</v>
      </c>
      <c r="AA38">
        <v>888937150</v>
      </c>
      <c r="AB38">
        <v>1527550490</v>
      </c>
      <c r="AC38">
        <v>18329841335</v>
      </c>
      <c r="AD38">
        <v>1592073056</v>
      </c>
      <c r="AE38">
        <v>8399267387</v>
      </c>
      <c r="AF38">
        <v>4374666450</v>
      </c>
      <c r="AG38">
        <v>19080529257</v>
      </c>
      <c r="AH38">
        <v>2951975383</v>
      </c>
      <c r="AI38">
        <v>11592687142</v>
      </c>
      <c r="AJ38" s="33">
        <f t="shared" si="65"/>
        <v>1.7708333333332771E-3</v>
      </c>
      <c r="AK38">
        <f t="shared" si="3"/>
        <v>153</v>
      </c>
      <c r="AL38">
        <f t="shared" si="66"/>
        <v>4693</v>
      </c>
      <c r="AM38">
        <f t="shared" si="67"/>
        <v>118</v>
      </c>
      <c r="AN38">
        <f t="shared" si="68"/>
        <v>401</v>
      </c>
      <c r="AO38">
        <f t="shared" si="69"/>
        <v>17</v>
      </c>
      <c r="AP38">
        <f t="shared" si="70"/>
        <v>132808</v>
      </c>
      <c r="AQ38">
        <f t="shared" si="71"/>
        <v>1795055</v>
      </c>
      <c r="AR38">
        <f t="shared" si="72"/>
        <v>24607613</v>
      </c>
      <c r="AS38">
        <f t="shared" si="73"/>
        <v>1149137</v>
      </c>
      <c r="AT38">
        <f t="shared" si="74"/>
        <v>1148054</v>
      </c>
      <c r="AU38">
        <f t="shared" si="75"/>
        <v>2172875</v>
      </c>
      <c r="AV38">
        <f t="shared" si="76"/>
        <v>59729614</v>
      </c>
      <c r="AW38">
        <f t="shared" si="77"/>
        <v>3937190</v>
      </c>
      <c r="AX38">
        <f t="shared" si="78"/>
        <v>11859259</v>
      </c>
      <c r="AY38">
        <f t="shared" si="17"/>
        <v>2.5143831238014065</v>
      </c>
      <c r="AZ38">
        <f t="shared" si="18"/>
        <v>0.77124183006535951</v>
      </c>
      <c r="BA38">
        <f t="shared" si="19"/>
        <v>30.673202614379086</v>
      </c>
      <c r="BB38">
        <f t="shared" si="20"/>
        <v>132.80799999999999</v>
      </c>
      <c r="BC38">
        <f t="shared" si="21"/>
        <v>179.50550000000001</v>
      </c>
      <c r="BD38">
        <f t="shared" si="22"/>
        <v>246.07613000000001</v>
      </c>
      <c r="BE38">
        <f t="shared" si="23"/>
        <v>114.91370000000001</v>
      </c>
      <c r="BF38">
        <f t="shared" si="24"/>
        <v>11.48054</v>
      </c>
      <c r="BG38">
        <f t="shared" si="25"/>
        <v>21.728750000000002</v>
      </c>
      <c r="BH38">
        <f t="shared" si="26"/>
        <v>597.29614000000004</v>
      </c>
      <c r="BI38">
        <f t="shared" si="27"/>
        <v>393.71899999999999</v>
      </c>
      <c r="BJ38">
        <f t="shared" si="28"/>
        <v>118.59259</v>
      </c>
      <c r="BK38">
        <f t="shared" si="29"/>
        <v>1.3516166194807544</v>
      </c>
      <c r="BL38">
        <f t="shared" si="30"/>
        <v>1.8528712878742246</v>
      </c>
      <c r="BM38">
        <f t="shared" si="31"/>
        <v>0.8652618818143486</v>
      </c>
      <c r="BN38">
        <f t="shared" si="32"/>
        <v>8.6444641889042828E-2</v>
      </c>
      <c r="BO38">
        <f t="shared" si="33"/>
        <v>0.16361024938256732</v>
      </c>
      <c r="BP38">
        <f t="shared" si="34"/>
        <v>4.4974409674116025</v>
      </c>
      <c r="BQ38">
        <f t="shared" si="35"/>
        <v>2.9645729172941389</v>
      </c>
      <c r="BR38">
        <f t="shared" si="36"/>
        <v>0.8929626980302392</v>
      </c>
    </row>
    <row r="39" spans="1:70" x14ac:dyDescent="0.2">
      <c r="A39" t="s">
        <v>90</v>
      </c>
      <c r="B39">
        <v>-1.4500249999999999</v>
      </c>
      <c r="C39">
        <v>-193.2</v>
      </c>
      <c r="D39">
        <v>133.23909699999999</v>
      </c>
      <c r="E39">
        <v>1.35</v>
      </c>
      <c r="F39">
        <v>206.4</v>
      </c>
      <c r="G39">
        <v>152.69999999999999</v>
      </c>
      <c r="H39" t="s">
        <v>290</v>
      </c>
      <c r="I39">
        <v>17</v>
      </c>
      <c r="J39">
        <v>2</v>
      </c>
      <c r="K39">
        <v>4</v>
      </c>
      <c r="L39">
        <v>1</v>
      </c>
      <c r="M39">
        <v>888981067</v>
      </c>
      <c r="N39">
        <v>1528143980</v>
      </c>
      <c r="O39">
        <v>18337388679</v>
      </c>
      <c r="P39">
        <v>1592516657</v>
      </c>
      <c r="Q39">
        <v>8399646961</v>
      </c>
      <c r="R39">
        <v>4375384857</v>
      </c>
      <c r="S39">
        <v>19100333545</v>
      </c>
      <c r="T39">
        <v>2953373479</v>
      </c>
      <c r="U39">
        <v>11597737974</v>
      </c>
      <c r="V39" t="s">
        <v>300</v>
      </c>
      <c r="W39">
        <v>5031</v>
      </c>
      <c r="X39">
        <v>114</v>
      </c>
      <c r="Y39">
        <v>638</v>
      </c>
      <c r="Z39">
        <v>14</v>
      </c>
      <c r="AA39">
        <v>889110010</v>
      </c>
      <c r="AB39">
        <v>1529886821</v>
      </c>
      <c r="AC39">
        <v>18361289469</v>
      </c>
      <c r="AD39">
        <v>1593688820</v>
      </c>
      <c r="AE39">
        <v>8400761621</v>
      </c>
      <c r="AF39">
        <v>4377494528</v>
      </c>
      <c r="AG39">
        <v>19161420563</v>
      </c>
      <c r="AH39">
        <v>2957248361</v>
      </c>
      <c r="AI39">
        <v>11610406913</v>
      </c>
      <c r="AJ39" s="33">
        <f t="shared" si="65"/>
        <v>1.7129629629629717E-3</v>
      </c>
      <c r="AK39">
        <f t="shared" si="3"/>
        <v>148</v>
      </c>
      <c r="AL39">
        <f t="shared" si="66"/>
        <v>5014</v>
      </c>
      <c r="AM39">
        <f t="shared" si="67"/>
        <v>112</v>
      </c>
      <c r="AN39">
        <f t="shared" si="68"/>
        <v>634</v>
      </c>
      <c r="AO39">
        <f t="shared" si="69"/>
        <v>13</v>
      </c>
      <c r="AP39">
        <f t="shared" si="70"/>
        <v>128943</v>
      </c>
      <c r="AQ39">
        <f t="shared" si="71"/>
        <v>1742841</v>
      </c>
      <c r="AR39">
        <f t="shared" si="72"/>
        <v>23900790</v>
      </c>
      <c r="AS39">
        <f t="shared" si="73"/>
        <v>1172163</v>
      </c>
      <c r="AT39">
        <f t="shared" si="74"/>
        <v>1114660</v>
      </c>
      <c r="AU39">
        <f t="shared" si="75"/>
        <v>2109671</v>
      </c>
      <c r="AV39">
        <f t="shared" si="76"/>
        <v>61087018</v>
      </c>
      <c r="AW39">
        <f t="shared" si="77"/>
        <v>3874882</v>
      </c>
      <c r="AX39">
        <f t="shared" si="78"/>
        <v>12668939</v>
      </c>
      <c r="AY39">
        <f t="shared" si="17"/>
        <v>2.2337455125648185</v>
      </c>
      <c r="AZ39">
        <f t="shared" si="18"/>
        <v>0.7567567567567568</v>
      </c>
      <c r="BA39">
        <f t="shared" si="19"/>
        <v>33.878378378378379</v>
      </c>
      <c r="BB39">
        <f t="shared" si="20"/>
        <v>128.94300000000001</v>
      </c>
      <c r="BC39">
        <f t="shared" si="21"/>
        <v>174.2841</v>
      </c>
      <c r="BD39">
        <f t="shared" si="22"/>
        <v>239.00790000000001</v>
      </c>
      <c r="BE39">
        <f t="shared" si="23"/>
        <v>117.2163</v>
      </c>
      <c r="BF39">
        <f t="shared" si="24"/>
        <v>11.146599999999999</v>
      </c>
      <c r="BG39">
        <f t="shared" si="25"/>
        <v>21.096710000000002</v>
      </c>
      <c r="BH39">
        <f t="shared" si="26"/>
        <v>610.87018</v>
      </c>
      <c r="BI39">
        <f t="shared" si="27"/>
        <v>387.48820000000001</v>
      </c>
      <c r="BJ39">
        <f t="shared" si="28"/>
        <v>126.68939</v>
      </c>
      <c r="BK39">
        <f t="shared" si="29"/>
        <v>1.3516367697354643</v>
      </c>
      <c r="BL39">
        <f t="shared" si="30"/>
        <v>1.8535934482678391</v>
      </c>
      <c r="BM39">
        <f t="shared" si="31"/>
        <v>0.90905516390963448</v>
      </c>
      <c r="BN39">
        <f t="shared" si="32"/>
        <v>8.6445948985210505E-2</v>
      </c>
      <c r="BO39">
        <f t="shared" si="33"/>
        <v>0.16361268157247777</v>
      </c>
      <c r="BP39">
        <f t="shared" si="34"/>
        <v>4.7375210752037722</v>
      </c>
      <c r="BQ39">
        <f t="shared" si="35"/>
        <v>3.0051123364587453</v>
      </c>
      <c r="BR39">
        <f t="shared" si="36"/>
        <v>0.9825224323926075</v>
      </c>
    </row>
    <row r="40" spans="1:70" x14ac:dyDescent="0.2">
      <c r="A40" t="s">
        <v>90</v>
      </c>
      <c r="B40">
        <v>-1.405567</v>
      </c>
      <c r="C40">
        <v>-193.2</v>
      </c>
      <c r="D40">
        <v>137.45343399999999</v>
      </c>
      <c r="E40">
        <v>1.35</v>
      </c>
      <c r="F40">
        <v>202.91</v>
      </c>
      <c r="G40">
        <v>150.12</v>
      </c>
      <c r="H40" t="s">
        <v>291</v>
      </c>
      <c r="I40">
        <v>15</v>
      </c>
      <c r="J40">
        <v>4</v>
      </c>
      <c r="K40">
        <v>4</v>
      </c>
      <c r="L40">
        <v>2</v>
      </c>
      <c r="M40">
        <v>889147254</v>
      </c>
      <c r="N40">
        <v>1530390144</v>
      </c>
      <c r="O40">
        <v>18368033355</v>
      </c>
      <c r="P40">
        <v>1594030156</v>
      </c>
      <c r="Q40">
        <v>8401083528</v>
      </c>
      <c r="R40">
        <v>4378103791</v>
      </c>
      <c r="S40">
        <v>19174042602</v>
      </c>
      <c r="T40">
        <v>2958338504</v>
      </c>
      <c r="U40">
        <v>11613709749</v>
      </c>
      <c r="V40" t="s">
        <v>301</v>
      </c>
      <c r="W40">
        <v>4860</v>
      </c>
      <c r="X40">
        <v>131</v>
      </c>
      <c r="Y40">
        <v>484</v>
      </c>
      <c r="Z40">
        <v>15</v>
      </c>
      <c r="AA40">
        <v>889280413</v>
      </c>
      <c r="AB40">
        <v>1532189940</v>
      </c>
      <c r="AC40">
        <v>18392499365</v>
      </c>
      <c r="AD40">
        <v>1595211652</v>
      </c>
      <c r="AE40">
        <v>8402234617</v>
      </c>
      <c r="AF40">
        <v>4380282409</v>
      </c>
      <c r="AG40">
        <v>19236172332</v>
      </c>
      <c r="AH40">
        <v>2962328335</v>
      </c>
      <c r="AI40">
        <v>11626440019</v>
      </c>
      <c r="AJ40" s="33">
        <f t="shared" si="65"/>
        <v>1.6898148148147829E-3</v>
      </c>
      <c r="AK40">
        <f t="shared" si="3"/>
        <v>146</v>
      </c>
      <c r="AL40">
        <f t="shared" si="66"/>
        <v>4845</v>
      </c>
      <c r="AM40">
        <f t="shared" si="67"/>
        <v>127</v>
      </c>
      <c r="AN40">
        <f t="shared" si="68"/>
        <v>480</v>
      </c>
      <c r="AO40">
        <f t="shared" si="69"/>
        <v>13</v>
      </c>
      <c r="AP40">
        <f t="shared" si="70"/>
        <v>133159</v>
      </c>
      <c r="AQ40">
        <f t="shared" si="71"/>
        <v>1799796</v>
      </c>
      <c r="AR40">
        <f t="shared" si="72"/>
        <v>24466010</v>
      </c>
      <c r="AS40">
        <f t="shared" si="73"/>
        <v>1181496</v>
      </c>
      <c r="AT40">
        <f t="shared" si="74"/>
        <v>1151089</v>
      </c>
      <c r="AU40">
        <f t="shared" si="75"/>
        <v>2178618</v>
      </c>
      <c r="AV40">
        <f t="shared" si="76"/>
        <v>62129730</v>
      </c>
      <c r="AW40">
        <f t="shared" si="77"/>
        <v>3989831</v>
      </c>
      <c r="AX40">
        <f t="shared" si="78"/>
        <v>12730270</v>
      </c>
      <c r="AY40">
        <f t="shared" si="17"/>
        <v>2.6212590299277605</v>
      </c>
      <c r="AZ40">
        <f t="shared" si="18"/>
        <v>0.86986301369863017</v>
      </c>
      <c r="BA40">
        <f t="shared" si="19"/>
        <v>33.184931506849317</v>
      </c>
      <c r="BB40">
        <f t="shared" si="20"/>
        <v>133.15899999999999</v>
      </c>
      <c r="BC40">
        <f t="shared" si="21"/>
        <v>179.9796</v>
      </c>
      <c r="BD40">
        <f t="shared" si="22"/>
        <v>244.6601</v>
      </c>
      <c r="BE40">
        <f t="shared" si="23"/>
        <v>118.14960000000001</v>
      </c>
      <c r="BF40">
        <f t="shared" si="24"/>
        <v>11.51089</v>
      </c>
      <c r="BG40">
        <f t="shared" si="25"/>
        <v>21.786180000000002</v>
      </c>
      <c r="BH40">
        <f t="shared" si="26"/>
        <v>621.29729999999995</v>
      </c>
      <c r="BI40">
        <f t="shared" si="27"/>
        <v>398.98309999999998</v>
      </c>
      <c r="BJ40">
        <f t="shared" si="28"/>
        <v>127.3027</v>
      </c>
      <c r="BK40">
        <f t="shared" si="29"/>
        <v>1.3516142356130643</v>
      </c>
      <c r="BL40">
        <f t="shared" si="30"/>
        <v>1.8373530891640821</v>
      </c>
      <c r="BM40">
        <f t="shared" si="31"/>
        <v>0.88728212137369622</v>
      </c>
      <c r="BN40">
        <f t="shared" si="32"/>
        <v>8.6444701447142142E-2</v>
      </c>
      <c r="BO40">
        <f t="shared" si="33"/>
        <v>0.16361027042858539</v>
      </c>
      <c r="BP40">
        <f t="shared" si="34"/>
        <v>4.6658303231475156</v>
      </c>
      <c r="BQ40">
        <f t="shared" si="35"/>
        <v>2.9962909003522107</v>
      </c>
      <c r="BR40">
        <f t="shared" si="36"/>
        <v>0.95602024647226258</v>
      </c>
    </row>
    <row r="41" spans="1:70" x14ac:dyDescent="0.2">
      <c r="A41" t="s">
        <v>90</v>
      </c>
      <c r="B41">
        <v>-1.2765500000000001</v>
      </c>
      <c r="C41">
        <v>-165.6</v>
      </c>
      <c r="D41">
        <v>129.724604</v>
      </c>
      <c r="E41">
        <v>1.34</v>
      </c>
      <c r="F41">
        <v>181.2</v>
      </c>
      <c r="G41">
        <v>134.29</v>
      </c>
      <c r="H41" t="s">
        <v>292</v>
      </c>
      <c r="I41">
        <v>16</v>
      </c>
      <c r="J41">
        <v>3</v>
      </c>
      <c r="K41">
        <v>3</v>
      </c>
      <c r="L41">
        <v>2</v>
      </c>
      <c r="M41">
        <v>889309225</v>
      </c>
      <c r="N41">
        <v>1532579333</v>
      </c>
      <c r="O41">
        <v>18397741972</v>
      </c>
      <c r="P41">
        <v>1595470630</v>
      </c>
      <c r="Q41">
        <v>8402483658</v>
      </c>
      <c r="R41">
        <v>4380753760</v>
      </c>
      <c r="S41">
        <v>19244568430</v>
      </c>
      <c r="T41">
        <v>2963165180</v>
      </c>
      <c r="U41">
        <v>11628910969</v>
      </c>
      <c r="V41" t="s">
        <v>302</v>
      </c>
      <c r="W41">
        <v>3730</v>
      </c>
      <c r="X41">
        <v>114</v>
      </c>
      <c r="Y41">
        <v>476</v>
      </c>
      <c r="Z41">
        <v>26</v>
      </c>
      <c r="AA41">
        <v>889434654</v>
      </c>
      <c r="AB41">
        <v>1534274649</v>
      </c>
      <c r="AC41">
        <v>18420685515</v>
      </c>
      <c r="AD41">
        <v>1596515026</v>
      </c>
      <c r="AE41">
        <v>8403567924</v>
      </c>
      <c r="AF41">
        <v>4382805905</v>
      </c>
      <c r="AG41">
        <v>19298622359</v>
      </c>
      <c r="AH41">
        <v>2966827432</v>
      </c>
      <c r="AI41">
        <v>11639451664</v>
      </c>
      <c r="AJ41" s="33">
        <f t="shared" si="65"/>
        <v>1.5046296296296058E-3</v>
      </c>
      <c r="AK41">
        <f t="shared" si="3"/>
        <v>130</v>
      </c>
      <c r="AL41">
        <f t="shared" si="66"/>
        <v>3714</v>
      </c>
      <c r="AM41">
        <f t="shared" si="67"/>
        <v>111</v>
      </c>
      <c r="AN41">
        <f t="shared" si="68"/>
        <v>473</v>
      </c>
      <c r="AO41">
        <f t="shared" si="69"/>
        <v>24</v>
      </c>
      <c r="AP41">
        <f t="shared" si="70"/>
        <v>125429</v>
      </c>
      <c r="AQ41">
        <f t="shared" si="71"/>
        <v>1695316</v>
      </c>
      <c r="AR41">
        <f t="shared" si="72"/>
        <v>22943543</v>
      </c>
      <c r="AS41">
        <f t="shared" si="73"/>
        <v>1044396</v>
      </c>
      <c r="AT41">
        <f t="shared" si="74"/>
        <v>1084266</v>
      </c>
      <c r="AU41">
        <f t="shared" si="75"/>
        <v>2052145</v>
      </c>
      <c r="AV41">
        <f t="shared" si="76"/>
        <v>54053929</v>
      </c>
      <c r="AW41">
        <f t="shared" si="77"/>
        <v>3662252</v>
      </c>
      <c r="AX41">
        <f t="shared" si="78"/>
        <v>10540695</v>
      </c>
      <c r="AY41">
        <f t="shared" si="17"/>
        <v>2.9886914378029079</v>
      </c>
      <c r="AZ41">
        <f t="shared" si="18"/>
        <v>0.85384615384615381</v>
      </c>
      <c r="BA41">
        <f t="shared" si="19"/>
        <v>28.569230769230771</v>
      </c>
      <c r="BB41">
        <f t="shared" si="20"/>
        <v>125.429</v>
      </c>
      <c r="BC41">
        <f t="shared" si="21"/>
        <v>169.5316</v>
      </c>
      <c r="BD41">
        <f t="shared" si="22"/>
        <v>229.43543</v>
      </c>
      <c r="BE41">
        <f t="shared" si="23"/>
        <v>104.4396</v>
      </c>
      <c r="BF41">
        <f t="shared" si="24"/>
        <v>10.84266</v>
      </c>
      <c r="BG41">
        <f t="shared" si="25"/>
        <v>20.521450000000002</v>
      </c>
      <c r="BH41">
        <f t="shared" si="26"/>
        <v>540.53929000000005</v>
      </c>
      <c r="BI41">
        <f t="shared" si="27"/>
        <v>366.22519999999997</v>
      </c>
      <c r="BJ41">
        <f t="shared" si="28"/>
        <v>105.40694999999999</v>
      </c>
      <c r="BK41">
        <f t="shared" si="29"/>
        <v>1.3516140605442122</v>
      </c>
      <c r="BL41">
        <f t="shared" si="30"/>
        <v>1.8292056063589759</v>
      </c>
      <c r="BM41">
        <f t="shared" si="31"/>
        <v>0.83265911392102299</v>
      </c>
      <c r="BN41">
        <f t="shared" si="32"/>
        <v>8.6444602125505268E-2</v>
      </c>
      <c r="BO41">
        <f t="shared" si="33"/>
        <v>0.16361009017053474</v>
      </c>
      <c r="BP41">
        <f t="shared" si="34"/>
        <v>4.3095240335169702</v>
      </c>
      <c r="BQ41">
        <f t="shared" si="35"/>
        <v>2.9197809119103235</v>
      </c>
      <c r="BR41">
        <f t="shared" si="36"/>
        <v>0.84037144520007334</v>
      </c>
    </row>
    <row r="42" spans="1:70" x14ac:dyDescent="0.2">
      <c r="A42" t="s">
        <v>323</v>
      </c>
      <c r="B42">
        <v>-1.3120510000000001</v>
      </c>
      <c r="C42">
        <v>-165.6</v>
      </c>
      <c r="D42">
        <v>126.21459299999999</v>
      </c>
      <c r="E42">
        <v>1.35</v>
      </c>
      <c r="F42">
        <v>177.57</v>
      </c>
      <c r="G42">
        <v>131.38</v>
      </c>
      <c r="H42" t="s">
        <v>303</v>
      </c>
      <c r="I42">
        <v>17</v>
      </c>
      <c r="J42">
        <v>3</v>
      </c>
      <c r="K42">
        <v>3</v>
      </c>
      <c r="L42">
        <v>2</v>
      </c>
      <c r="M42">
        <v>889464521</v>
      </c>
      <c r="N42">
        <v>1534678286</v>
      </c>
      <c r="O42">
        <v>18426418799</v>
      </c>
      <c r="P42">
        <v>1596861089</v>
      </c>
      <c r="Q42">
        <v>8403826075</v>
      </c>
      <c r="R42">
        <v>4383764550</v>
      </c>
      <c r="S42">
        <v>19314046517</v>
      </c>
      <c r="T42">
        <v>2967807375</v>
      </c>
      <c r="U42">
        <v>11644048154</v>
      </c>
      <c r="V42" t="s">
        <v>313</v>
      </c>
      <c r="W42">
        <v>2955</v>
      </c>
      <c r="X42">
        <v>52</v>
      </c>
      <c r="Y42">
        <v>145</v>
      </c>
      <c r="Z42">
        <v>6</v>
      </c>
      <c r="AA42">
        <v>889586441</v>
      </c>
      <c r="AB42">
        <v>1536326172</v>
      </c>
      <c r="AC42">
        <v>18448790147</v>
      </c>
      <c r="AD42">
        <v>1597912369</v>
      </c>
      <c r="AE42">
        <v>8404880007</v>
      </c>
      <c r="AF42">
        <v>4400080531</v>
      </c>
      <c r="AG42">
        <v>19349004766</v>
      </c>
      <c r="AH42">
        <v>2971313515</v>
      </c>
      <c r="AI42">
        <v>11654061485</v>
      </c>
      <c r="AJ42" s="33">
        <f t="shared" ref="AJ42:AJ51" si="79">V42-H42</f>
        <v>1.4699074074073781E-3</v>
      </c>
      <c r="AK42">
        <f t="shared" si="3"/>
        <v>127</v>
      </c>
      <c r="AL42">
        <f t="shared" ref="AL42:AL51" si="80">W42-I42</f>
        <v>2938</v>
      </c>
      <c r="AM42">
        <f t="shared" ref="AM42:AM51" si="81">X42-J42</f>
        <v>49</v>
      </c>
      <c r="AN42">
        <f t="shared" ref="AN42:AN51" si="82">Y42-K42</f>
        <v>142</v>
      </c>
      <c r="AO42">
        <f t="shared" ref="AO42:AO51" si="83">Z42-L42</f>
        <v>4</v>
      </c>
      <c r="AP42">
        <f t="shared" ref="AP42:AP51" si="84">AA42-M42</f>
        <v>121920</v>
      </c>
      <c r="AQ42">
        <f t="shared" ref="AQ42:AQ51" si="85">AB42-N42</f>
        <v>1647886</v>
      </c>
      <c r="AR42">
        <f t="shared" ref="AR42:AR51" si="86">AC42-O42</f>
        <v>22371348</v>
      </c>
      <c r="AS42">
        <f t="shared" ref="AS42:AS51" si="87">AD42-P42</f>
        <v>1051280</v>
      </c>
      <c r="AT42">
        <f t="shared" ref="AT42:AT51" si="88">AE42-Q42</f>
        <v>1053932</v>
      </c>
      <c r="AU42">
        <f t="shared" ref="AU42:AU51" si="89">AF42-R42</f>
        <v>16315981</v>
      </c>
      <c r="AV42">
        <f t="shared" ref="AV42:AV51" si="90">AG42-S42</f>
        <v>34958249</v>
      </c>
      <c r="AW42">
        <f t="shared" ref="AW42:AW51" si="91">AH42-T42</f>
        <v>3506140</v>
      </c>
      <c r="AX42">
        <f t="shared" ref="AX42:AX51" si="92">AI42-U42</f>
        <v>10013331</v>
      </c>
      <c r="AY42">
        <f t="shared" si="17"/>
        <v>1.6678012253233492</v>
      </c>
      <c r="AZ42">
        <f t="shared" si="18"/>
        <v>0.38582677165354329</v>
      </c>
      <c r="BA42">
        <f t="shared" si="19"/>
        <v>23.133858267716537</v>
      </c>
      <c r="BB42">
        <f t="shared" si="20"/>
        <v>121.92</v>
      </c>
      <c r="BC42">
        <f t="shared" si="21"/>
        <v>164.7886</v>
      </c>
      <c r="BD42">
        <f t="shared" si="22"/>
        <v>223.71348</v>
      </c>
      <c r="BE42">
        <f t="shared" si="23"/>
        <v>105.128</v>
      </c>
      <c r="BF42">
        <f t="shared" si="24"/>
        <v>10.53932</v>
      </c>
      <c r="BG42">
        <f t="shared" si="25"/>
        <v>163.15980999999999</v>
      </c>
      <c r="BH42">
        <f t="shared" si="26"/>
        <v>349.58249000000001</v>
      </c>
      <c r="BI42">
        <f t="shared" si="27"/>
        <v>350.61399999999998</v>
      </c>
      <c r="BJ42">
        <f t="shared" si="28"/>
        <v>100.13330999999999</v>
      </c>
      <c r="BK42">
        <f t="shared" si="29"/>
        <v>1.351612532808399</v>
      </c>
      <c r="BL42">
        <f t="shared" si="30"/>
        <v>1.8349202755905512</v>
      </c>
      <c r="BM42">
        <f t="shared" si="31"/>
        <v>0.86227034120734902</v>
      </c>
      <c r="BN42">
        <f t="shared" si="32"/>
        <v>8.6444553805774274E-2</v>
      </c>
      <c r="BO42">
        <f t="shared" si="33"/>
        <v>1.3382530347769028</v>
      </c>
      <c r="BP42">
        <f t="shared" si="34"/>
        <v>2.8673104494750654</v>
      </c>
      <c r="BQ42">
        <f t="shared" si="35"/>
        <v>2.8757709973753278</v>
      </c>
      <c r="BR42">
        <f t="shared" si="36"/>
        <v>0.82130339566929134</v>
      </c>
    </row>
    <row r="43" spans="1:70" x14ac:dyDescent="0.2">
      <c r="A43" t="s">
        <v>323</v>
      </c>
      <c r="B43">
        <v>-1.4974019999999999</v>
      </c>
      <c r="C43">
        <v>-193.2</v>
      </c>
      <c r="D43">
        <v>129.02344199999999</v>
      </c>
      <c r="E43">
        <v>1.35</v>
      </c>
      <c r="F43">
        <v>192.22</v>
      </c>
      <c r="G43">
        <v>142.22</v>
      </c>
      <c r="H43" t="s">
        <v>304</v>
      </c>
      <c r="I43">
        <v>18</v>
      </c>
      <c r="J43">
        <v>2</v>
      </c>
      <c r="K43">
        <v>6</v>
      </c>
      <c r="L43">
        <v>1</v>
      </c>
      <c r="M43">
        <v>889624038</v>
      </c>
      <c r="N43">
        <v>1536834278</v>
      </c>
      <c r="O43">
        <v>18456219992</v>
      </c>
      <c r="P43">
        <v>1598254834</v>
      </c>
      <c r="Q43">
        <v>8405204974</v>
      </c>
      <c r="R43">
        <v>4403369970</v>
      </c>
      <c r="S43">
        <v>19358146809</v>
      </c>
      <c r="T43">
        <v>2972439230</v>
      </c>
      <c r="U43">
        <v>11657378307</v>
      </c>
      <c r="V43" t="s">
        <v>314</v>
      </c>
      <c r="W43">
        <v>4696</v>
      </c>
      <c r="X43">
        <v>74</v>
      </c>
      <c r="Y43">
        <v>181</v>
      </c>
      <c r="Z43">
        <v>5</v>
      </c>
      <c r="AA43">
        <v>889748766</v>
      </c>
      <c r="AB43">
        <v>1538520119</v>
      </c>
      <c r="AC43">
        <v>18479285905</v>
      </c>
      <c r="AD43">
        <v>1599442528</v>
      </c>
      <c r="AE43">
        <v>8406283180</v>
      </c>
      <c r="AF43">
        <v>4423504107</v>
      </c>
      <c r="AG43">
        <v>19402018981</v>
      </c>
      <c r="AH43">
        <v>2976253377</v>
      </c>
      <c r="AI43">
        <v>11670006344</v>
      </c>
      <c r="AJ43" s="33">
        <f t="shared" si="79"/>
        <v>1.5972222222222499E-3</v>
      </c>
      <c r="AK43">
        <f t="shared" si="3"/>
        <v>138</v>
      </c>
      <c r="AL43">
        <f t="shared" si="80"/>
        <v>4678</v>
      </c>
      <c r="AM43">
        <f t="shared" si="81"/>
        <v>72</v>
      </c>
      <c r="AN43">
        <f t="shared" si="82"/>
        <v>175</v>
      </c>
      <c r="AO43">
        <f t="shared" si="83"/>
        <v>4</v>
      </c>
      <c r="AP43">
        <f t="shared" si="84"/>
        <v>124728</v>
      </c>
      <c r="AQ43">
        <f t="shared" si="85"/>
        <v>1685841</v>
      </c>
      <c r="AR43">
        <f t="shared" si="86"/>
        <v>23065913</v>
      </c>
      <c r="AS43">
        <f t="shared" si="87"/>
        <v>1187694</v>
      </c>
      <c r="AT43">
        <f t="shared" si="88"/>
        <v>1078206</v>
      </c>
      <c r="AU43">
        <f t="shared" si="89"/>
        <v>20134137</v>
      </c>
      <c r="AV43">
        <f t="shared" si="90"/>
        <v>43872172</v>
      </c>
      <c r="AW43">
        <f t="shared" si="91"/>
        <v>3814147</v>
      </c>
      <c r="AX43">
        <f t="shared" si="92"/>
        <v>12628037</v>
      </c>
      <c r="AY43">
        <f t="shared" si="17"/>
        <v>1.5391192817443353</v>
      </c>
      <c r="AZ43">
        <f t="shared" si="18"/>
        <v>0.52173913043478259</v>
      </c>
      <c r="BA43">
        <f t="shared" si="19"/>
        <v>33.89855072463768</v>
      </c>
      <c r="BB43">
        <f t="shared" si="20"/>
        <v>124.72799999999999</v>
      </c>
      <c r="BC43">
        <f t="shared" si="21"/>
        <v>168.58410000000001</v>
      </c>
      <c r="BD43">
        <f t="shared" si="22"/>
        <v>230.65913</v>
      </c>
      <c r="BE43">
        <f t="shared" si="23"/>
        <v>118.7694</v>
      </c>
      <c r="BF43">
        <f t="shared" si="24"/>
        <v>10.78206</v>
      </c>
      <c r="BG43">
        <f t="shared" si="25"/>
        <v>201.34137000000001</v>
      </c>
      <c r="BH43">
        <f t="shared" si="26"/>
        <v>438.72172</v>
      </c>
      <c r="BI43">
        <f t="shared" si="27"/>
        <v>381.41469999999998</v>
      </c>
      <c r="BJ43">
        <f t="shared" si="28"/>
        <v>126.28037</v>
      </c>
      <c r="BK43">
        <f t="shared" si="29"/>
        <v>1.3516139118722341</v>
      </c>
      <c r="BL43">
        <f t="shared" si="30"/>
        <v>1.8492971105124754</v>
      </c>
      <c r="BM43">
        <f t="shared" si="31"/>
        <v>0.95222724648835877</v>
      </c>
      <c r="BN43">
        <f t="shared" si="32"/>
        <v>8.6444583413507789E-2</v>
      </c>
      <c r="BO43">
        <f t="shared" si="33"/>
        <v>1.6142435539734463</v>
      </c>
      <c r="BP43">
        <f t="shared" si="34"/>
        <v>3.5174276826374191</v>
      </c>
      <c r="BQ43">
        <f t="shared" si="35"/>
        <v>3.0579717465204284</v>
      </c>
      <c r="BR43">
        <f t="shared" si="36"/>
        <v>1.012446042588673</v>
      </c>
    </row>
    <row r="44" spans="1:70" x14ac:dyDescent="0.2">
      <c r="A44" t="s">
        <v>323</v>
      </c>
      <c r="B44">
        <v>-1.5148740000000001</v>
      </c>
      <c r="C44">
        <v>-193.2</v>
      </c>
      <c r="D44">
        <v>127.535324</v>
      </c>
      <c r="E44">
        <v>1.35</v>
      </c>
      <c r="F44">
        <v>185.36</v>
      </c>
      <c r="G44">
        <v>137.13999999999999</v>
      </c>
      <c r="H44" t="s">
        <v>305</v>
      </c>
      <c r="I44">
        <v>15</v>
      </c>
      <c r="J44">
        <v>2</v>
      </c>
      <c r="K44">
        <v>3</v>
      </c>
      <c r="L44">
        <v>1</v>
      </c>
      <c r="M44">
        <v>889778637</v>
      </c>
      <c r="N44">
        <v>1538923811</v>
      </c>
      <c r="O44">
        <v>18485401544</v>
      </c>
      <c r="P44">
        <v>1599726589</v>
      </c>
      <c r="Q44">
        <v>8406541365</v>
      </c>
      <c r="R44">
        <v>4426456488</v>
      </c>
      <c r="S44">
        <v>19409482972</v>
      </c>
      <c r="T44">
        <v>2977158838</v>
      </c>
      <c r="U44">
        <v>11672903588</v>
      </c>
      <c r="V44" t="s">
        <v>315</v>
      </c>
      <c r="W44">
        <v>4187</v>
      </c>
      <c r="X44">
        <v>73</v>
      </c>
      <c r="Y44">
        <v>177</v>
      </c>
      <c r="Z44">
        <v>7</v>
      </c>
      <c r="AA44">
        <v>889906174</v>
      </c>
      <c r="AB44">
        <v>1540647620</v>
      </c>
      <c r="AC44">
        <v>18509161281</v>
      </c>
      <c r="AD44">
        <v>1600886685</v>
      </c>
      <c r="AE44">
        <v>8407643855</v>
      </c>
      <c r="AF44">
        <v>4444993797</v>
      </c>
      <c r="AG44">
        <v>19450092509</v>
      </c>
      <c r="AH44">
        <v>2981003570</v>
      </c>
      <c r="AI44">
        <v>11684584648</v>
      </c>
      <c r="AJ44" s="33">
        <f t="shared" si="79"/>
        <v>1.5277777777777946E-3</v>
      </c>
      <c r="AK44">
        <f t="shared" si="3"/>
        <v>132</v>
      </c>
      <c r="AL44">
        <f t="shared" si="80"/>
        <v>4172</v>
      </c>
      <c r="AM44">
        <f t="shared" si="81"/>
        <v>71</v>
      </c>
      <c r="AN44">
        <f t="shared" si="82"/>
        <v>174</v>
      </c>
      <c r="AO44">
        <f t="shared" si="83"/>
        <v>6</v>
      </c>
      <c r="AP44">
        <f t="shared" si="84"/>
        <v>127537</v>
      </c>
      <c r="AQ44">
        <f t="shared" si="85"/>
        <v>1723809</v>
      </c>
      <c r="AR44">
        <f t="shared" si="86"/>
        <v>23759737</v>
      </c>
      <c r="AS44">
        <f t="shared" si="87"/>
        <v>1160096</v>
      </c>
      <c r="AT44">
        <f t="shared" si="88"/>
        <v>1102490</v>
      </c>
      <c r="AU44">
        <f t="shared" si="89"/>
        <v>18537309</v>
      </c>
      <c r="AV44">
        <f t="shared" si="90"/>
        <v>40609537</v>
      </c>
      <c r="AW44">
        <f t="shared" si="91"/>
        <v>3844732</v>
      </c>
      <c r="AX44">
        <f t="shared" si="92"/>
        <v>11681060</v>
      </c>
      <c r="AY44">
        <f t="shared" si="17"/>
        <v>1.7018216682646212</v>
      </c>
      <c r="AZ44">
        <f t="shared" si="18"/>
        <v>0.53787878787878785</v>
      </c>
      <c r="BA44">
        <f t="shared" si="19"/>
        <v>31.606060606060606</v>
      </c>
      <c r="BB44">
        <f t="shared" si="20"/>
        <v>127.53700000000001</v>
      </c>
      <c r="BC44">
        <f t="shared" si="21"/>
        <v>172.3809</v>
      </c>
      <c r="BD44">
        <f t="shared" si="22"/>
        <v>237.59737000000001</v>
      </c>
      <c r="BE44">
        <f t="shared" si="23"/>
        <v>116.00960000000001</v>
      </c>
      <c r="BF44">
        <f t="shared" si="24"/>
        <v>11.024900000000001</v>
      </c>
      <c r="BG44">
        <f t="shared" si="25"/>
        <v>185.37308999999999</v>
      </c>
      <c r="BH44">
        <f t="shared" si="26"/>
        <v>406.09537</v>
      </c>
      <c r="BI44">
        <f t="shared" si="27"/>
        <v>384.47320000000002</v>
      </c>
      <c r="BJ44">
        <f t="shared" si="28"/>
        <v>116.81059999999999</v>
      </c>
      <c r="BK44">
        <f t="shared" si="29"/>
        <v>1.3516148255016192</v>
      </c>
      <c r="BL44">
        <f t="shared" si="30"/>
        <v>1.862968158259956</v>
      </c>
      <c r="BM44">
        <f t="shared" si="31"/>
        <v>0.90961524890816003</v>
      </c>
      <c r="BN44">
        <f t="shared" si="32"/>
        <v>8.6444718003402934E-2</v>
      </c>
      <c r="BO44">
        <f t="shared" si="33"/>
        <v>1.4534847926484078</v>
      </c>
      <c r="BP44">
        <f t="shared" si="34"/>
        <v>3.1841377012161174</v>
      </c>
      <c r="BQ44">
        <f t="shared" si="35"/>
        <v>3.0146012529697264</v>
      </c>
      <c r="BR44">
        <f t="shared" si="36"/>
        <v>0.91589577926405663</v>
      </c>
    </row>
    <row r="45" spans="1:70" x14ac:dyDescent="0.2">
      <c r="A45" t="s">
        <v>323</v>
      </c>
      <c r="B45">
        <v>-1.5359959999999999</v>
      </c>
      <c r="C45">
        <v>-193.2</v>
      </c>
      <c r="D45">
        <v>125.78158999999999</v>
      </c>
      <c r="E45">
        <v>1.35</v>
      </c>
      <c r="F45">
        <v>184.96</v>
      </c>
      <c r="G45">
        <v>136.84</v>
      </c>
      <c r="H45" t="s">
        <v>306</v>
      </c>
      <c r="I45">
        <v>19</v>
      </c>
      <c r="J45">
        <v>2</v>
      </c>
      <c r="K45">
        <v>4</v>
      </c>
      <c r="L45">
        <v>1</v>
      </c>
      <c r="M45">
        <v>889937445</v>
      </c>
      <c r="N45">
        <v>1541070221</v>
      </c>
      <c r="O45">
        <v>18515382950</v>
      </c>
      <c r="P45">
        <v>1601170104</v>
      </c>
      <c r="Q45">
        <v>8407914136</v>
      </c>
      <c r="R45">
        <v>4447325505</v>
      </c>
      <c r="S45">
        <v>19456623384</v>
      </c>
      <c r="T45">
        <v>2981913645</v>
      </c>
      <c r="U45">
        <v>11687281769</v>
      </c>
      <c r="V45" t="s">
        <v>316</v>
      </c>
      <c r="W45">
        <v>3617</v>
      </c>
      <c r="X45">
        <v>58</v>
      </c>
      <c r="Y45">
        <v>439</v>
      </c>
      <c r="Z45">
        <v>8</v>
      </c>
      <c r="AA45">
        <v>890063227</v>
      </c>
      <c r="AB45">
        <v>1542770309</v>
      </c>
      <c r="AC45">
        <v>18538427425</v>
      </c>
      <c r="AD45">
        <v>1602322436</v>
      </c>
      <c r="AE45">
        <v>8409001454</v>
      </c>
      <c r="AF45">
        <v>4466568009</v>
      </c>
      <c r="AG45">
        <v>19497909817</v>
      </c>
      <c r="AH45">
        <v>2985627652</v>
      </c>
      <c r="AI45">
        <v>11699089459</v>
      </c>
      <c r="AJ45" s="33">
        <f t="shared" si="79"/>
        <v>1.5277777777776835E-3</v>
      </c>
      <c r="AK45">
        <f t="shared" si="3"/>
        <v>132</v>
      </c>
      <c r="AL45">
        <f t="shared" si="80"/>
        <v>3598</v>
      </c>
      <c r="AM45">
        <f t="shared" si="81"/>
        <v>56</v>
      </c>
      <c r="AN45">
        <f t="shared" si="82"/>
        <v>435</v>
      </c>
      <c r="AO45">
        <f t="shared" si="83"/>
        <v>7</v>
      </c>
      <c r="AP45">
        <f t="shared" si="84"/>
        <v>125782</v>
      </c>
      <c r="AQ45">
        <f t="shared" si="85"/>
        <v>1700088</v>
      </c>
      <c r="AR45">
        <f t="shared" si="86"/>
        <v>23044475</v>
      </c>
      <c r="AS45">
        <f t="shared" si="87"/>
        <v>1152332</v>
      </c>
      <c r="AT45">
        <f t="shared" si="88"/>
        <v>1087318</v>
      </c>
      <c r="AU45">
        <f t="shared" si="89"/>
        <v>19242504</v>
      </c>
      <c r="AV45">
        <f t="shared" si="90"/>
        <v>41286433</v>
      </c>
      <c r="AW45">
        <f t="shared" si="91"/>
        <v>3714007</v>
      </c>
      <c r="AX45">
        <f t="shared" si="92"/>
        <v>11807690</v>
      </c>
      <c r="AY45">
        <f t="shared" si="17"/>
        <v>1.556420233463035</v>
      </c>
      <c r="AZ45">
        <f t="shared" si="18"/>
        <v>0.42424242424242425</v>
      </c>
      <c r="BA45">
        <f t="shared" si="19"/>
        <v>27.257575757575758</v>
      </c>
      <c r="BB45">
        <f t="shared" si="20"/>
        <v>125.782</v>
      </c>
      <c r="BC45">
        <f t="shared" si="21"/>
        <v>170.00880000000001</v>
      </c>
      <c r="BD45">
        <f t="shared" si="22"/>
        <v>230.44475</v>
      </c>
      <c r="BE45">
        <f t="shared" si="23"/>
        <v>115.2332</v>
      </c>
      <c r="BF45">
        <f t="shared" si="24"/>
        <v>10.87318</v>
      </c>
      <c r="BG45">
        <f t="shared" si="25"/>
        <v>192.42504</v>
      </c>
      <c r="BH45">
        <f t="shared" si="26"/>
        <v>412.86433</v>
      </c>
      <c r="BI45">
        <f t="shared" si="27"/>
        <v>371.40069999999997</v>
      </c>
      <c r="BJ45">
        <f t="shared" si="28"/>
        <v>118.07689999999999</v>
      </c>
      <c r="BK45">
        <f t="shared" si="29"/>
        <v>1.3516146984465187</v>
      </c>
      <c r="BL45">
        <f t="shared" si="30"/>
        <v>1.832096404891002</v>
      </c>
      <c r="BM45">
        <f t="shared" si="31"/>
        <v>0.91613426404413989</v>
      </c>
      <c r="BN45">
        <f t="shared" si="32"/>
        <v>8.6444642317660719E-2</v>
      </c>
      <c r="BO45">
        <f t="shared" si="33"/>
        <v>1.5298297053632475</v>
      </c>
      <c r="BP45">
        <f t="shared" si="34"/>
        <v>3.2823800702803263</v>
      </c>
      <c r="BQ45">
        <f t="shared" si="35"/>
        <v>2.9527333004722456</v>
      </c>
      <c r="BR45">
        <f t="shared" si="36"/>
        <v>0.9387424273743461</v>
      </c>
    </row>
    <row r="46" spans="1:70" x14ac:dyDescent="0.2">
      <c r="A46" t="s">
        <v>323</v>
      </c>
      <c r="B46">
        <v>-1.4595229999999999</v>
      </c>
      <c r="C46">
        <v>-193.2</v>
      </c>
      <c r="D46">
        <v>132.37197900000001</v>
      </c>
      <c r="E46">
        <v>1.35</v>
      </c>
      <c r="F46">
        <v>188.81</v>
      </c>
      <c r="G46">
        <v>139.69999999999999</v>
      </c>
      <c r="H46" t="s">
        <v>307</v>
      </c>
      <c r="I46">
        <v>16</v>
      </c>
      <c r="J46">
        <v>2</v>
      </c>
      <c r="K46">
        <v>4</v>
      </c>
      <c r="L46">
        <v>1</v>
      </c>
      <c r="M46">
        <v>890090721</v>
      </c>
      <c r="N46">
        <v>1543141859</v>
      </c>
      <c r="O46">
        <v>18544304556</v>
      </c>
      <c r="P46">
        <v>1602593176</v>
      </c>
      <c r="Q46">
        <v>8409239084</v>
      </c>
      <c r="R46">
        <v>4469208092</v>
      </c>
      <c r="S46">
        <v>19504391609</v>
      </c>
      <c r="T46">
        <v>2986458838</v>
      </c>
      <c r="U46">
        <v>11701762259</v>
      </c>
      <c r="V46" t="s">
        <v>317</v>
      </c>
      <c r="W46">
        <v>4274</v>
      </c>
      <c r="X46">
        <v>65</v>
      </c>
      <c r="Y46">
        <v>262</v>
      </c>
      <c r="Z46">
        <v>7</v>
      </c>
      <c r="AA46">
        <v>890223092</v>
      </c>
      <c r="AB46">
        <v>1544930992</v>
      </c>
      <c r="AC46">
        <v>18568271427</v>
      </c>
      <c r="AD46">
        <v>1603753116</v>
      </c>
      <c r="AE46">
        <v>8410383350</v>
      </c>
      <c r="AF46">
        <v>4485386188</v>
      </c>
      <c r="AG46">
        <v>19543401899</v>
      </c>
      <c r="AH46">
        <v>2990401469</v>
      </c>
      <c r="AI46">
        <v>11712784914</v>
      </c>
      <c r="AJ46" s="33">
        <f t="shared" si="79"/>
        <v>1.5625000000000222E-3</v>
      </c>
      <c r="AK46">
        <f t="shared" si="3"/>
        <v>135</v>
      </c>
      <c r="AL46">
        <f t="shared" si="80"/>
        <v>4258</v>
      </c>
      <c r="AM46">
        <f t="shared" si="81"/>
        <v>63</v>
      </c>
      <c r="AN46">
        <f t="shared" si="82"/>
        <v>258</v>
      </c>
      <c r="AO46">
        <f t="shared" si="83"/>
        <v>6</v>
      </c>
      <c r="AP46">
        <f t="shared" si="84"/>
        <v>132371</v>
      </c>
      <c r="AQ46">
        <f t="shared" si="85"/>
        <v>1789133</v>
      </c>
      <c r="AR46">
        <f t="shared" si="86"/>
        <v>23966871</v>
      </c>
      <c r="AS46">
        <f t="shared" si="87"/>
        <v>1159940</v>
      </c>
      <c r="AT46">
        <f t="shared" si="88"/>
        <v>1144266</v>
      </c>
      <c r="AU46">
        <f t="shared" si="89"/>
        <v>16178096</v>
      </c>
      <c r="AV46">
        <f t="shared" si="90"/>
        <v>39010290</v>
      </c>
      <c r="AW46">
        <f t="shared" si="91"/>
        <v>3942631</v>
      </c>
      <c r="AX46">
        <f t="shared" si="92"/>
        <v>11022655</v>
      </c>
      <c r="AY46">
        <f t="shared" si="17"/>
        <v>1.4795678722404886</v>
      </c>
      <c r="AZ46">
        <f t="shared" si="18"/>
        <v>0.46666666666666667</v>
      </c>
      <c r="BA46">
        <f t="shared" si="19"/>
        <v>31.540740740740741</v>
      </c>
      <c r="BB46">
        <f t="shared" si="20"/>
        <v>132.37100000000001</v>
      </c>
      <c r="BC46">
        <f t="shared" si="21"/>
        <v>178.91329999999999</v>
      </c>
      <c r="BD46">
        <f t="shared" si="22"/>
        <v>239.66871</v>
      </c>
      <c r="BE46">
        <f t="shared" si="23"/>
        <v>115.994</v>
      </c>
      <c r="BF46">
        <f t="shared" si="24"/>
        <v>11.44266</v>
      </c>
      <c r="BG46">
        <f t="shared" si="25"/>
        <v>161.78095999999999</v>
      </c>
      <c r="BH46">
        <f t="shared" si="26"/>
        <v>390.10289999999998</v>
      </c>
      <c r="BI46">
        <f t="shared" si="27"/>
        <v>394.26310000000001</v>
      </c>
      <c r="BJ46">
        <f t="shared" si="28"/>
        <v>110.22655</v>
      </c>
      <c r="BK46">
        <f t="shared" si="29"/>
        <v>1.3516049587900671</v>
      </c>
      <c r="BL46">
        <f t="shared" si="30"/>
        <v>1.8105832093132181</v>
      </c>
      <c r="BM46">
        <f t="shared" si="31"/>
        <v>0.876279547635056</v>
      </c>
      <c r="BN46">
        <f t="shared" si="32"/>
        <v>8.6443858549077962E-2</v>
      </c>
      <c r="BO46">
        <f t="shared" si="33"/>
        <v>1.22217827167582</v>
      </c>
      <c r="BP46">
        <f t="shared" si="34"/>
        <v>2.9470420258213652</v>
      </c>
      <c r="BQ46">
        <f t="shared" si="35"/>
        <v>2.9784703598220155</v>
      </c>
      <c r="BR46">
        <f t="shared" si="36"/>
        <v>0.83270920367754264</v>
      </c>
    </row>
    <row r="47" spans="1:70" x14ac:dyDescent="0.2">
      <c r="A47" t="s">
        <v>323</v>
      </c>
      <c r="B47">
        <v>-1.323142</v>
      </c>
      <c r="C47">
        <v>-165.6</v>
      </c>
      <c r="D47">
        <v>125.156626</v>
      </c>
      <c r="E47">
        <v>1.35</v>
      </c>
      <c r="F47">
        <v>178.43</v>
      </c>
      <c r="G47">
        <v>132.02000000000001</v>
      </c>
      <c r="H47" t="s">
        <v>308</v>
      </c>
      <c r="I47">
        <v>18</v>
      </c>
      <c r="J47">
        <v>2</v>
      </c>
      <c r="K47">
        <v>4</v>
      </c>
      <c r="L47">
        <v>1</v>
      </c>
      <c r="M47">
        <v>890254366</v>
      </c>
      <c r="N47">
        <v>1545353635</v>
      </c>
      <c r="O47">
        <v>18574515121</v>
      </c>
      <c r="P47">
        <v>1604085536</v>
      </c>
      <c r="Q47">
        <v>8410653655</v>
      </c>
      <c r="R47">
        <v>4489874874</v>
      </c>
      <c r="S47">
        <v>19552680686</v>
      </c>
      <c r="T47">
        <v>2991357263</v>
      </c>
      <c r="U47">
        <v>11716317052</v>
      </c>
      <c r="V47" t="s">
        <v>318</v>
      </c>
      <c r="W47">
        <v>3915</v>
      </c>
      <c r="X47">
        <v>68</v>
      </c>
      <c r="Y47">
        <v>152</v>
      </c>
      <c r="Z47">
        <v>7</v>
      </c>
      <c r="AA47">
        <v>890375225</v>
      </c>
      <c r="AB47">
        <v>1546987166</v>
      </c>
      <c r="AC47">
        <v>18596816155</v>
      </c>
      <c r="AD47">
        <v>1605168244</v>
      </c>
      <c r="AE47">
        <v>8411698406</v>
      </c>
      <c r="AF47">
        <v>4505558444</v>
      </c>
      <c r="AG47">
        <v>19588507737</v>
      </c>
      <c r="AH47">
        <v>2994953207</v>
      </c>
      <c r="AI47">
        <v>11726501166</v>
      </c>
      <c r="AJ47" s="33">
        <f t="shared" si="79"/>
        <v>1.4699074074073781E-3</v>
      </c>
      <c r="AK47">
        <f t="shared" si="3"/>
        <v>127</v>
      </c>
      <c r="AL47">
        <f t="shared" si="80"/>
        <v>3897</v>
      </c>
      <c r="AM47">
        <f t="shared" si="81"/>
        <v>66</v>
      </c>
      <c r="AN47">
        <f t="shared" si="82"/>
        <v>148</v>
      </c>
      <c r="AO47">
        <f t="shared" si="83"/>
        <v>6</v>
      </c>
      <c r="AP47">
        <f t="shared" si="84"/>
        <v>120859</v>
      </c>
      <c r="AQ47">
        <f t="shared" si="85"/>
        <v>1633531</v>
      </c>
      <c r="AR47">
        <f t="shared" si="86"/>
        <v>22301034</v>
      </c>
      <c r="AS47">
        <f t="shared" si="87"/>
        <v>1082708</v>
      </c>
      <c r="AT47">
        <f t="shared" si="88"/>
        <v>1044751</v>
      </c>
      <c r="AU47">
        <f t="shared" si="89"/>
        <v>15683570</v>
      </c>
      <c r="AV47">
        <f t="shared" si="90"/>
        <v>35827051</v>
      </c>
      <c r="AW47">
        <f t="shared" si="91"/>
        <v>3595944</v>
      </c>
      <c r="AX47">
        <f t="shared" si="92"/>
        <v>10184114</v>
      </c>
      <c r="AY47">
        <f t="shared" si="17"/>
        <v>1.6936104695919936</v>
      </c>
      <c r="AZ47">
        <f t="shared" si="18"/>
        <v>0.51968503937007871</v>
      </c>
      <c r="BA47">
        <f t="shared" si="19"/>
        <v>30.685039370078741</v>
      </c>
      <c r="BB47">
        <f t="shared" si="20"/>
        <v>120.85899999999999</v>
      </c>
      <c r="BC47">
        <f t="shared" si="21"/>
        <v>163.35310000000001</v>
      </c>
      <c r="BD47">
        <f t="shared" si="22"/>
        <v>223.01034000000001</v>
      </c>
      <c r="BE47">
        <f t="shared" si="23"/>
        <v>108.27079999999999</v>
      </c>
      <c r="BF47">
        <f t="shared" si="24"/>
        <v>10.447509999999999</v>
      </c>
      <c r="BG47">
        <f t="shared" si="25"/>
        <v>156.8357</v>
      </c>
      <c r="BH47">
        <f t="shared" si="26"/>
        <v>358.27051</v>
      </c>
      <c r="BI47">
        <f t="shared" si="27"/>
        <v>359.59440000000001</v>
      </c>
      <c r="BJ47">
        <f t="shared" si="28"/>
        <v>101.84114</v>
      </c>
      <c r="BK47">
        <f t="shared" si="29"/>
        <v>1.351600625522303</v>
      </c>
      <c r="BL47">
        <f t="shared" si="30"/>
        <v>1.8452108655540755</v>
      </c>
      <c r="BM47">
        <f t="shared" si="31"/>
        <v>0.89584391729205104</v>
      </c>
      <c r="BN47">
        <f t="shared" si="32"/>
        <v>8.6443789870841226E-2</v>
      </c>
      <c r="BO47">
        <f t="shared" si="33"/>
        <v>1.2976749766256548</v>
      </c>
      <c r="BP47">
        <f t="shared" si="34"/>
        <v>2.9643676515609099</v>
      </c>
      <c r="BQ47">
        <f t="shared" si="35"/>
        <v>2.9753216558137998</v>
      </c>
      <c r="BR47">
        <f t="shared" si="36"/>
        <v>0.84264423832730706</v>
      </c>
    </row>
    <row r="48" spans="1:70" x14ac:dyDescent="0.2">
      <c r="A48" t="s">
        <v>323</v>
      </c>
      <c r="B48">
        <v>-1.5065040000000001</v>
      </c>
      <c r="C48">
        <v>-193.2</v>
      </c>
      <c r="D48">
        <v>128.243954</v>
      </c>
      <c r="E48">
        <v>1.35</v>
      </c>
      <c r="F48">
        <v>192.95</v>
      </c>
      <c r="G48">
        <v>142.76</v>
      </c>
      <c r="H48" t="s">
        <v>309</v>
      </c>
      <c r="I48">
        <v>20</v>
      </c>
      <c r="J48">
        <v>2</v>
      </c>
      <c r="K48">
        <v>6</v>
      </c>
      <c r="L48">
        <v>1</v>
      </c>
      <c r="M48">
        <v>890410010</v>
      </c>
      <c r="N48">
        <v>1547457291</v>
      </c>
      <c r="O48">
        <v>18603772417</v>
      </c>
      <c r="P48">
        <v>1605470465</v>
      </c>
      <c r="Q48">
        <v>8411999082</v>
      </c>
      <c r="R48">
        <v>4507845053</v>
      </c>
      <c r="S48">
        <v>19594616785</v>
      </c>
      <c r="T48">
        <v>2995923628</v>
      </c>
      <c r="U48">
        <v>11729066408</v>
      </c>
      <c r="V48" t="s">
        <v>319</v>
      </c>
      <c r="W48">
        <v>3596</v>
      </c>
      <c r="X48">
        <v>58</v>
      </c>
      <c r="Y48">
        <v>275</v>
      </c>
      <c r="Z48">
        <v>8</v>
      </c>
      <c r="AA48">
        <v>890538254</v>
      </c>
      <c r="AB48">
        <v>1549190641</v>
      </c>
      <c r="AC48">
        <v>18627337738</v>
      </c>
      <c r="AD48">
        <v>1606645181</v>
      </c>
      <c r="AE48">
        <v>8413107674</v>
      </c>
      <c r="AF48">
        <v>4527742466</v>
      </c>
      <c r="AG48">
        <v>19636122273</v>
      </c>
      <c r="AH48">
        <v>2999670479</v>
      </c>
      <c r="AI48">
        <v>11741179747</v>
      </c>
      <c r="AJ48" s="33">
        <f t="shared" si="79"/>
        <v>1.6087962962962887E-3</v>
      </c>
      <c r="AK48">
        <f t="shared" si="3"/>
        <v>139</v>
      </c>
      <c r="AL48">
        <f t="shared" si="80"/>
        <v>3576</v>
      </c>
      <c r="AM48">
        <f t="shared" si="81"/>
        <v>56</v>
      </c>
      <c r="AN48">
        <f t="shared" si="82"/>
        <v>269</v>
      </c>
      <c r="AO48">
        <f t="shared" si="83"/>
        <v>7</v>
      </c>
      <c r="AP48">
        <f t="shared" si="84"/>
        <v>128244</v>
      </c>
      <c r="AQ48">
        <f t="shared" si="85"/>
        <v>1733350</v>
      </c>
      <c r="AR48">
        <f t="shared" si="86"/>
        <v>23565321</v>
      </c>
      <c r="AS48">
        <f t="shared" si="87"/>
        <v>1174716</v>
      </c>
      <c r="AT48">
        <f t="shared" si="88"/>
        <v>1108592</v>
      </c>
      <c r="AU48">
        <f t="shared" si="89"/>
        <v>19897413</v>
      </c>
      <c r="AV48">
        <f t="shared" si="90"/>
        <v>41505488</v>
      </c>
      <c r="AW48">
        <f t="shared" si="91"/>
        <v>3746851</v>
      </c>
      <c r="AX48">
        <f t="shared" si="92"/>
        <v>12113339</v>
      </c>
      <c r="AY48">
        <f t="shared" si="17"/>
        <v>1.5659955257270695</v>
      </c>
      <c r="AZ48">
        <f t="shared" si="18"/>
        <v>0.40287769784172661</v>
      </c>
      <c r="BA48">
        <f t="shared" si="19"/>
        <v>25.726618705035971</v>
      </c>
      <c r="BB48">
        <f t="shared" si="20"/>
        <v>128.244</v>
      </c>
      <c r="BC48">
        <f t="shared" si="21"/>
        <v>173.33500000000001</v>
      </c>
      <c r="BD48">
        <f t="shared" si="22"/>
        <v>235.65321</v>
      </c>
      <c r="BE48">
        <f t="shared" si="23"/>
        <v>117.4716</v>
      </c>
      <c r="BF48">
        <f t="shared" si="24"/>
        <v>11.08592</v>
      </c>
      <c r="BG48">
        <f t="shared" si="25"/>
        <v>198.97413</v>
      </c>
      <c r="BH48">
        <f t="shared" si="26"/>
        <v>415.05488000000003</v>
      </c>
      <c r="BI48">
        <f t="shared" si="27"/>
        <v>374.68509999999998</v>
      </c>
      <c r="BJ48">
        <f t="shared" si="28"/>
        <v>121.13339000000001</v>
      </c>
      <c r="BK48">
        <f t="shared" si="29"/>
        <v>1.351603193911606</v>
      </c>
      <c r="BL48">
        <f t="shared" si="30"/>
        <v>1.8375378965097782</v>
      </c>
      <c r="BM48">
        <f t="shared" si="31"/>
        <v>0.9160007485730326</v>
      </c>
      <c r="BN48">
        <f t="shared" si="32"/>
        <v>8.6443966189451354E-2</v>
      </c>
      <c r="BO48">
        <f t="shared" si="33"/>
        <v>1.5515277907738374</v>
      </c>
      <c r="BP48">
        <f t="shared" si="34"/>
        <v>3.236446773338324</v>
      </c>
      <c r="BQ48">
        <f t="shared" si="35"/>
        <v>2.9216579333146186</v>
      </c>
      <c r="BR48">
        <f t="shared" si="36"/>
        <v>0.94455405321106645</v>
      </c>
    </row>
    <row r="49" spans="1:70" x14ac:dyDescent="0.2">
      <c r="A49" t="s">
        <v>323</v>
      </c>
      <c r="B49">
        <v>-1.5317130000000001</v>
      </c>
      <c r="C49">
        <v>-193.2</v>
      </c>
      <c r="D49">
        <v>126.133258</v>
      </c>
      <c r="E49">
        <v>1.35</v>
      </c>
      <c r="F49">
        <v>187.37</v>
      </c>
      <c r="G49">
        <v>138.63</v>
      </c>
      <c r="H49" t="s">
        <v>310</v>
      </c>
      <c r="I49">
        <v>18</v>
      </c>
      <c r="J49">
        <v>2</v>
      </c>
      <c r="K49">
        <v>4</v>
      </c>
      <c r="L49">
        <v>1</v>
      </c>
      <c r="M49">
        <v>890570933</v>
      </c>
      <c r="N49">
        <v>1549632273</v>
      </c>
      <c r="O49">
        <v>18633876080</v>
      </c>
      <c r="P49">
        <v>1606963547</v>
      </c>
      <c r="Q49">
        <v>8413390127</v>
      </c>
      <c r="R49">
        <v>4530760853</v>
      </c>
      <c r="S49">
        <v>19644461733</v>
      </c>
      <c r="T49">
        <v>3000662909</v>
      </c>
      <c r="U49">
        <v>11744349782</v>
      </c>
      <c r="V49" t="s">
        <v>320</v>
      </c>
      <c r="W49">
        <v>4468</v>
      </c>
      <c r="X49">
        <v>83</v>
      </c>
      <c r="Y49">
        <v>327</v>
      </c>
      <c r="Z49">
        <v>7</v>
      </c>
      <c r="AA49">
        <v>890697065</v>
      </c>
      <c r="AB49">
        <v>1551337091</v>
      </c>
      <c r="AC49">
        <v>18657207380</v>
      </c>
      <c r="AD49">
        <v>1608164301</v>
      </c>
      <c r="AE49">
        <v>8414480469</v>
      </c>
      <c r="AF49">
        <v>4551428114</v>
      </c>
      <c r="AG49">
        <v>19689035468</v>
      </c>
      <c r="AH49">
        <v>3004523908</v>
      </c>
      <c r="AI49">
        <v>11757169596</v>
      </c>
      <c r="AJ49" s="33">
        <f t="shared" si="79"/>
        <v>1.5509259259258723E-3</v>
      </c>
      <c r="AK49">
        <f t="shared" si="3"/>
        <v>134</v>
      </c>
      <c r="AL49">
        <f t="shared" si="80"/>
        <v>4450</v>
      </c>
      <c r="AM49">
        <f t="shared" si="81"/>
        <v>81</v>
      </c>
      <c r="AN49">
        <f t="shared" si="82"/>
        <v>323</v>
      </c>
      <c r="AO49">
        <f t="shared" si="83"/>
        <v>6</v>
      </c>
      <c r="AP49">
        <f t="shared" si="84"/>
        <v>126132</v>
      </c>
      <c r="AQ49">
        <f t="shared" si="85"/>
        <v>1704818</v>
      </c>
      <c r="AR49">
        <f t="shared" si="86"/>
        <v>23331300</v>
      </c>
      <c r="AS49">
        <f t="shared" si="87"/>
        <v>1200754</v>
      </c>
      <c r="AT49">
        <f t="shared" si="88"/>
        <v>1090342</v>
      </c>
      <c r="AU49">
        <f t="shared" si="89"/>
        <v>20667261</v>
      </c>
      <c r="AV49">
        <f t="shared" si="90"/>
        <v>44573735</v>
      </c>
      <c r="AW49">
        <f t="shared" si="91"/>
        <v>3860999</v>
      </c>
      <c r="AX49">
        <f t="shared" si="92"/>
        <v>12819814</v>
      </c>
      <c r="AY49">
        <f t="shared" si="17"/>
        <v>1.8202247191011236</v>
      </c>
      <c r="AZ49">
        <f t="shared" si="18"/>
        <v>0.60447761194029848</v>
      </c>
      <c r="BA49">
        <f t="shared" si="19"/>
        <v>33.208955223880594</v>
      </c>
      <c r="BB49">
        <f t="shared" si="20"/>
        <v>126.13200000000001</v>
      </c>
      <c r="BC49">
        <f t="shared" si="21"/>
        <v>170.48179999999999</v>
      </c>
      <c r="BD49">
        <f t="shared" si="22"/>
        <v>233.31299999999999</v>
      </c>
      <c r="BE49">
        <f t="shared" si="23"/>
        <v>120.0754</v>
      </c>
      <c r="BF49">
        <f t="shared" si="24"/>
        <v>10.903420000000001</v>
      </c>
      <c r="BG49">
        <f t="shared" si="25"/>
        <v>206.67260999999999</v>
      </c>
      <c r="BH49">
        <f t="shared" si="26"/>
        <v>445.73734999999999</v>
      </c>
      <c r="BI49">
        <f t="shared" si="27"/>
        <v>386.09989999999999</v>
      </c>
      <c r="BJ49">
        <f t="shared" si="28"/>
        <v>128.19814</v>
      </c>
      <c r="BK49">
        <f t="shared" si="29"/>
        <v>1.3516141819680969</v>
      </c>
      <c r="BL49">
        <f t="shared" si="30"/>
        <v>1.8497526400913327</v>
      </c>
      <c r="BM49">
        <f t="shared" si="31"/>
        <v>0.95198205055021723</v>
      </c>
      <c r="BN49">
        <f t="shared" si="32"/>
        <v>8.6444518440998319E-2</v>
      </c>
      <c r="BO49">
        <f t="shared" si="33"/>
        <v>1.6385422414613262</v>
      </c>
      <c r="BP49">
        <f t="shared" si="34"/>
        <v>3.5338958392794848</v>
      </c>
      <c r="BQ49">
        <f t="shared" si="35"/>
        <v>3.0610780769352739</v>
      </c>
      <c r="BR49">
        <f t="shared" si="36"/>
        <v>1.0163807756953032</v>
      </c>
    </row>
    <row r="50" spans="1:70" x14ac:dyDescent="0.2">
      <c r="A50" t="s">
        <v>323</v>
      </c>
      <c r="B50">
        <v>-1.4624779999999999</v>
      </c>
      <c r="C50">
        <v>-193.2</v>
      </c>
      <c r="D50">
        <v>132.104513</v>
      </c>
      <c r="E50">
        <v>1.35</v>
      </c>
      <c r="F50">
        <v>198.67</v>
      </c>
      <c r="G50">
        <v>146.99</v>
      </c>
      <c r="H50" t="s">
        <v>311</v>
      </c>
      <c r="I50">
        <v>17</v>
      </c>
      <c r="J50">
        <v>2</v>
      </c>
      <c r="K50">
        <v>4</v>
      </c>
      <c r="L50">
        <v>1</v>
      </c>
      <c r="M50">
        <v>890732201</v>
      </c>
      <c r="N50">
        <v>1551811934</v>
      </c>
      <c r="O50">
        <v>18664178918</v>
      </c>
      <c r="P50">
        <v>1608496667</v>
      </c>
      <c r="Q50">
        <v>8414784159</v>
      </c>
      <c r="R50">
        <v>4554412954</v>
      </c>
      <c r="S50">
        <v>19697520977</v>
      </c>
      <c r="T50">
        <v>3005588259</v>
      </c>
      <c r="U50">
        <v>11760276166</v>
      </c>
      <c r="V50" t="s">
        <v>321</v>
      </c>
      <c r="W50">
        <v>4389</v>
      </c>
      <c r="X50">
        <v>74</v>
      </c>
      <c r="Y50">
        <v>213</v>
      </c>
      <c r="Z50">
        <v>4</v>
      </c>
      <c r="AA50">
        <v>890864306</v>
      </c>
      <c r="AB50">
        <v>1553597472</v>
      </c>
      <c r="AC50">
        <v>18688891695</v>
      </c>
      <c r="AD50">
        <v>1609697928</v>
      </c>
      <c r="AE50">
        <v>8415926127</v>
      </c>
      <c r="AF50">
        <v>4574229951</v>
      </c>
      <c r="AG50">
        <v>19740334155</v>
      </c>
      <c r="AH50">
        <v>3009534230</v>
      </c>
      <c r="AI50">
        <v>11772543045</v>
      </c>
      <c r="AJ50" s="33">
        <f t="shared" si="79"/>
        <v>1.6550925925926663E-3</v>
      </c>
      <c r="AK50">
        <f t="shared" si="3"/>
        <v>143</v>
      </c>
      <c r="AL50">
        <f t="shared" si="80"/>
        <v>4372</v>
      </c>
      <c r="AM50">
        <f t="shared" si="81"/>
        <v>72</v>
      </c>
      <c r="AN50">
        <f t="shared" si="82"/>
        <v>209</v>
      </c>
      <c r="AO50">
        <f t="shared" si="83"/>
        <v>3</v>
      </c>
      <c r="AP50">
        <f t="shared" si="84"/>
        <v>132105</v>
      </c>
      <c r="AQ50">
        <f t="shared" si="85"/>
        <v>1785538</v>
      </c>
      <c r="AR50">
        <f t="shared" si="86"/>
        <v>24712777</v>
      </c>
      <c r="AS50">
        <f t="shared" si="87"/>
        <v>1201261</v>
      </c>
      <c r="AT50">
        <f t="shared" si="88"/>
        <v>1141968</v>
      </c>
      <c r="AU50">
        <f t="shared" si="89"/>
        <v>19816997</v>
      </c>
      <c r="AV50">
        <f t="shared" si="90"/>
        <v>42813178</v>
      </c>
      <c r="AW50">
        <f t="shared" si="91"/>
        <v>3945971</v>
      </c>
      <c r="AX50">
        <f t="shared" si="92"/>
        <v>12266879</v>
      </c>
      <c r="AY50">
        <f t="shared" si="17"/>
        <v>1.6468435498627629</v>
      </c>
      <c r="AZ50">
        <f t="shared" si="18"/>
        <v>0.50349650349650354</v>
      </c>
      <c r="BA50">
        <f t="shared" si="19"/>
        <v>30.573426573426573</v>
      </c>
      <c r="BB50">
        <f t="shared" si="20"/>
        <v>132.10499999999999</v>
      </c>
      <c r="BC50">
        <f t="shared" si="21"/>
        <v>178.5538</v>
      </c>
      <c r="BD50">
        <f t="shared" si="22"/>
        <v>247.12777</v>
      </c>
      <c r="BE50">
        <f t="shared" si="23"/>
        <v>120.12609999999999</v>
      </c>
      <c r="BF50">
        <f t="shared" si="24"/>
        <v>11.41968</v>
      </c>
      <c r="BG50">
        <f t="shared" si="25"/>
        <v>198.16997000000001</v>
      </c>
      <c r="BH50">
        <f t="shared" si="26"/>
        <v>428.13177999999999</v>
      </c>
      <c r="BI50">
        <f t="shared" si="27"/>
        <v>394.59710000000001</v>
      </c>
      <c r="BJ50">
        <f t="shared" si="28"/>
        <v>122.66879</v>
      </c>
      <c r="BK50">
        <f t="shared" si="29"/>
        <v>1.3516051625600849</v>
      </c>
      <c r="BL50">
        <f t="shared" si="30"/>
        <v>1.8706920252829191</v>
      </c>
      <c r="BM50">
        <f t="shared" si="31"/>
        <v>0.90932288709738474</v>
      </c>
      <c r="BN50">
        <f t="shared" si="32"/>
        <v>8.6443965027818787E-2</v>
      </c>
      <c r="BO50">
        <f t="shared" si="33"/>
        <v>1.500094394610348</v>
      </c>
      <c r="BP50">
        <f t="shared" si="34"/>
        <v>3.2408446311646042</v>
      </c>
      <c r="BQ50">
        <f t="shared" si="35"/>
        <v>2.9869959501911363</v>
      </c>
      <c r="BR50">
        <f t="shared" si="36"/>
        <v>0.92857037962227029</v>
      </c>
    </row>
    <row r="51" spans="1:70" x14ac:dyDescent="0.2">
      <c r="A51" t="s">
        <v>323</v>
      </c>
      <c r="B51">
        <v>-1.207856</v>
      </c>
      <c r="C51">
        <v>-165.6</v>
      </c>
      <c r="D51">
        <v>137.10242199999999</v>
      </c>
      <c r="E51">
        <v>1.35</v>
      </c>
      <c r="F51">
        <v>199.27</v>
      </c>
      <c r="G51">
        <v>147.43</v>
      </c>
      <c r="H51" t="s">
        <v>312</v>
      </c>
      <c r="I51">
        <v>16</v>
      </c>
      <c r="J51">
        <v>2</v>
      </c>
      <c r="K51">
        <v>4</v>
      </c>
      <c r="L51">
        <v>1</v>
      </c>
      <c r="M51">
        <v>890899091</v>
      </c>
      <c r="N51">
        <v>1554067596</v>
      </c>
      <c r="O51">
        <v>18695220797</v>
      </c>
      <c r="P51">
        <v>1610029513</v>
      </c>
      <c r="Q51">
        <v>8416226801</v>
      </c>
      <c r="R51">
        <v>4577757815</v>
      </c>
      <c r="S51">
        <v>19749234101</v>
      </c>
      <c r="T51">
        <v>3010580410</v>
      </c>
      <c r="U51">
        <v>11775843431</v>
      </c>
      <c r="V51" t="s">
        <v>322</v>
      </c>
      <c r="W51">
        <v>3303</v>
      </c>
      <c r="X51">
        <v>58</v>
      </c>
      <c r="Y51">
        <v>153</v>
      </c>
      <c r="Z51">
        <v>6</v>
      </c>
      <c r="AA51">
        <v>891031898</v>
      </c>
      <c r="AB51">
        <v>1555862650</v>
      </c>
      <c r="AC51">
        <v>18717666192</v>
      </c>
      <c r="AD51">
        <v>1611125323</v>
      </c>
      <c r="AE51">
        <v>8417374855</v>
      </c>
      <c r="AF51">
        <v>4591226055</v>
      </c>
      <c r="AG51">
        <v>19781898943</v>
      </c>
      <c r="AH51">
        <v>3014382128</v>
      </c>
      <c r="AI51">
        <v>11784868097</v>
      </c>
      <c r="AJ51" s="33">
        <f t="shared" si="79"/>
        <v>1.6550925925926663E-3</v>
      </c>
      <c r="AK51">
        <f t="shared" si="3"/>
        <v>143</v>
      </c>
      <c r="AL51">
        <f t="shared" si="80"/>
        <v>3287</v>
      </c>
      <c r="AM51">
        <f t="shared" si="81"/>
        <v>56</v>
      </c>
      <c r="AN51">
        <f t="shared" si="82"/>
        <v>149</v>
      </c>
      <c r="AO51">
        <f t="shared" si="83"/>
        <v>5</v>
      </c>
      <c r="AP51">
        <f t="shared" si="84"/>
        <v>132807</v>
      </c>
      <c r="AQ51">
        <f t="shared" si="85"/>
        <v>1795054</v>
      </c>
      <c r="AR51">
        <f t="shared" si="86"/>
        <v>22445395</v>
      </c>
      <c r="AS51">
        <f t="shared" si="87"/>
        <v>1095810</v>
      </c>
      <c r="AT51">
        <f t="shared" si="88"/>
        <v>1148054</v>
      </c>
      <c r="AU51">
        <f t="shared" si="89"/>
        <v>13468240</v>
      </c>
      <c r="AV51">
        <f t="shared" si="90"/>
        <v>32664842</v>
      </c>
      <c r="AW51">
        <f t="shared" si="91"/>
        <v>3801718</v>
      </c>
      <c r="AX51">
        <f t="shared" si="92"/>
        <v>9024666</v>
      </c>
      <c r="AY51">
        <f t="shared" si="17"/>
        <v>1.7036811682385153</v>
      </c>
      <c r="AZ51">
        <f t="shared" si="18"/>
        <v>0.39160839160839161</v>
      </c>
      <c r="BA51">
        <f t="shared" si="19"/>
        <v>22.986013986013987</v>
      </c>
      <c r="BB51">
        <f t="shared" si="20"/>
        <v>132.80699999999999</v>
      </c>
      <c r="BC51">
        <f t="shared" si="21"/>
        <v>179.50540000000001</v>
      </c>
      <c r="BD51">
        <f t="shared" si="22"/>
        <v>224.45394999999999</v>
      </c>
      <c r="BE51">
        <f t="shared" si="23"/>
        <v>109.581</v>
      </c>
      <c r="BF51">
        <f t="shared" si="24"/>
        <v>11.48054</v>
      </c>
      <c r="BG51">
        <f t="shared" si="25"/>
        <v>134.6824</v>
      </c>
      <c r="BH51">
        <f t="shared" si="26"/>
        <v>326.64841999999999</v>
      </c>
      <c r="BI51">
        <f t="shared" si="27"/>
        <v>380.17180000000002</v>
      </c>
      <c r="BJ51">
        <f t="shared" si="28"/>
        <v>90.246660000000006</v>
      </c>
      <c r="BK51">
        <f t="shared" si="29"/>
        <v>1.3516260438079319</v>
      </c>
      <c r="BL51">
        <f t="shared" si="30"/>
        <v>1.6900762008026686</v>
      </c>
      <c r="BM51">
        <f t="shared" si="31"/>
        <v>0.82511464004156421</v>
      </c>
      <c r="BN51">
        <f t="shared" si="32"/>
        <v>8.6445292793301556E-2</v>
      </c>
      <c r="BO51">
        <f t="shared" si="33"/>
        <v>1.0141212436091471</v>
      </c>
      <c r="BP51">
        <f t="shared" si="34"/>
        <v>2.4595723117004376</v>
      </c>
      <c r="BQ51">
        <f t="shared" si="35"/>
        <v>2.8625885683736554</v>
      </c>
      <c r="BR51">
        <f t="shared" si="36"/>
        <v>0.67953240416544314</v>
      </c>
    </row>
    <row r="52" spans="1:70" x14ac:dyDescent="0.2">
      <c r="A52" t="s">
        <v>381</v>
      </c>
      <c r="B52">
        <v>-1.6659949999999999</v>
      </c>
      <c r="C52">
        <v>-220.8</v>
      </c>
      <c r="D52">
        <v>132.533421</v>
      </c>
      <c r="E52">
        <v>1.35</v>
      </c>
      <c r="F52">
        <v>189.9</v>
      </c>
      <c r="G52">
        <v>140.5</v>
      </c>
      <c r="H52" t="s">
        <v>324</v>
      </c>
      <c r="I52">
        <v>16</v>
      </c>
      <c r="J52">
        <v>2</v>
      </c>
      <c r="K52">
        <v>5</v>
      </c>
      <c r="L52">
        <v>1</v>
      </c>
      <c r="M52">
        <v>891064225</v>
      </c>
      <c r="N52">
        <v>1556299511</v>
      </c>
      <c r="O52">
        <v>18723459629</v>
      </c>
      <c r="P52">
        <v>1611442665</v>
      </c>
      <c r="Q52">
        <v>8419618499</v>
      </c>
      <c r="R52">
        <v>4594482131</v>
      </c>
      <c r="S52">
        <v>19791424134</v>
      </c>
      <c r="T52">
        <v>3015356974</v>
      </c>
      <c r="U52">
        <v>11788221754</v>
      </c>
      <c r="V52" t="s">
        <v>334</v>
      </c>
      <c r="W52">
        <v>4514</v>
      </c>
      <c r="X52">
        <v>43</v>
      </c>
      <c r="Y52">
        <v>129</v>
      </c>
      <c r="Z52">
        <v>8</v>
      </c>
      <c r="AA52">
        <v>891192463</v>
      </c>
      <c r="AB52">
        <v>1558032822</v>
      </c>
      <c r="AC52">
        <v>18747470365</v>
      </c>
      <c r="AD52">
        <v>1612683545</v>
      </c>
      <c r="AE52">
        <v>8458540602</v>
      </c>
      <c r="AF52">
        <v>4596580268</v>
      </c>
      <c r="AG52">
        <v>19837350832</v>
      </c>
      <c r="AH52">
        <v>3019433225</v>
      </c>
      <c r="AI52">
        <v>11800713587</v>
      </c>
      <c r="AJ52" s="33">
        <f t="shared" ref="AJ52:AJ61" si="93">V52-H52</f>
        <v>1.5740740740741721E-3</v>
      </c>
      <c r="AK52">
        <f t="shared" si="3"/>
        <v>136</v>
      </c>
      <c r="AL52">
        <f t="shared" ref="AL52:AL61" si="94">W52-I52</f>
        <v>4498</v>
      </c>
      <c r="AM52">
        <f t="shared" ref="AM52:AM61" si="95">X52-J52</f>
        <v>41</v>
      </c>
      <c r="AN52">
        <f t="shared" ref="AN52:AN61" si="96">Y52-K52</f>
        <v>124</v>
      </c>
      <c r="AO52">
        <f t="shared" ref="AO52:AO61" si="97">Z52-L52</f>
        <v>7</v>
      </c>
      <c r="AP52">
        <f t="shared" ref="AP52:AP61" si="98">AA52-M52</f>
        <v>128238</v>
      </c>
      <c r="AQ52">
        <f t="shared" ref="AQ52:AQ61" si="99">AB52-N52</f>
        <v>1733311</v>
      </c>
      <c r="AR52">
        <f t="shared" ref="AR52:AR61" si="100">AC52-O52</f>
        <v>24010736</v>
      </c>
      <c r="AS52">
        <f t="shared" ref="AS52:AS61" si="101">AD52-P52</f>
        <v>1240880</v>
      </c>
      <c r="AT52">
        <f t="shared" ref="AT52:AT61" si="102">AE52-Q52</f>
        <v>38922103</v>
      </c>
      <c r="AU52">
        <f t="shared" ref="AU52:AU61" si="103">AF52-R52</f>
        <v>2098137</v>
      </c>
      <c r="AV52">
        <f t="shared" ref="AV52:AV61" si="104">AG52-S52</f>
        <v>45926698</v>
      </c>
      <c r="AW52">
        <f t="shared" ref="AW52:AW61" si="105">AH52-T52</f>
        <v>4076251</v>
      </c>
      <c r="AX52">
        <f t="shared" ref="AX52:AX61" si="106">AI52-U52</f>
        <v>12491833</v>
      </c>
      <c r="AY52">
        <f t="shared" si="17"/>
        <v>0.91151622943530453</v>
      </c>
      <c r="AZ52">
        <f t="shared" si="18"/>
        <v>0.3014705882352941</v>
      </c>
      <c r="BA52">
        <f t="shared" si="19"/>
        <v>33.073529411764703</v>
      </c>
      <c r="BB52">
        <f t="shared" si="20"/>
        <v>128.238</v>
      </c>
      <c r="BC52">
        <f t="shared" si="21"/>
        <v>173.33109999999999</v>
      </c>
      <c r="BD52">
        <f t="shared" si="22"/>
        <v>240.10736</v>
      </c>
      <c r="BE52">
        <f t="shared" si="23"/>
        <v>124.08799999999999</v>
      </c>
      <c r="BF52">
        <f t="shared" si="24"/>
        <v>389.22102999999998</v>
      </c>
      <c r="BG52">
        <f t="shared" si="25"/>
        <v>20.981369999999998</v>
      </c>
      <c r="BH52">
        <f t="shared" si="26"/>
        <v>459.26697999999999</v>
      </c>
      <c r="BI52">
        <f t="shared" si="27"/>
        <v>407.62509999999997</v>
      </c>
      <c r="BJ52">
        <f t="shared" si="28"/>
        <v>124.91833</v>
      </c>
      <c r="BK52">
        <f t="shared" si="29"/>
        <v>1.3516360205243374</v>
      </c>
      <c r="BL52">
        <f t="shared" si="30"/>
        <v>1.8723573355791574</v>
      </c>
      <c r="BM52">
        <f t="shared" si="31"/>
        <v>0.96763829754051056</v>
      </c>
      <c r="BN52">
        <f t="shared" si="32"/>
        <v>3.0351458226110823</v>
      </c>
      <c r="BO52">
        <f t="shared" si="33"/>
        <v>0.16361273569456791</v>
      </c>
      <c r="BP52">
        <f t="shared" si="34"/>
        <v>3.5813641822236777</v>
      </c>
      <c r="BQ52">
        <f t="shared" si="35"/>
        <v>3.1786607713782185</v>
      </c>
      <c r="BR52">
        <f t="shared" si="36"/>
        <v>0.97411321137260409</v>
      </c>
    </row>
    <row r="53" spans="1:70" x14ac:dyDescent="0.2">
      <c r="A53" t="s">
        <v>381</v>
      </c>
      <c r="B53">
        <v>-1.657181</v>
      </c>
      <c r="C53">
        <v>-220.8</v>
      </c>
      <c r="D53">
        <v>133.23830100000001</v>
      </c>
      <c r="E53">
        <v>1.35</v>
      </c>
      <c r="F53">
        <v>203.14</v>
      </c>
      <c r="G53">
        <v>150.29</v>
      </c>
      <c r="H53" t="s">
        <v>325</v>
      </c>
      <c r="I53">
        <v>17</v>
      </c>
      <c r="J53">
        <v>2</v>
      </c>
      <c r="K53">
        <v>3</v>
      </c>
      <c r="L53">
        <v>1</v>
      </c>
      <c r="M53">
        <v>891233925</v>
      </c>
      <c r="N53">
        <v>1558593184</v>
      </c>
      <c r="O53">
        <v>18755334337</v>
      </c>
      <c r="P53">
        <v>1613091230</v>
      </c>
      <c r="Q53">
        <v>8464518248</v>
      </c>
      <c r="R53">
        <v>4597258574</v>
      </c>
      <c r="S53">
        <v>19849987724</v>
      </c>
      <c r="T53">
        <v>3020741015</v>
      </c>
      <c r="U53">
        <v>11804434620</v>
      </c>
      <c r="V53" t="s">
        <v>335</v>
      </c>
      <c r="W53">
        <v>4531</v>
      </c>
      <c r="X53">
        <v>48</v>
      </c>
      <c r="Y53">
        <v>184</v>
      </c>
      <c r="Z53">
        <v>6</v>
      </c>
      <c r="AA53">
        <v>891362869</v>
      </c>
      <c r="AB53">
        <v>1560336009</v>
      </c>
      <c r="AC53">
        <v>18779894481</v>
      </c>
      <c r="AD53">
        <v>1614324041</v>
      </c>
      <c r="AE53">
        <v>8500786833</v>
      </c>
      <c r="AF53">
        <v>4599368228</v>
      </c>
      <c r="AG53">
        <v>19894275374</v>
      </c>
      <c r="AH53">
        <v>3024826012</v>
      </c>
      <c r="AI53">
        <v>11816175390</v>
      </c>
      <c r="AJ53" s="33">
        <f t="shared" si="93"/>
        <v>1.6898148148148939E-3</v>
      </c>
      <c r="AK53">
        <f t="shared" si="3"/>
        <v>146</v>
      </c>
      <c r="AL53">
        <f t="shared" si="94"/>
        <v>4514</v>
      </c>
      <c r="AM53">
        <f t="shared" si="95"/>
        <v>46</v>
      </c>
      <c r="AN53">
        <f t="shared" si="96"/>
        <v>181</v>
      </c>
      <c r="AO53">
        <f t="shared" si="97"/>
        <v>5</v>
      </c>
      <c r="AP53">
        <f t="shared" si="98"/>
        <v>128944</v>
      </c>
      <c r="AQ53">
        <f t="shared" si="99"/>
        <v>1742825</v>
      </c>
      <c r="AR53">
        <f t="shared" si="100"/>
        <v>24560144</v>
      </c>
      <c r="AS53">
        <f t="shared" si="101"/>
        <v>1232811</v>
      </c>
      <c r="AT53">
        <f t="shared" si="102"/>
        <v>36268585</v>
      </c>
      <c r="AU53">
        <f t="shared" si="103"/>
        <v>2109654</v>
      </c>
      <c r="AV53">
        <f t="shared" si="104"/>
        <v>44287650</v>
      </c>
      <c r="AW53">
        <f t="shared" si="105"/>
        <v>4084997</v>
      </c>
      <c r="AX53">
        <f t="shared" si="106"/>
        <v>11740770</v>
      </c>
      <c r="AY53">
        <f t="shared" si="17"/>
        <v>1.01905183872397</v>
      </c>
      <c r="AZ53">
        <f t="shared" si="18"/>
        <v>0.31506849315068491</v>
      </c>
      <c r="BA53">
        <f t="shared" si="19"/>
        <v>30.917808219178081</v>
      </c>
      <c r="BB53">
        <f t="shared" si="20"/>
        <v>128.94399999999999</v>
      </c>
      <c r="BC53">
        <f t="shared" si="21"/>
        <v>174.2825</v>
      </c>
      <c r="BD53">
        <f t="shared" si="22"/>
        <v>245.60144</v>
      </c>
      <c r="BE53">
        <f t="shared" si="23"/>
        <v>123.2811</v>
      </c>
      <c r="BF53">
        <f t="shared" si="24"/>
        <v>362.68585000000002</v>
      </c>
      <c r="BG53">
        <f t="shared" si="25"/>
        <v>21.096540000000001</v>
      </c>
      <c r="BH53">
        <f t="shared" si="26"/>
        <v>442.87650000000002</v>
      </c>
      <c r="BI53">
        <f t="shared" si="27"/>
        <v>408.49970000000002</v>
      </c>
      <c r="BJ53">
        <f t="shared" si="28"/>
        <v>117.40770000000001</v>
      </c>
      <c r="BK53">
        <f t="shared" si="29"/>
        <v>1.3516138788931631</v>
      </c>
      <c r="BL53">
        <f t="shared" si="30"/>
        <v>1.904713984365306</v>
      </c>
      <c r="BM53">
        <f t="shared" si="31"/>
        <v>0.95608248542002738</v>
      </c>
      <c r="BN53">
        <f t="shared" si="32"/>
        <v>2.8127392511477853</v>
      </c>
      <c r="BO53">
        <f t="shared" si="33"/>
        <v>0.16361009430450429</v>
      </c>
      <c r="BP53">
        <f t="shared" si="34"/>
        <v>3.4346421702444476</v>
      </c>
      <c r="BQ53">
        <f t="shared" si="35"/>
        <v>3.1680396140960423</v>
      </c>
      <c r="BR53">
        <f t="shared" si="36"/>
        <v>0.91053247921578373</v>
      </c>
    </row>
    <row r="54" spans="1:70" x14ac:dyDescent="0.2">
      <c r="A54" t="s">
        <v>381</v>
      </c>
      <c r="B54">
        <v>-1.5577719999999999</v>
      </c>
      <c r="C54">
        <v>-193.2</v>
      </c>
      <c r="D54">
        <v>124.023285</v>
      </c>
      <c r="E54">
        <v>1.35</v>
      </c>
      <c r="F54">
        <v>181.25</v>
      </c>
      <c r="G54">
        <v>134.1</v>
      </c>
      <c r="H54" t="s">
        <v>326</v>
      </c>
      <c r="I54">
        <v>17</v>
      </c>
      <c r="J54">
        <v>2</v>
      </c>
      <c r="K54">
        <v>4</v>
      </c>
      <c r="L54">
        <v>1</v>
      </c>
      <c r="M54">
        <v>891393085</v>
      </c>
      <c r="N54">
        <v>1560744378</v>
      </c>
      <c r="O54">
        <v>18785737501</v>
      </c>
      <c r="P54">
        <v>1614593558</v>
      </c>
      <c r="Q54">
        <v>8502882710</v>
      </c>
      <c r="R54">
        <v>4599862549</v>
      </c>
      <c r="S54">
        <v>19900651747</v>
      </c>
      <c r="T54">
        <v>3025709304</v>
      </c>
      <c r="U54">
        <v>11818401188</v>
      </c>
      <c r="V54" t="s">
        <v>336</v>
      </c>
      <c r="W54">
        <v>3959</v>
      </c>
      <c r="X54">
        <v>33</v>
      </c>
      <c r="Y54">
        <v>184</v>
      </c>
      <c r="Z54">
        <v>4</v>
      </c>
      <c r="AA54">
        <v>891517108</v>
      </c>
      <c r="AB54">
        <v>1562420703</v>
      </c>
      <c r="AC54">
        <v>18808866994</v>
      </c>
      <c r="AD54">
        <v>1615715474</v>
      </c>
      <c r="AE54">
        <v>8528836036</v>
      </c>
      <c r="AF54">
        <v>4601891706</v>
      </c>
      <c r="AG54">
        <v>19940616455</v>
      </c>
      <c r="AH54">
        <v>3029611404</v>
      </c>
      <c r="AI54">
        <v>11828530225</v>
      </c>
      <c r="AJ54" s="33">
        <f t="shared" si="93"/>
        <v>1.4930555555555669E-3</v>
      </c>
      <c r="AK54">
        <f t="shared" si="3"/>
        <v>129</v>
      </c>
      <c r="AL54">
        <f t="shared" si="94"/>
        <v>3942</v>
      </c>
      <c r="AM54">
        <f t="shared" si="95"/>
        <v>31</v>
      </c>
      <c r="AN54">
        <f t="shared" si="96"/>
        <v>180</v>
      </c>
      <c r="AO54">
        <f t="shared" si="97"/>
        <v>3</v>
      </c>
      <c r="AP54">
        <f t="shared" si="98"/>
        <v>124023</v>
      </c>
      <c r="AQ54">
        <f t="shared" si="99"/>
        <v>1676325</v>
      </c>
      <c r="AR54">
        <f t="shared" si="100"/>
        <v>23129493</v>
      </c>
      <c r="AS54">
        <f t="shared" si="101"/>
        <v>1121916</v>
      </c>
      <c r="AT54">
        <f t="shared" si="102"/>
        <v>25953326</v>
      </c>
      <c r="AU54">
        <f t="shared" si="103"/>
        <v>2029157</v>
      </c>
      <c r="AV54">
        <f t="shared" si="104"/>
        <v>39964708</v>
      </c>
      <c r="AW54">
        <f t="shared" si="105"/>
        <v>3902100</v>
      </c>
      <c r="AX54">
        <f t="shared" si="106"/>
        <v>10129037</v>
      </c>
      <c r="AY54">
        <f t="shared" si="17"/>
        <v>0.7864028411973617</v>
      </c>
      <c r="AZ54">
        <f t="shared" si="18"/>
        <v>0.24031007751937986</v>
      </c>
      <c r="BA54">
        <f t="shared" si="19"/>
        <v>30.558139534883722</v>
      </c>
      <c r="BB54">
        <f t="shared" si="20"/>
        <v>124.023</v>
      </c>
      <c r="BC54">
        <f t="shared" si="21"/>
        <v>167.63249999999999</v>
      </c>
      <c r="BD54">
        <f t="shared" si="22"/>
        <v>231.29492999999999</v>
      </c>
      <c r="BE54">
        <f t="shared" si="23"/>
        <v>112.19159999999999</v>
      </c>
      <c r="BF54">
        <f t="shared" si="24"/>
        <v>259.53325999999998</v>
      </c>
      <c r="BG54">
        <f t="shared" si="25"/>
        <v>20.29157</v>
      </c>
      <c r="BH54">
        <f t="shared" si="26"/>
        <v>399.64708000000002</v>
      </c>
      <c r="BI54">
        <f t="shared" si="27"/>
        <v>390.21</v>
      </c>
      <c r="BJ54">
        <f t="shared" si="28"/>
        <v>101.29037</v>
      </c>
      <c r="BK54">
        <f t="shared" si="29"/>
        <v>1.3516242954935778</v>
      </c>
      <c r="BL54">
        <f t="shared" si="30"/>
        <v>1.8649357780411697</v>
      </c>
      <c r="BM54">
        <f t="shared" si="31"/>
        <v>0.90460317844270821</v>
      </c>
      <c r="BN54">
        <f t="shared" si="32"/>
        <v>2.0926220136587568</v>
      </c>
      <c r="BO54">
        <f t="shared" si="33"/>
        <v>0.16361134628254437</v>
      </c>
      <c r="BP54">
        <f t="shared" si="34"/>
        <v>3.2223626262870599</v>
      </c>
      <c r="BQ54">
        <f t="shared" si="35"/>
        <v>3.1462712561379744</v>
      </c>
      <c r="BR54">
        <f t="shared" si="36"/>
        <v>0.81670633672786497</v>
      </c>
    </row>
    <row r="55" spans="1:70" x14ac:dyDescent="0.2">
      <c r="A55" t="s">
        <v>381</v>
      </c>
      <c r="B55">
        <v>-1.865383</v>
      </c>
      <c r="C55">
        <v>-248.4</v>
      </c>
      <c r="D55">
        <v>133.163027</v>
      </c>
      <c r="E55">
        <v>1.35</v>
      </c>
      <c r="F55">
        <v>213.85</v>
      </c>
      <c r="G55">
        <v>158.22</v>
      </c>
      <c r="H55" t="s">
        <v>327</v>
      </c>
      <c r="I55">
        <v>17</v>
      </c>
      <c r="J55">
        <v>2</v>
      </c>
      <c r="K55">
        <v>3</v>
      </c>
      <c r="L55">
        <v>1</v>
      </c>
      <c r="M55">
        <v>891562433</v>
      </c>
      <c r="N55">
        <v>1563033279</v>
      </c>
      <c r="O55">
        <v>18817719658</v>
      </c>
      <c r="P55">
        <v>1616122357</v>
      </c>
      <c r="Q55">
        <v>8534261004</v>
      </c>
      <c r="R55">
        <v>4602633216</v>
      </c>
      <c r="S55">
        <v>19952259893</v>
      </c>
      <c r="T55">
        <v>3030973821</v>
      </c>
      <c r="U55">
        <v>11832053438</v>
      </c>
      <c r="V55" t="s">
        <v>337</v>
      </c>
      <c r="W55">
        <v>5281</v>
      </c>
      <c r="X55">
        <v>54</v>
      </c>
      <c r="Y55">
        <v>229</v>
      </c>
      <c r="Z55">
        <v>8</v>
      </c>
      <c r="AA55">
        <v>891695596</v>
      </c>
      <c r="AB55">
        <v>1564833117</v>
      </c>
      <c r="AC55">
        <v>18842802603</v>
      </c>
      <c r="AD55">
        <v>1617499219</v>
      </c>
      <c r="AE55">
        <v>8579285086</v>
      </c>
      <c r="AF55">
        <v>4604811883</v>
      </c>
      <c r="AG55">
        <v>20003774091</v>
      </c>
      <c r="AH55">
        <v>3035311150</v>
      </c>
      <c r="AI55">
        <v>11845965995</v>
      </c>
      <c r="AJ55" s="33">
        <f t="shared" si="93"/>
        <v>1.782407407407427E-3</v>
      </c>
      <c r="AK55">
        <f t="shared" si="3"/>
        <v>154</v>
      </c>
      <c r="AL55">
        <f t="shared" si="94"/>
        <v>5264</v>
      </c>
      <c r="AM55">
        <f t="shared" si="95"/>
        <v>52</v>
      </c>
      <c r="AN55">
        <f t="shared" si="96"/>
        <v>226</v>
      </c>
      <c r="AO55">
        <f t="shared" si="97"/>
        <v>7</v>
      </c>
      <c r="AP55">
        <f t="shared" si="98"/>
        <v>133163</v>
      </c>
      <c r="AQ55">
        <f t="shared" si="99"/>
        <v>1799838</v>
      </c>
      <c r="AR55">
        <f t="shared" si="100"/>
        <v>25082945</v>
      </c>
      <c r="AS55">
        <f t="shared" si="101"/>
        <v>1376862</v>
      </c>
      <c r="AT55">
        <f t="shared" si="102"/>
        <v>45024082</v>
      </c>
      <c r="AU55">
        <f t="shared" si="103"/>
        <v>2178667</v>
      </c>
      <c r="AV55">
        <f t="shared" si="104"/>
        <v>51514198</v>
      </c>
      <c r="AW55">
        <f t="shared" si="105"/>
        <v>4337329</v>
      </c>
      <c r="AX55">
        <f t="shared" si="106"/>
        <v>13912557</v>
      </c>
      <c r="AY55">
        <f t="shared" si="17"/>
        <v>0.9878419452887538</v>
      </c>
      <c r="AZ55">
        <f t="shared" si="18"/>
        <v>0.33766233766233766</v>
      </c>
      <c r="BA55">
        <f t="shared" si="19"/>
        <v>34.18181818181818</v>
      </c>
      <c r="BB55">
        <f t="shared" si="20"/>
        <v>133.16300000000001</v>
      </c>
      <c r="BC55">
        <f t="shared" si="21"/>
        <v>179.9838</v>
      </c>
      <c r="BD55">
        <f t="shared" si="22"/>
        <v>250.82945000000001</v>
      </c>
      <c r="BE55">
        <f t="shared" si="23"/>
        <v>137.68620000000001</v>
      </c>
      <c r="BF55">
        <f t="shared" si="24"/>
        <v>450.24081999999999</v>
      </c>
      <c r="BG55">
        <f t="shared" si="25"/>
        <v>21.786670000000001</v>
      </c>
      <c r="BH55">
        <f t="shared" si="26"/>
        <v>515.14197999999999</v>
      </c>
      <c r="BI55">
        <f t="shared" si="27"/>
        <v>433.73289999999997</v>
      </c>
      <c r="BJ55">
        <f t="shared" si="28"/>
        <v>139.12557000000001</v>
      </c>
      <c r="BK55">
        <f t="shared" si="29"/>
        <v>1.3516051756118441</v>
      </c>
      <c r="BL55">
        <f t="shared" si="30"/>
        <v>1.8836272087591899</v>
      </c>
      <c r="BM55">
        <f t="shared" si="31"/>
        <v>1.0339673933449982</v>
      </c>
      <c r="BN55">
        <f t="shared" si="32"/>
        <v>3.3811255378746345</v>
      </c>
      <c r="BO55">
        <f t="shared" si="33"/>
        <v>0.16360903554290607</v>
      </c>
      <c r="BP55">
        <f t="shared" si="34"/>
        <v>3.8685068675232608</v>
      </c>
      <c r="BQ55">
        <f t="shared" si="35"/>
        <v>3.2571577690499609</v>
      </c>
      <c r="BR55">
        <f t="shared" si="36"/>
        <v>1.0447764769493026</v>
      </c>
    </row>
    <row r="56" spans="1:70" x14ac:dyDescent="0.2">
      <c r="A56" t="s">
        <v>381</v>
      </c>
      <c r="B56">
        <v>-1.586063</v>
      </c>
      <c r="C56">
        <v>-220.8</v>
      </c>
      <c r="D56">
        <v>139.21259599999999</v>
      </c>
      <c r="E56">
        <v>1.35</v>
      </c>
      <c r="F56">
        <v>193.67</v>
      </c>
      <c r="G56">
        <v>143.29</v>
      </c>
      <c r="H56" t="s">
        <v>328</v>
      </c>
      <c r="I56">
        <v>16</v>
      </c>
      <c r="J56">
        <v>2</v>
      </c>
      <c r="K56">
        <v>5</v>
      </c>
      <c r="L56">
        <v>1</v>
      </c>
      <c r="M56">
        <v>891723961</v>
      </c>
      <c r="N56">
        <v>1565216455</v>
      </c>
      <c r="O56">
        <v>18848383309</v>
      </c>
      <c r="P56">
        <v>1617779069</v>
      </c>
      <c r="Q56">
        <v>8581506413</v>
      </c>
      <c r="R56">
        <v>4605275905</v>
      </c>
      <c r="S56">
        <v>20012120046</v>
      </c>
      <c r="T56">
        <v>3036160888</v>
      </c>
      <c r="U56">
        <v>11848541685</v>
      </c>
      <c r="V56" t="s">
        <v>338</v>
      </c>
      <c r="W56">
        <v>4230</v>
      </c>
      <c r="X56">
        <v>43</v>
      </c>
      <c r="Y56">
        <v>105</v>
      </c>
      <c r="Z56">
        <v>5</v>
      </c>
      <c r="AA56">
        <v>891858978</v>
      </c>
      <c r="AB56">
        <v>1567041366</v>
      </c>
      <c r="AC56">
        <v>18873767174</v>
      </c>
      <c r="AD56">
        <v>1619057991</v>
      </c>
      <c r="AE56">
        <v>8614798583</v>
      </c>
      <c r="AF56">
        <v>4607484922</v>
      </c>
      <c r="AG56">
        <v>20057945861</v>
      </c>
      <c r="AH56">
        <v>3040424652</v>
      </c>
      <c r="AI56">
        <v>11860310641</v>
      </c>
      <c r="AJ56" s="33">
        <f t="shared" si="93"/>
        <v>1.6087962962962887E-3</v>
      </c>
      <c r="AK56">
        <f t="shared" si="3"/>
        <v>139</v>
      </c>
      <c r="AL56">
        <f t="shared" si="94"/>
        <v>4214</v>
      </c>
      <c r="AM56">
        <f t="shared" si="95"/>
        <v>41</v>
      </c>
      <c r="AN56">
        <f t="shared" si="96"/>
        <v>100</v>
      </c>
      <c r="AO56">
        <f t="shared" si="97"/>
        <v>4</v>
      </c>
      <c r="AP56">
        <f t="shared" si="98"/>
        <v>135017</v>
      </c>
      <c r="AQ56">
        <f t="shared" si="99"/>
        <v>1824911</v>
      </c>
      <c r="AR56">
        <f t="shared" si="100"/>
        <v>25383865</v>
      </c>
      <c r="AS56">
        <f t="shared" si="101"/>
        <v>1278922</v>
      </c>
      <c r="AT56">
        <f t="shared" si="102"/>
        <v>33292170</v>
      </c>
      <c r="AU56">
        <f t="shared" si="103"/>
        <v>2209017</v>
      </c>
      <c r="AV56">
        <f t="shared" si="104"/>
        <v>45825815</v>
      </c>
      <c r="AW56">
        <f t="shared" si="105"/>
        <v>4263764</v>
      </c>
      <c r="AX56">
        <f t="shared" si="106"/>
        <v>11768956</v>
      </c>
      <c r="AY56">
        <f t="shared" si="17"/>
        <v>0.97294731846226856</v>
      </c>
      <c r="AZ56">
        <f t="shared" si="18"/>
        <v>0.29496402877697842</v>
      </c>
      <c r="BA56">
        <f t="shared" si="19"/>
        <v>30.31654676258993</v>
      </c>
      <c r="BB56">
        <f t="shared" si="20"/>
        <v>135.017</v>
      </c>
      <c r="BC56">
        <f t="shared" si="21"/>
        <v>182.49109999999999</v>
      </c>
      <c r="BD56">
        <f t="shared" si="22"/>
        <v>253.83865</v>
      </c>
      <c r="BE56">
        <f t="shared" si="23"/>
        <v>127.8922</v>
      </c>
      <c r="BF56">
        <f t="shared" si="24"/>
        <v>332.92169999999999</v>
      </c>
      <c r="BG56">
        <f t="shared" si="25"/>
        <v>22.090170000000001</v>
      </c>
      <c r="BH56">
        <f t="shared" si="26"/>
        <v>458.25815</v>
      </c>
      <c r="BI56">
        <f t="shared" si="27"/>
        <v>426.37639999999999</v>
      </c>
      <c r="BJ56">
        <f t="shared" si="28"/>
        <v>117.68956</v>
      </c>
      <c r="BK56">
        <f t="shared" si="29"/>
        <v>1.3516157224645784</v>
      </c>
      <c r="BL56">
        <f t="shared" si="30"/>
        <v>1.8800495493160121</v>
      </c>
      <c r="BM56">
        <f t="shared" si="31"/>
        <v>0.94723034877089551</v>
      </c>
      <c r="BN56">
        <f t="shared" si="32"/>
        <v>2.465776161520401</v>
      </c>
      <c r="BO56">
        <f t="shared" si="33"/>
        <v>0.16361028611211922</v>
      </c>
      <c r="BP56">
        <f t="shared" si="34"/>
        <v>3.394077412473985</v>
      </c>
      <c r="BQ56">
        <f t="shared" si="35"/>
        <v>3.1579460364250429</v>
      </c>
      <c r="BR56">
        <f t="shared" si="36"/>
        <v>0.87166475332735882</v>
      </c>
    </row>
    <row r="57" spans="1:70" x14ac:dyDescent="0.2">
      <c r="A57" t="s">
        <v>381</v>
      </c>
      <c r="B57">
        <v>-1.6322890000000001</v>
      </c>
      <c r="C57">
        <v>-220.8</v>
      </c>
      <c r="D57">
        <v>135.27014299999999</v>
      </c>
      <c r="E57">
        <v>1.35</v>
      </c>
      <c r="F57">
        <v>215.35</v>
      </c>
      <c r="G57">
        <v>159.33000000000001</v>
      </c>
      <c r="H57" t="s">
        <v>329</v>
      </c>
      <c r="I57">
        <v>18</v>
      </c>
      <c r="J57">
        <v>2</v>
      </c>
      <c r="K57">
        <v>6</v>
      </c>
      <c r="L57">
        <v>1</v>
      </c>
      <c r="M57">
        <v>891902897</v>
      </c>
      <c r="N57">
        <v>1567634911</v>
      </c>
      <c r="O57">
        <v>18881608457</v>
      </c>
      <c r="P57">
        <v>1619454317</v>
      </c>
      <c r="Q57">
        <v>8620000190</v>
      </c>
      <c r="R57">
        <v>4608203394</v>
      </c>
      <c r="S57">
        <v>20069664541</v>
      </c>
      <c r="T57">
        <v>3041754294</v>
      </c>
      <c r="U57">
        <v>11863837135</v>
      </c>
      <c r="V57" t="s">
        <v>339</v>
      </c>
      <c r="W57">
        <v>4808</v>
      </c>
      <c r="X57">
        <v>46</v>
      </c>
      <c r="Y57">
        <v>191</v>
      </c>
      <c r="Z57">
        <v>8</v>
      </c>
      <c r="AA57">
        <v>892038167</v>
      </c>
      <c r="AB57">
        <v>1569463256</v>
      </c>
      <c r="AC57">
        <v>18907172294</v>
      </c>
      <c r="AD57">
        <v>1620737390</v>
      </c>
      <c r="AE57">
        <v>8655677106</v>
      </c>
      <c r="AF57">
        <v>4610416567</v>
      </c>
      <c r="AG57">
        <v>20116515543</v>
      </c>
      <c r="AH57">
        <v>3046057977</v>
      </c>
      <c r="AI57">
        <v>11875977280</v>
      </c>
      <c r="AJ57" s="33">
        <f t="shared" si="93"/>
        <v>1.7939814814814659E-3</v>
      </c>
      <c r="AK57">
        <f t="shared" si="3"/>
        <v>155</v>
      </c>
      <c r="AL57">
        <f t="shared" si="94"/>
        <v>4790</v>
      </c>
      <c r="AM57">
        <f t="shared" si="95"/>
        <v>44</v>
      </c>
      <c r="AN57">
        <f t="shared" si="96"/>
        <v>185</v>
      </c>
      <c r="AO57">
        <f t="shared" si="97"/>
        <v>7</v>
      </c>
      <c r="AP57">
        <f t="shared" si="98"/>
        <v>135270</v>
      </c>
      <c r="AQ57">
        <f t="shared" si="99"/>
        <v>1828345</v>
      </c>
      <c r="AR57">
        <f t="shared" si="100"/>
        <v>25563837</v>
      </c>
      <c r="AS57">
        <f t="shared" si="101"/>
        <v>1283073</v>
      </c>
      <c r="AT57">
        <f t="shared" si="102"/>
        <v>35676916</v>
      </c>
      <c r="AU57">
        <f t="shared" si="103"/>
        <v>2213173</v>
      </c>
      <c r="AV57">
        <f t="shared" si="104"/>
        <v>46851002</v>
      </c>
      <c r="AW57">
        <f t="shared" si="105"/>
        <v>4303683</v>
      </c>
      <c r="AX57">
        <f t="shared" si="106"/>
        <v>12140145</v>
      </c>
      <c r="AY57">
        <f t="shared" si="17"/>
        <v>0.91858037578288099</v>
      </c>
      <c r="AZ57">
        <f t="shared" si="18"/>
        <v>0.28387096774193549</v>
      </c>
      <c r="BA57">
        <f t="shared" si="19"/>
        <v>30.903225806451612</v>
      </c>
      <c r="BB57">
        <f t="shared" si="20"/>
        <v>135.27000000000001</v>
      </c>
      <c r="BC57">
        <f t="shared" si="21"/>
        <v>182.83449999999999</v>
      </c>
      <c r="BD57">
        <f t="shared" si="22"/>
        <v>255.63837000000001</v>
      </c>
      <c r="BE57">
        <f t="shared" si="23"/>
        <v>128.3073</v>
      </c>
      <c r="BF57">
        <f t="shared" si="24"/>
        <v>356.76916</v>
      </c>
      <c r="BG57">
        <f t="shared" si="25"/>
        <v>22.131730000000001</v>
      </c>
      <c r="BH57">
        <f t="shared" si="26"/>
        <v>468.51002</v>
      </c>
      <c r="BI57">
        <f t="shared" si="27"/>
        <v>430.36829999999998</v>
      </c>
      <c r="BJ57">
        <f t="shared" si="28"/>
        <v>121.40145</v>
      </c>
      <c r="BK57">
        <f t="shared" si="29"/>
        <v>1.3516263768758776</v>
      </c>
      <c r="BL57">
        <f t="shared" si="30"/>
        <v>1.8898378797959636</v>
      </c>
      <c r="BM57">
        <f t="shared" si="31"/>
        <v>0.94852738966511407</v>
      </c>
      <c r="BN57">
        <f t="shared" si="32"/>
        <v>2.6374595993198784</v>
      </c>
      <c r="BO57">
        <f t="shared" si="33"/>
        <v>0.16361151770533008</v>
      </c>
      <c r="BP57">
        <f t="shared" si="34"/>
        <v>3.4635175574776369</v>
      </c>
      <c r="BQ57">
        <f t="shared" si="35"/>
        <v>3.1815502328675977</v>
      </c>
      <c r="BR57">
        <f t="shared" si="36"/>
        <v>0.89747504990019955</v>
      </c>
    </row>
    <row r="58" spans="1:70" x14ac:dyDescent="0.2">
      <c r="A58" t="s">
        <v>381</v>
      </c>
      <c r="B58">
        <v>-1.969428</v>
      </c>
      <c r="C58">
        <v>-248.4</v>
      </c>
      <c r="D58">
        <v>126.128002</v>
      </c>
      <c r="E58">
        <v>1.35</v>
      </c>
      <c r="F58">
        <v>182.02</v>
      </c>
      <c r="G58">
        <v>134.66999999999999</v>
      </c>
      <c r="H58" t="s">
        <v>330</v>
      </c>
      <c r="I58">
        <v>17</v>
      </c>
      <c r="J58">
        <v>2</v>
      </c>
      <c r="K58">
        <v>6</v>
      </c>
      <c r="L58">
        <v>1</v>
      </c>
      <c r="M58">
        <v>892066938</v>
      </c>
      <c r="N58">
        <v>1569852123</v>
      </c>
      <c r="O58">
        <v>18912464632</v>
      </c>
      <c r="P58">
        <v>1620987670</v>
      </c>
      <c r="Q58">
        <v>8657706295</v>
      </c>
      <c r="R58">
        <v>4610887282</v>
      </c>
      <c r="S58">
        <v>20122374361</v>
      </c>
      <c r="T58">
        <v>3046886458</v>
      </c>
      <c r="U58">
        <v>11878130998</v>
      </c>
      <c r="V58" t="s">
        <v>340</v>
      </c>
      <c r="W58">
        <v>4339</v>
      </c>
      <c r="X58">
        <v>45</v>
      </c>
      <c r="Y58">
        <v>431</v>
      </c>
      <c r="Z58">
        <v>5</v>
      </c>
      <c r="AA58">
        <v>892193117</v>
      </c>
      <c r="AB58">
        <v>1571557546</v>
      </c>
      <c r="AC58">
        <v>18935752890</v>
      </c>
      <c r="AD58">
        <v>1622231353</v>
      </c>
      <c r="AE58">
        <v>8694908370</v>
      </c>
      <c r="AF58">
        <v>4612951664</v>
      </c>
      <c r="AG58">
        <v>20167054365</v>
      </c>
      <c r="AH58">
        <v>3050929701</v>
      </c>
      <c r="AI58">
        <v>11890285278</v>
      </c>
      <c r="AJ58" s="33">
        <f t="shared" si="93"/>
        <v>1.5046296296297168E-3</v>
      </c>
      <c r="AK58">
        <f t="shared" si="3"/>
        <v>130</v>
      </c>
      <c r="AL58">
        <f t="shared" si="94"/>
        <v>4322</v>
      </c>
      <c r="AM58">
        <f t="shared" si="95"/>
        <v>43</v>
      </c>
      <c r="AN58">
        <f t="shared" si="96"/>
        <v>425</v>
      </c>
      <c r="AO58">
        <f t="shared" si="97"/>
        <v>4</v>
      </c>
      <c r="AP58">
        <f t="shared" si="98"/>
        <v>126179</v>
      </c>
      <c r="AQ58">
        <f t="shared" si="99"/>
        <v>1705423</v>
      </c>
      <c r="AR58">
        <f t="shared" si="100"/>
        <v>23288258</v>
      </c>
      <c r="AS58">
        <f t="shared" si="101"/>
        <v>1243683</v>
      </c>
      <c r="AT58">
        <f t="shared" si="102"/>
        <v>37202075</v>
      </c>
      <c r="AU58">
        <f t="shared" si="103"/>
        <v>2064382</v>
      </c>
      <c r="AV58">
        <f t="shared" si="104"/>
        <v>44680004</v>
      </c>
      <c r="AW58">
        <f t="shared" si="105"/>
        <v>4043243</v>
      </c>
      <c r="AX58">
        <f t="shared" si="106"/>
        <v>12154280</v>
      </c>
      <c r="AY58">
        <f t="shared" si="17"/>
        <v>0.99490976399814901</v>
      </c>
      <c r="AZ58">
        <f t="shared" si="18"/>
        <v>0.33076923076923076</v>
      </c>
      <c r="BA58">
        <f t="shared" si="19"/>
        <v>33.246153846153845</v>
      </c>
      <c r="BB58">
        <f t="shared" si="20"/>
        <v>126.179</v>
      </c>
      <c r="BC58">
        <f t="shared" si="21"/>
        <v>170.54230000000001</v>
      </c>
      <c r="BD58">
        <f t="shared" si="22"/>
        <v>232.88257999999999</v>
      </c>
      <c r="BE58">
        <f t="shared" si="23"/>
        <v>124.3683</v>
      </c>
      <c r="BF58">
        <f t="shared" si="24"/>
        <v>372.02075000000002</v>
      </c>
      <c r="BG58">
        <f t="shared" si="25"/>
        <v>20.643820000000002</v>
      </c>
      <c r="BH58">
        <f t="shared" si="26"/>
        <v>446.80004000000002</v>
      </c>
      <c r="BI58">
        <f t="shared" si="27"/>
        <v>404.32429999999999</v>
      </c>
      <c r="BJ58">
        <f t="shared" si="28"/>
        <v>121.5428</v>
      </c>
      <c r="BK58">
        <f t="shared" si="29"/>
        <v>1.3515902012220735</v>
      </c>
      <c r="BL58">
        <f t="shared" si="30"/>
        <v>1.8456524461281194</v>
      </c>
      <c r="BM58">
        <f t="shared" si="31"/>
        <v>0.98564975154344225</v>
      </c>
      <c r="BN58">
        <f t="shared" si="32"/>
        <v>2.9483570958717378</v>
      </c>
      <c r="BO58">
        <f t="shared" si="33"/>
        <v>0.16360741486301209</v>
      </c>
      <c r="BP58">
        <f t="shared" si="34"/>
        <v>3.5410015929750593</v>
      </c>
      <c r="BQ58">
        <f t="shared" si="35"/>
        <v>3.2043707748515997</v>
      </c>
      <c r="BR58">
        <f t="shared" si="36"/>
        <v>0.96325696034997899</v>
      </c>
    </row>
    <row r="59" spans="1:70" x14ac:dyDescent="0.2">
      <c r="A59" t="s">
        <v>381</v>
      </c>
      <c r="B59">
        <v>-1.725395</v>
      </c>
      <c r="C59">
        <v>-220.8</v>
      </c>
      <c r="D59">
        <v>127.970721</v>
      </c>
      <c r="E59">
        <v>1.35</v>
      </c>
      <c r="F59">
        <v>178.53</v>
      </c>
      <c r="G59">
        <v>132.09</v>
      </c>
      <c r="H59" t="s">
        <v>331</v>
      </c>
      <c r="I59">
        <v>17</v>
      </c>
      <c r="J59">
        <v>2</v>
      </c>
      <c r="K59">
        <v>5</v>
      </c>
      <c r="L59">
        <v>1</v>
      </c>
      <c r="M59">
        <v>892221890</v>
      </c>
      <c r="N59">
        <v>1571946413</v>
      </c>
      <c r="O59">
        <v>18941542632</v>
      </c>
      <c r="P59">
        <v>1622535332</v>
      </c>
      <c r="Q59">
        <v>8699452483</v>
      </c>
      <c r="R59">
        <v>4613422378</v>
      </c>
      <c r="S59">
        <v>20175543783</v>
      </c>
      <c r="T59">
        <v>3051840459</v>
      </c>
      <c r="U59">
        <v>11893194602</v>
      </c>
      <c r="V59" t="s">
        <v>341</v>
      </c>
      <c r="W59">
        <v>3026</v>
      </c>
      <c r="X59">
        <v>37</v>
      </c>
      <c r="Y59">
        <v>131</v>
      </c>
      <c r="Z59">
        <v>6</v>
      </c>
      <c r="AA59">
        <v>892345606</v>
      </c>
      <c r="AB59">
        <v>1573618561</v>
      </c>
      <c r="AC59">
        <v>18964289612</v>
      </c>
      <c r="AD59">
        <v>1623666073</v>
      </c>
      <c r="AE59">
        <v>8729243163</v>
      </c>
      <c r="AF59">
        <v>4615446478</v>
      </c>
      <c r="AG59">
        <v>20213320297</v>
      </c>
      <c r="AH59">
        <v>3055576411</v>
      </c>
      <c r="AI59">
        <v>11903025635</v>
      </c>
      <c r="AJ59" s="33">
        <f t="shared" si="93"/>
        <v>1.481481481481417E-3</v>
      </c>
      <c r="AK59">
        <f t="shared" si="3"/>
        <v>128</v>
      </c>
      <c r="AL59">
        <f t="shared" si="94"/>
        <v>3009</v>
      </c>
      <c r="AM59">
        <f t="shared" si="95"/>
        <v>35</v>
      </c>
      <c r="AN59">
        <f t="shared" si="96"/>
        <v>126</v>
      </c>
      <c r="AO59">
        <f t="shared" si="97"/>
        <v>5</v>
      </c>
      <c r="AP59">
        <f t="shared" si="98"/>
        <v>123716</v>
      </c>
      <c r="AQ59">
        <f t="shared" si="99"/>
        <v>1672148</v>
      </c>
      <c r="AR59">
        <f t="shared" si="100"/>
        <v>22746980</v>
      </c>
      <c r="AS59">
        <f t="shared" si="101"/>
        <v>1130741</v>
      </c>
      <c r="AT59">
        <f t="shared" si="102"/>
        <v>29790680</v>
      </c>
      <c r="AU59">
        <f t="shared" si="103"/>
        <v>2024100</v>
      </c>
      <c r="AV59">
        <f t="shared" si="104"/>
        <v>37776514</v>
      </c>
      <c r="AW59">
        <f t="shared" si="105"/>
        <v>3735952</v>
      </c>
      <c r="AX59">
        <f t="shared" si="106"/>
        <v>9831033</v>
      </c>
      <c r="AY59">
        <f t="shared" si="17"/>
        <v>1.163177135260884</v>
      </c>
      <c r="AZ59">
        <f t="shared" si="18"/>
        <v>0.2734375</v>
      </c>
      <c r="BA59">
        <f t="shared" si="19"/>
        <v>23.5078125</v>
      </c>
      <c r="BB59">
        <f t="shared" si="20"/>
        <v>123.71599999999999</v>
      </c>
      <c r="BC59">
        <f t="shared" si="21"/>
        <v>167.2148</v>
      </c>
      <c r="BD59">
        <f t="shared" si="22"/>
        <v>227.46979999999999</v>
      </c>
      <c r="BE59">
        <f t="shared" si="23"/>
        <v>113.0741</v>
      </c>
      <c r="BF59">
        <f t="shared" si="24"/>
        <v>297.90679999999998</v>
      </c>
      <c r="BG59">
        <f t="shared" si="25"/>
        <v>20.241</v>
      </c>
      <c r="BH59">
        <f t="shared" si="26"/>
        <v>377.76513999999997</v>
      </c>
      <c r="BI59">
        <f t="shared" si="27"/>
        <v>373.59519999999998</v>
      </c>
      <c r="BJ59">
        <f t="shared" si="28"/>
        <v>98.310329999999993</v>
      </c>
      <c r="BK59">
        <f t="shared" si="29"/>
        <v>1.3516020563225453</v>
      </c>
      <c r="BL59">
        <f t="shared" si="30"/>
        <v>1.8386449610398008</v>
      </c>
      <c r="BM59">
        <f t="shared" si="31"/>
        <v>0.91398121504090013</v>
      </c>
      <c r="BN59">
        <f t="shared" si="32"/>
        <v>2.4079892657376569</v>
      </c>
      <c r="BO59">
        <f t="shared" si="33"/>
        <v>0.16360858740987425</v>
      </c>
      <c r="BP59">
        <f t="shared" si="34"/>
        <v>3.0534865336738983</v>
      </c>
      <c r="BQ59">
        <f t="shared" si="35"/>
        <v>3.0197807882569756</v>
      </c>
      <c r="BR59">
        <f t="shared" si="36"/>
        <v>0.79464523586278246</v>
      </c>
    </row>
    <row r="60" spans="1:70" x14ac:dyDescent="0.2">
      <c r="A60" t="s">
        <v>381</v>
      </c>
      <c r="B60">
        <v>-2.0714060000000001</v>
      </c>
      <c r="C60">
        <v>-276</v>
      </c>
      <c r="D60">
        <v>133.24281500000001</v>
      </c>
      <c r="E60">
        <v>1.35</v>
      </c>
      <c r="F60">
        <v>200.8</v>
      </c>
      <c r="G60">
        <v>148.57</v>
      </c>
      <c r="H60" t="s">
        <v>332</v>
      </c>
      <c r="I60">
        <v>19</v>
      </c>
      <c r="J60">
        <v>2</v>
      </c>
      <c r="K60">
        <v>8</v>
      </c>
      <c r="L60">
        <v>1</v>
      </c>
      <c r="M60">
        <v>892385314</v>
      </c>
      <c r="N60">
        <v>1574155201</v>
      </c>
      <c r="O60">
        <v>18971658434</v>
      </c>
      <c r="P60">
        <v>1624062962</v>
      </c>
      <c r="Q60">
        <v>8736861896</v>
      </c>
      <c r="R60">
        <v>4616096070</v>
      </c>
      <c r="S60">
        <v>20225708811</v>
      </c>
      <c r="T60">
        <v>3056818626</v>
      </c>
      <c r="U60">
        <v>11906949149</v>
      </c>
      <c r="V60" t="s">
        <v>342</v>
      </c>
      <c r="W60">
        <v>4687</v>
      </c>
      <c r="X60">
        <v>43</v>
      </c>
      <c r="Y60">
        <v>1257</v>
      </c>
      <c r="Z60">
        <v>5</v>
      </c>
      <c r="AA60">
        <v>892514262</v>
      </c>
      <c r="AB60">
        <v>1575898081</v>
      </c>
      <c r="AC60">
        <v>18995832014</v>
      </c>
      <c r="AD60">
        <v>1625502316</v>
      </c>
      <c r="AE60">
        <v>8797837123</v>
      </c>
      <c r="AF60">
        <v>4618205790</v>
      </c>
      <c r="AG60">
        <v>20277334676</v>
      </c>
      <c r="AH60">
        <v>3060992155</v>
      </c>
      <c r="AI60">
        <v>11922430415</v>
      </c>
      <c r="AJ60" s="33">
        <f t="shared" si="93"/>
        <v>1.6666666666665941E-3</v>
      </c>
      <c r="AK60">
        <f t="shared" si="3"/>
        <v>144</v>
      </c>
      <c r="AL60">
        <f t="shared" si="94"/>
        <v>4668</v>
      </c>
      <c r="AM60">
        <f t="shared" si="95"/>
        <v>41</v>
      </c>
      <c r="AN60">
        <f t="shared" si="96"/>
        <v>1249</v>
      </c>
      <c r="AO60">
        <f t="shared" si="97"/>
        <v>4</v>
      </c>
      <c r="AP60">
        <f t="shared" si="98"/>
        <v>128948</v>
      </c>
      <c r="AQ60">
        <f t="shared" si="99"/>
        <v>1742880</v>
      </c>
      <c r="AR60">
        <f t="shared" si="100"/>
        <v>24173580</v>
      </c>
      <c r="AS60">
        <f t="shared" si="101"/>
        <v>1439354</v>
      </c>
      <c r="AT60">
        <f t="shared" si="102"/>
        <v>60975227</v>
      </c>
      <c r="AU60">
        <f t="shared" si="103"/>
        <v>2109720</v>
      </c>
      <c r="AV60">
        <f t="shared" si="104"/>
        <v>51625865</v>
      </c>
      <c r="AW60">
        <f t="shared" si="105"/>
        <v>4173529</v>
      </c>
      <c r="AX60">
        <f t="shared" si="106"/>
        <v>15481266</v>
      </c>
      <c r="AY60">
        <f t="shared" si="17"/>
        <v>0.8783204798628963</v>
      </c>
      <c r="AZ60">
        <f t="shared" si="18"/>
        <v>0.28472222222222221</v>
      </c>
      <c r="BA60">
        <f t="shared" si="19"/>
        <v>32.416666666666664</v>
      </c>
      <c r="BB60">
        <f t="shared" si="20"/>
        <v>128.94800000000001</v>
      </c>
      <c r="BC60">
        <f t="shared" si="21"/>
        <v>174.28800000000001</v>
      </c>
      <c r="BD60">
        <f t="shared" si="22"/>
        <v>241.73580000000001</v>
      </c>
      <c r="BE60">
        <f t="shared" si="23"/>
        <v>143.93539999999999</v>
      </c>
      <c r="BF60">
        <f t="shared" si="24"/>
        <v>609.75226999999995</v>
      </c>
      <c r="BG60">
        <f t="shared" si="25"/>
        <v>21.097200000000001</v>
      </c>
      <c r="BH60">
        <f t="shared" si="26"/>
        <v>516.25864999999999</v>
      </c>
      <c r="BI60">
        <f t="shared" si="27"/>
        <v>417.35289999999998</v>
      </c>
      <c r="BJ60">
        <f t="shared" si="28"/>
        <v>154.81265999999999</v>
      </c>
      <c r="BK60">
        <f t="shared" si="29"/>
        <v>1.3516146043366317</v>
      </c>
      <c r="BL60">
        <f t="shared" si="30"/>
        <v>1.8746766138288302</v>
      </c>
      <c r="BM60">
        <f t="shared" si="31"/>
        <v>1.1162282470453204</v>
      </c>
      <c r="BN60">
        <f t="shared" si="32"/>
        <v>4.7286679126469577</v>
      </c>
      <c r="BO60">
        <f t="shared" si="33"/>
        <v>0.1636101374197351</v>
      </c>
      <c r="BP60">
        <f t="shared" si="34"/>
        <v>4.0036189006421186</v>
      </c>
      <c r="BQ60">
        <f t="shared" si="35"/>
        <v>3.2365984738033933</v>
      </c>
      <c r="BR60">
        <f t="shared" si="36"/>
        <v>1.2005820951081054</v>
      </c>
    </row>
    <row r="61" spans="1:70" x14ac:dyDescent="0.2">
      <c r="A61" t="s">
        <v>381</v>
      </c>
      <c r="B61">
        <v>-1.675851</v>
      </c>
      <c r="C61">
        <v>-220.8</v>
      </c>
      <c r="D61">
        <v>131.753942</v>
      </c>
      <c r="E61">
        <v>1.35</v>
      </c>
      <c r="F61">
        <v>190.38</v>
      </c>
      <c r="G61">
        <v>140.87</v>
      </c>
      <c r="H61" t="s">
        <v>333</v>
      </c>
      <c r="I61">
        <v>17</v>
      </c>
      <c r="J61">
        <v>2</v>
      </c>
      <c r="K61">
        <v>3</v>
      </c>
      <c r="L61">
        <v>1</v>
      </c>
      <c r="M61">
        <v>892543423</v>
      </c>
      <c r="N61">
        <v>1576292147</v>
      </c>
      <c r="O61">
        <v>19001098739</v>
      </c>
      <c r="P61">
        <v>1625786454</v>
      </c>
      <c r="Q61">
        <v>8800536281</v>
      </c>
      <c r="R61">
        <v>4618682801</v>
      </c>
      <c r="S61">
        <v>20284128693</v>
      </c>
      <c r="T61">
        <v>3061862204</v>
      </c>
      <c r="U61">
        <v>11924828091</v>
      </c>
      <c r="V61" t="s">
        <v>343</v>
      </c>
      <c r="W61">
        <v>3993</v>
      </c>
      <c r="X61">
        <v>42</v>
      </c>
      <c r="Y61">
        <v>112</v>
      </c>
      <c r="Z61">
        <v>4</v>
      </c>
      <c r="AA61">
        <v>892675177</v>
      </c>
      <c r="AB61">
        <v>1578072794</v>
      </c>
      <c r="AC61">
        <v>19025538348</v>
      </c>
      <c r="AD61">
        <v>1627036153</v>
      </c>
      <c r="AE61">
        <v>8833131509</v>
      </c>
      <c r="AF61">
        <v>4620838243</v>
      </c>
      <c r="AG61">
        <v>20328612358</v>
      </c>
      <c r="AH61">
        <v>3066018997</v>
      </c>
      <c r="AI61">
        <v>11936283598</v>
      </c>
      <c r="AJ61" s="33">
        <f t="shared" si="93"/>
        <v>1.5740740740740611E-3</v>
      </c>
      <c r="AK61">
        <f t="shared" si="3"/>
        <v>136</v>
      </c>
      <c r="AL61">
        <f t="shared" si="94"/>
        <v>3976</v>
      </c>
      <c r="AM61">
        <f t="shared" si="95"/>
        <v>40</v>
      </c>
      <c r="AN61">
        <f t="shared" si="96"/>
        <v>109</v>
      </c>
      <c r="AO61">
        <f t="shared" si="97"/>
        <v>3</v>
      </c>
      <c r="AP61">
        <f t="shared" si="98"/>
        <v>131754</v>
      </c>
      <c r="AQ61">
        <f t="shared" si="99"/>
        <v>1780647</v>
      </c>
      <c r="AR61">
        <f t="shared" si="100"/>
        <v>24439609</v>
      </c>
      <c r="AS61">
        <f t="shared" si="101"/>
        <v>1249699</v>
      </c>
      <c r="AT61">
        <f t="shared" si="102"/>
        <v>32595228</v>
      </c>
      <c r="AU61">
        <f t="shared" si="103"/>
        <v>2155442</v>
      </c>
      <c r="AV61">
        <f t="shared" si="104"/>
        <v>44483665</v>
      </c>
      <c r="AW61">
        <f t="shared" si="105"/>
        <v>4156793</v>
      </c>
      <c r="AX61">
        <f t="shared" si="106"/>
        <v>11455507</v>
      </c>
      <c r="AY61">
        <f t="shared" si="17"/>
        <v>1.0060362173038229</v>
      </c>
      <c r="AZ61">
        <f t="shared" si="18"/>
        <v>0.29411764705882354</v>
      </c>
      <c r="BA61">
        <f t="shared" si="19"/>
        <v>29.235294117647058</v>
      </c>
      <c r="BB61">
        <f t="shared" si="20"/>
        <v>131.75399999999999</v>
      </c>
      <c r="BC61">
        <f t="shared" si="21"/>
        <v>178.06469999999999</v>
      </c>
      <c r="BD61">
        <f t="shared" si="22"/>
        <v>244.39608999999999</v>
      </c>
      <c r="BE61">
        <f t="shared" si="23"/>
        <v>124.9699</v>
      </c>
      <c r="BF61">
        <f t="shared" si="24"/>
        <v>325.95227999999997</v>
      </c>
      <c r="BG61">
        <f t="shared" si="25"/>
        <v>21.55442</v>
      </c>
      <c r="BH61">
        <f t="shared" si="26"/>
        <v>444.83665000000002</v>
      </c>
      <c r="BI61">
        <f t="shared" si="27"/>
        <v>415.67930000000001</v>
      </c>
      <c r="BJ61">
        <f t="shared" si="28"/>
        <v>114.55507</v>
      </c>
      <c r="BK61">
        <f t="shared" si="29"/>
        <v>1.3514936927911108</v>
      </c>
      <c r="BL61">
        <f t="shared" si="30"/>
        <v>1.8549424685398546</v>
      </c>
      <c r="BM61">
        <f t="shared" si="31"/>
        <v>0.94850934316984692</v>
      </c>
      <c r="BN61">
        <f t="shared" si="32"/>
        <v>2.4739459902545655</v>
      </c>
      <c r="BO61">
        <f t="shared" si="33"/>
        <v>0.16359594395616073</v>
      </c>
      <c r="BP61">
        <f t="shared" si="34"/>
        <v>3.3762667547095346</v>
      </c>
      <c r="BQ61">
        <f t="shared" si="35"/>
        <v>3.1549653141460605</v>
      </c>
      <c r="BR61">
        <f t="shared" si="36"/>
        <v>0.86946180002125184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901AB-AEA7-4B47-9A8B-800736A730C9}">
  <dimension ref="A3:N50"/>
  <sheetViews>
    <sheetView topLeftCell="B1" zoomScale="72" workbookViewId="0">
      <selection activeCell="F41" sqref="F41"/>
    </sheetView>
  </sheetViews>
  <sheetFormatPr baseColWidth="10" defaultRowHeight="16" x14ac:dyDescent="0.2"/>
  <cols>
    <col min="1" max="1" width="13.5" bestFit="1" customWidth="1"/>
    <col min="2" max="2" width="25.83203125" bestFit="1" customWidth="1"/>
    <col min="3" max="3" width="26.6640625" bestFit="1" customWidth="1"/>
    <col min="4" max="4" width="38.6640625" customWidth="1"/>
    <col min="5" max="5" width="40.6640625" customWidth="1"/>
    <col min="6" max="6" width="36" bestFit="1" customWidth="1"/>
    <col min="7" max="7" width="34.6640625" bestFit="1" customWidth="1"/>
    <col min="8" max="10" width="34.5" bestFit="1" customWidth="1"/>
    <col min="11" max="11" width="31" bestFit="1" customWidth="1"/>
    <col min="12" max="12" width="31.5" bestFit="1" customWidth="1"/>
    <col min="13" max="13" width="17" bestFit="1" customWidth="1"/>
    <col min="14" max="14" width="21.5" bestFit="1" customWidth="1"/>
  </cols>
  <sheetData>
    <row r="3" spans="1:14" x14ac:dyDescent="0.2">
      <c r="A3" s="2" t="s">
        <v>18</v>
      </c>
      <c r="B3" t="s">
        <v>94</v>
      </c>
      <c r="C3" t="s">
        <v>202</v>
      </c>
      <c r="D3" t="s">
        <v>203</v>
      </c>
      <c r="E3" t="s">
        <v>382</v>
      </c>
      <c r="F3" t="s">
        <v>383</v>
      </c>
      <c r="G3" t="s">
        <v>384</v>
      </c>
      <c r="H3" s="10" t="s">
        <v>385</v>
      </c>
      <c r="I3" s="10" t="s">
        <v>386</v>
      </c>
      <c r="J3" s="10" t="s">
        <v>387</v>
      </c>
      <c r="K3" t="s">
        <v>388</v>
      </c>
      <c r="L3" t="s">
        <v>389</v>
      </c>
      <c r="M3" t="s">
        <v>98</v>
      </c>
      <c r="N3" t="s">
        <v>390</v>
      </c>
    </row>
    <row r="4" spans="1:14" x14ac:dyDescent="0.2">
      <c r="A4" s="3" t="s">
        <v>88</v>
      </c>
      <c r="B4">
        <v>6.445172214000837</v>
      </c>
      <c r="C4">
        <v>1.8989633353359909</v>
      </c>
      <c r="D4">
        <v>29.598159456729331</v>
      </c>
      <c r="E4">
        <v>179.49632000000003</v>
      </c>
      <c r="F4">
        <v>232.49954099999999</v>
      </c>
      <c r="G4">
        <v>110.93305000000001</v>
      </c>
      <c r="H4" s="10">
        <v>11.479971000000003</v>
      </c>
      <c r="I4" s="10">
        <v>21.727651000000002</v>
      </c>
      <c r="J4" s="10">
        <v>540.7849359999999</v>
      </c>
      <c r="K4">
        <v>351.68919999999997</v>
      </c>
      <c r="L4">
        <v>176.97895299999999</v>
      </c>
      <c r="M4">
        <v>-184.92</v>
      </c>
      <c r="N4">
        <v>207.93399999999997</v>
      </c>
    </row>
    <row r="5" spans="1:14" x14ac:dyDescent="0.2">
      <c r="A5" s="3" t="s">
        <v>89</v>
      </c>
      <c r="B5">
        <v>4.4967878234423626</v>
      </c>
      <c r="C5">
        <v>1.3746561272270175</v>
      </c>
      <c r="D5">
        <v>30.783960556682267</v>
      </c>
      <c r="E5">
        <v>177.98719</v>
      </c>
      <c r="F5">
        <v>240.32902600000003</v>
      </c>
      <c r="G5">
        <v>109.39029000000001</v>
      </c>
      <c r="H5" s="10">
        <v>11.383450999999999</v>
      </c>
      <c r="I5" s="10">
        <v>21.544976999999999</v>
      </c>
      <c r="J5" s="10">
        <v>569.82215299999996</v>
      </c>
      <c r="K5">
        <v>370.05659000000003</v>
      </c>
      <c r="L5">
        <v>155.65242000000001</v>
      </c>
      <c r="M5">
        <v>-190.44</v>
      </c>
      <c r="N5">
        <v>201.65300000000002</v>
      </c>
    </row>
    <row r="6" spans="1:14" x14ac:dyDescent="0.2">
      <c r="A6" s="3" t="s">
        <v>90</v>
      </c>
      <c r="B6">
        <v>2.3985986530902417</v>
      </c>
      <c r="C6">
        <v>0.7084971262906451</v>
      </c>
      <c r="D6">
        <v>29.473738975896083</v>
      </c>
      <c r="E6">
        <v>172.90434999999999</v>
      </c>
      <c r="F6">
        <v>232.550074</v>
      </c>
      <c r="G6">
        <v>107.75959</v>
      </c>
      <c r="H6" s="10">
        <v>11.058372000000002</v>
      </c>
      <c r="I6" s="10">
        <v>20.92971</v>
      </c>
      <c r="J6" s="10">
        <v>539.06055700000002</v>
      </c>
      <c r="K6">
        <v>374.46329000000003</v>
      </c>
      <c r="L6">
        <v>106.68373199999999</v>
      </c>
      <c r="M6">
        <v>-173.88</v>
      </c>
      <c r="N6">
        <v>197.10000000000005</v>
      </c>
    </row>
    <row r="7" spans="1:14" x14ac:dyDescent="0.2">
      <c r="A7" s="3" t="s">
        <v>323</v>
      </c>
      <c r="B7">
        <v>1.6375085713557294</v>
      </c>
      <c r="C7">
        <v>0.47584990251332043</v>
      </c>
      <c r="D7">
        <v>29.061683995516724</v>
      </c>
      <c r="E7">
        <v>171.99047999999999</v>
      </c>
      <c r="F7">
        <v>232.56417100000004</v>
      </c>
      <c r="G7">
        <v>114.66590999999998</v>
      </c>
      <c r="H7" s="10">
        <v>10.999919</v>
      </c>
      <c r="I7" s="10">
        <v>179.941508</v>
      </c>
      <c r="J7" s="10">
        <v>397.12097499999999</v>
      </c>
      <c r="K7">
        <v>377.73140000000001</v>
      </c>
      <c r="L7">
        <v>113.56158499999999</v>
      </c>
      <c r="M7">
        <v>-184.92000000000002</v>
      </c>
      <c r="N7">
        <v>188.56100000000001</v>
      </c>
    </row>
    <row r="8" spans="1:14" x14ac:dyDescent="0.2">
      <c r="A8" s="3" t="s">
        <v>87</v>
      </c>
      <c r="B8">
        <v>1.9519765443188575</v>
      </c>
      <c r="C8">
        <v>0.55413484086405373</v>
      </c>
      <c r="D8">
        <v>28.49587763831148</v>
      </c>
      <c r="E8">
        <v>173.05404000000004</v>
      </c>
      <c r="F8">
        <v>239.098547</v>
      </c>
      <c r="G8">
        <v>108.07507000000001</v>
      </c>
      <c r="H8" s="10">
        <v>322.60113899999999</v>
      </c>
      <c r="I8" s="10">
        <v>101.21136299999999</v>
      </c>
      <c r="J8" s="10">
        <v>303.28479499999997</v>
      </c>
      <c r="K8">
        <v>399.15455000000009</v>
      </c>
      <c r="L8">
        <v>126.72118</v>
      </c>
      <c r="M8">
        <v>-207</v>
      </c>
      <c r="N8">
        <v>192.27500000000003</v>
      </c>
    </row>
    <row r="9" spans="1:14" x14ac:dyDescent="0.2">
      <c r="A9" s="3" t="s">
        <v>381</v>
      </c>
      <c r="B9">
        <v>0.96387841453162915</v>
      </c>
      <c r="C9">
        <v>0.2956393093136887</v>
      </c>
      <c r="D9">
        <v>30.835699504715382</v>
      </c>
      <c r="E9">
        <v>175.06653</v>
      </c>
      <c r="F9">
        <v>242.37944700000003</v>
      </c>
      <c r="G9">
        <v>125.97941</v>
      </c>
      <c r="H9" s="10">
        <v>375.70039199999997</v>
      </c>
      <c r="I9" s="10">
        <v>21.191448999999999</v>
      </c>
      <c r="J9" s="10">
        <v>452.93611900000008</v>
      </c>
      <c r="K9">
        <v>410.77640999999994</v>
      </c>
      <c r="L9">
        <v>121.105384</v>
      </c>
      <c r="M9">
        <v>-229.08</v>
      </c>
      <c r="N9">
        <v>194.88899999999998</v>
      </c>
    </row>
    <row r="10" spans="1:14" x14ac:dyDescent="0.2">
      <c r="A10" s="3" t="s">
        <v>19</v>
      </c>
      <c r="B10">
        <v>2.9823203701232774</v>
      </c>
      <c r="C10">
        <v>0.88462344025745265</v>
      </c>
      <c r="D10">
        <v>29.708186687975218</v>
      </c>
      <c r="E10">
        <v>175.08315166666662</v>
      </c>
      <c r="F10">
        <v>236.57013433333333</v>
      </c>
      <c r="G10">
        <v>112.80055333333334</v>
      </c>
      <c r="H10">
        <v>123.87054066666666</v>
      </c>
      <c r="I10">
        <v>61.091109666666661</v>
      </c>
      <c r="J10">
        <v>467.16825583333332</v>
      </c>
      <c r="K10">
        <v>380.64524</v>
      </c>
      <c r="L10">
        <v>133.45054233333337</v>
      </c>
      <c r="M10">
        <v>-195.03999999999991</v>
      </c>
      <c r="N10">
        <v>197.06866666666667</v>
      </c>
    </row>
    <row r="16" spans="1:14" x14ac:dyDescent="0.2">
      <c r="A16" s="29"/>
      <c r="B16" s="55" t="s">
        <v>401</v>
      </c>
      <c r="C16" s="55" t="s">
        <v>399</v>
      </c>
      <c r="D16" s="55" t="s">
        <v>396</v>
      </c>
      <c r="E16" s="55" t="s">
        <v>400</v>
      </c>
      <c r="F16" s="55" t="s">
        <v>397</v>
      </c>
      <c r="G16" s="55" t="s">
        <v>402</v>
      </c>
      <c r="H16" s="55" t="s">
        <v>199</v>
      </c>
      <c r="I16" s="55" t="s">
        <v>398</v>
      </c>
      <c r="J16" s="55" t="s">
        <v>204</v>
      </c>
      <c r="K16" s="55" t="s">
        <v>205</v>
      </c>
    </row>
    <row r="17" spans="1:11" x14ac:dyDescent="0.2">
      <c r="A17" s="44" t="s">
        <v>87</v>
      </c>
      <c r="B17" s="58">
        <v>242.3657657</v>
      </c>
      <c r="C17" s="56">
        <f>((B17-B17)/B17)*100</f>
        <v>0</v>
      </c>
      <c r="D17" s="47">
        <v>207</v>
      </c>
      <c r="E17" s="47">
        <f>((D17-D17)/D17)*100</f>
        <v>0</v>
      </c>
      <c r="F17" s="62">
        <v>0.55413484086405373</v>
      </c>
      <c r="G17" s="56">
        <f>((F17-F17)/F17)*100</f>
        <v>0</v>
      </c>
      <c r="H17" s="47">
        <v>1.9519765443188575</v>
      </c>
      <c r="I17" s="48">
        <f>(H17-H17)/H17</f>
        <v>0</v>
      </c>
      <c r="J17" s="47">
        <v>28.49587763831148</v>
      </c>
      <c r="K17" s="48">
        <f>((J17-J17)/J17)*100</f>
        <v>0</v>
      </c>
    </row>
    <row r="18" spans="1:11" x14ac:dyDescent="0.2">
      <c r="A18" s="45" t="s">
        <v>88</v>
      </c>
      <c r="B18" s="59">
        <v>191.33085270000001</v>
      </c>
      <c r="C18" s="57">
        <f>((B18-B17)/B17)*100</f>
        <v>-21.056980903470883</v>
      </c>
      <c r="D18" s="53">
        <v>184.92</v>
      </c>
      <c r="E18" s="49">
        <f>((D18-D17)/D17)*100</f>
        <v>-10.666666666666673</v>
      </c>
      <c r="F18" s="57">
        <v>1.8989633353359909</v>
      </c>
      <c r="G18" s="57">
        <f>((F18-F17)/F17)*100</f>
        <v>242.68975622882101</v>
      </c>
      <c r="H18" s="53">
        <v>6.445172214000837</v>
      </c>
      <c r="I18" s="30">
        <f>(H18-H17)/H17</f>
        <v>2.3018697036904614</v>
      </c>
      <c r="J18" s="53">
        <v>29.598159456729331</v>
      </c>
      <c r="K18" s="30">
        <f>((J18-J17)/J17)*100</f>
        <v>3.8682150183571817</v>
      </c>
    </row>
    <row r="19" spans="1:11" x14ac:dyDescent="0.2">
      <c r="A19" s="45" t="s">
        <v>89</v>
      </c>
      <c r="B19" s="59">
        <v>200.9168603</v>
      </c>
      <c r="C19" s="57">
        <f>((B19-B17)/B17)*100</f>
        <v>-17.101798713315556</v>
      </c>
      <c r="D19" s="53">
        <v>190.44</v>
      </c>
      <c r="E19" s="49">
        <f>((D19-D17)/D17)*100</f>
        <v>-8.0000000000000018</v>
      </c>
      <c r="F19" s="57">
        <v>1.3746561272270175</v>
      </c>
      <c r="G19" s="57">
        <f>((F19-F17)/F17)*100</f>
        <v>148.07249533047548</v>
      </c>
      <c r="H19" s="53">
        <v>4.4967878234423626</v>
      </c>
      <c r="I19" s="30">
        <f>(H19-H17)/H17</f>
        <v>1.3037099685086213</v>
      </c>
      <c r="J19" s="53">
        <v>30.783960556682267</v>
      </c>
      <c r="K19" s="30">
        <f>((J19-J17)/J17)*100</f>
        <v>8.0295225415151208</v>
      </c>
    </row>
    <row r="20" spans="1:11" x14ac:dyDescent="0.2">
      <c r="A20" s="45" t="s">
        <v>90</v>
      </c>
      <c r="B20" s="59">
        <v>190.34954629999999</v>
      </c>
      <c r="C20" s="57">
        <f>((B20-B17)/B17)*100</f>
        <v>-21.461867458783605</v>
      </c>
      <c r="D20" s="53">
        <v>173.88</v>
      </c>
      <c r="E20" s="49">
        <f>((D20-D17)/D17)*100</f>
        <v>-16.000000000000004</v>
      </c>
      <c r="F20" s="57">
        <v>0.7084971262906451</v>
      </c>
      <c r="G20" s="57">
        <f>((F20-F17)/F17)*100</f>
        <v>27.856448294407311</v>
      </c>
      <c r="H20" s="53">
        <v>2.3985986530902417</v>
      </c>
      <c r="I20" s="30">
        <f>(H20-H17)/H17</f>
        <v>0.2288050591956437</v>
      </c>
      <c r="J20" s="53">
        <v>29.473738975896083</v>
      </c>
      <c r="K20" s="30">
        <f>((J20-J17)/J17)*100</f>
        <v>3.4315887722296727</v>
      </c>
    </row>
    <row r="21" spans="1:11" x14ac:dyDescent="0.2">
      <c r="A21" s="45" t="s">
        <v>323</v>
      </c>
      <c r="B21" s="59">
        <v>196.0208007</v>
      </c>
      <c r="C21" s="60">
        <f>((B21-B17)/B17)*100</f>
        <v>-19.121910582605025</v>
      </c>
      <c r="D21" s="53">
        <v>184.92</v>
      </c>
      <c r="E21" s="50">
        <f>((D21-D17)/D17)*100</f>
        <v>-10.666666666666673</v>
      </c>
      <c r="F21" s="57">
        <v>0.47584990251332043</v>
      </c>
      <c r="G21" s="57">
        <f>((F21-F17)/F17)*100</f>
        <v>-14.127416754496943</v>
      </c>
      <c r="H21" s="53">
        <v>1.6375085713557294</v>
      </c>
      <c r="I21" s="30">
        <f>(H21-H17)/H17</f>
        <v>-0.16110233182789693</v>
      </c>
      <c r="J21" s="53">
        <v>29.061683995516724</v>
      </c>
      <c r="K21" s="30">
        <f>((J21-J17)/J17)*100</f>
        <v>1.9855726655863413</v>
      </c>
    </row>
    <row r="22" spans="1:11" x14ac:dyDescent="0.2">
      <c r="A22" s="46" t="s">
        <v>381</v>
      </c>
      <c r="B22" s="61">
        <v>283.27598669999998</v>
      </c>
      <c r="C22" s="34">
        <f>((B22-B17)/B17)*100</f>
        <v>16.879537785315186</v>
      </c>
      <c r="D22" s="54">
        <v>229.08</v>
      </c>
      <c r="E22" s="31">
        <f>((D22-D17)/D17)*100</f>
        <v>10.666666666666673</v>
      </c>
      <c r="F22" s="34">
        <v>0.2956393093136887</v>
      </c>
      <c r="G22" s="34">
        <f>((F22-F17)/F17)*100</f>
        <v>-46.648489228234958</v>
      </c>
      <c r="H22" s="54">
        <v>0.96387841453162915</v>
      </c>
      <c r="I22" s="32">
        <f>(H22-H17)/H17</f>
        <v>-0.50620389505347529</v>
      </c>
      <c r="J22" s="54">
        <v>30.835699504715382</v>
      </c>
      <c r="K22" s="32">
        <f>((J22-J17)/J17)*100</f>
        <v>8.2110889725962064</v>
      </c>
    </row>
    <row r="30" spans="1:11" x14ac:dyDescent="0.2">
      <c r="A30" s="35" t="s">
        <v>391</v>
      </c>
      <c r="B30" s="36" t="s">
        <v>392</v>
      </c>
      <c r="C30" s="36" t="s">
        <v>393</v>
      </c>
      <c r="D30" s="36" t="s">
        <v>394</v>
      </c>
      <c r="E30" s="37" t="s">
        <v>395</v>
      </c>
    </row>
    <row r="31" spans="1:11" x14ac:dyDescent="0.2">
      <c r="A31" s="38">
        <v>11.479971000000003</v>
      </c>
      <c r="B31" s="10">
        <v>21.727651000000002</v>
      </c>
      <c r="C31" s="10">
        <v>540.7849359999999</v>
      </c>
      <c r="D31">
        <f>(A31+B31+C31)</f>
        <v>573.99255799999992</v>
      </c>
      <c r="E31" s="39">
        <f>D31/3</f>
        <v>191.33085266666663</v>
      </c>
    </row>
    <row r="32" spans="1:11" x14ac:dyDescent="0.2">
      <c r="A32" s="38">
        <v>11.383450999999999</v>
      </c>
      <c r="B32" s="10">
        <v>21.544976999999999</v>
      </c>
      <c r="C32" s="10">
        <v>569.82215299999996</v>
      </c>
      <c r="D32">
        <f t="shared" ref="D32:D36" si="0">(A32+B32+C32)</f>
        <v>602.75058100000001</v>
      </c>
      <c r="E32" s="39">
        <f t="shared" ref="E32:E36" si="1">D32/3</f>
        <v>200.91686033333335</v>
      </c>
    </row>
    <row r="33" spans="1:6" x14ac:dyDescent="0.2">
      <c r="A33" s="38">
        <v>11.058372000000002</v>
      </c>
      <c r="B33" s="10">
        <v>20.92971</v>
      </c>
      <c r="C33" s="10">
        <v>539.06055700000002</v>
      </c>
      <c r="D33">
        <f t="shared" si="0"/>
        <v>571.04863899999998</v>
      </c>
      <c r="E33" s="39">
        <f t="shared" si="1"/>
        <v>190.34954633333334</v>
      </c>
    </row>
    <row r="34" spans="1:6" x14ac:dyDescent="0.2">
      <c r="A34" s="38">
        <v>10.999919</v>
      </c>
      <c r="B34" s="10">
        <v>179.941508</v>
      </c>
      <c r="C34" s="10">
        <v>397.12097499999999</v>
      </c>
      <c r="D34">
        <f t="shared" si="0"/>
        <v>588.06240200000002</v>
      </c>
      <c r="E34" s="39">
        <f t="shared" si="1"/>
        <v>196.02080066666667</v>
      </c>
      <c r="F34" s="51"/>
    </row>
    <row r="35" spans="1:6" x14ac:dyDescent="0.2">
      <c r="A35" s="38">
        <v>322.60113899999999</v>
      </c>
      <c r="B35" s="10">
        <v>101.21136299999999</v>
      </c>
      <c r="C35" s="10">
        <v>303.28479499999997</v>
      </c>
      <c r="D35">
        <f t="shared" si="0"/>
        <v>727.09729700000003</v>
      </c>
      <c r="E35" s="39">
        <f t="shared" si="1"/>
        <v>242.36576566666668</v>
      </c>
      <c r="F35" s="51"/>
    </row>
    <row r="36" spans="1:6" x14ac:dyDescent="0.2">
      <c r="A36" s="40">
        <v>375.70039199999997</v>
      </c>
      <c r="B36" s="41">
        <v>21.191448999999999</v>
      </c>
      <c r="C36" s="41">
        <v>452.93611900000008</v>
      </c>
      <c r="D36" s="42">
        <f t="shared" si="0"/>
        <v>849.82796000000008</v>
      </c>
      <c r="E36" s="43">
        <f t="shared" si="1"/>
        <v>283.27598666666671</v>
      </c>
      <c r="F36" s="51"/>
    </row>
    <row r="37" spans="1:6" x14ac:dyDescent="0.2">
      <c r="A37" s="3"/>
      <c r="C37" s="51"/>
      <c r="D37" s="51"/>
      <c r="E37" s="51"/>
      <c r="F37" s="51"/>
    </row>
    <row r="38" spans="1:6" x14ac:dyDescent="0.2">
      <c r="A38" s="3"/>
      <c r="C38" s="52"/>
      <c r="D38" s="51"/>
      <c r="E38" s="51"/>
      <c r="F38" s="51"/>
    </row>
    <row r="39" spans="1:6" x14ac:dyDescent="0.2">
      <c r="A39" s="3"/>
      <c r="C39" s="51"/>
      <c r="D39" s="51"/>
      <c r="E39" s="51"/>
      <c r="F39" s="51"/>
    </row>
    <row r="45" spans="1:6" x14ac:dyDescent="0.2">
      <c r="D45" s="4"/>
    </row>
    <row r="46" spans="1:6" x14ac:dyDescent="0.2">
      <c r="D46" s="4"/>
    </row>
    <row r="47" spans="1:6" x14ac:dyDescent="0.2">
      <c r="D47" s="4"/>
    </row>
    <row r="48" spans="1:6" x14ac:dyDescent="0.2">
      <c r="D48" s="4"/>
    </row>
    <row r="49" spans="4:4" x14ac:dyDescent="0.2">
      <c r="D49" s="4"/>
    </row>
    <row r="50" spans="4:4" x14ac:dyDescent="0.2">
      <c r="D50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D07F8-815E-1147-8497-733429F237B1}">
  <dimension ref="A3:I49"/>
  <sheetViews>
    <sheetView topLeftCell="A8" workbookViewId="0">
      <selection activeCell="E39" sqref="E39"/>
    </sheetView>
  </sheetViews>
  <sheetFormatPr baseColWidth="10" defaultRowHeight="16" x14ac:dyDescent="0.2"/>
  <cols>
    <col min="1" max="1" width="18.83203125" bestFit="1" customWidth="1"/>
    <col min="2" max="2" width="16.5" bestFit="1" customWidth="1"/>
    <col min="3" max="3" width="21" bestFit="1" customWidth="1"/>
    <col min="4" max="4" width="25.83203125" bestFit="1" customWidth="1"/>
    <col min="5" max="5" width="27.33203125" bestFit="1" customWidth="1"/>
    <col min="6" max="6" width="27.5" bestFit="1" customWidth="1"/>
  </cols>
  <sheetData>
    <row r="3" spans="1:6" x14ac:dyDescent="0.2">
      <c r="A3" s="2" t="s">
        <v>18</v>
      </c>
      <c r="B3" t="s">
        <v>98</v>
      </c>
      <c r="C3" t="s">
        <v>390</v>
      </c>
      <c r="D3" t="s">
        <v>408</v>
      </c>
      <c r="E3" t="s">
        <v>409</v>
      </c>
      <c r="F3" t="s">
        <v>410</v>
      </c>
    </row>
    <row r="4" spans="1:6" x14ac:dyDescent="0.2">
      <c r="A4" s="3" t="s">
        <v>17</v>
      </c>
      <c r="B4" s="73">
        <v>-122.81999999999992</v>
      </c>
      <c r="C4" s="73">
        <v>348.85916666666674</v>
      </c>
      <c r="D4" s="73">
        <v>9.4666666666666649E-2</v>
      </c>
      <c r="E4" s="73">
        <v>1.7364999999999995</v>
      </c>
      <c r="F4" s="73">
        <v>16.423333333333328</v>
      </c>
    </row>
    <row r="5" spans="1:6" x14ac:dyDescent="0.2">
      <c r="A5" s="25" t="s">
        <v>88</v>
      </c>
      <c r="B5" s="73">
        <v>-132.48000000000002</v>
      </c>
      <c r="C5" s="73">
        <v>386.05</v>
      </c>
      <c r="D5" s="73">
        <v>0.17899999999999999</v>
      </c>
      <c r="E5" s="73">
        <v>1.8690000000000002</v>
      </c>
      <c r="F5" s="73">
        <v>36.799999999999997</v>
      </c>
    </row>
    <row r="6" spans="1:6" x14ac:dyDescent="0.2">
      <c r="A6" s="25" t="s">
        <v>89</v>
      </c>
      <c r="B6" s="73">
        <v>-118.68000000000002</v>
      </c>
      <c r="C6" s="73">
        <v>355.86299999999994</v>
      </c>
      <c r="D6" s="73">
        <v>0.123</v>
      </c>
      <c r="E6" s="73">
        <v>1.6359999999999999</v>
      </c>
      <c r="F6" s="73">
        <v>7.7099999999999991</v>
      </c>
    </row>
    <row r="7" spans="1:6" x14ac:dyDescent="0.2">
      <c r="A7" s="25" t="s">
        <v>90</v>
      </c>
      <c r="B7" s="73">
        <v>-118.67999999999999</v>
      </c>
      <c r="C7" s="73">
        <v>375.45100000000002</v>
      </c>
      <c r="D7" s="73">
        <v>9.0999999999999998E-2</v>
      </c>
      <c r="E7" s="73">
        <v>2.31</v>
      </c>
      <c r="F7" s="73">
        <v>14.190000000000001</v>
      </c>
    </row>
    <row r="8" spans="1:6" x14ac:dyDescent="0.2">
      <c r="A8" s="25" t="s">
        <v>381</v>
      </c>
      <c r="B8" s="73">
        <v>-121.43999999999998</v>
      </c>
      <c r="C8" s="73">
        <v>347.24899999999997</v>
      </c>
      <c r="D8" s="73">
        <v>3.3000000000000002E-2</v>
      </c>
      <c r="E8" s="73">
        <v>1.5619999999999998</v>
      </c>
      <c r="F8" s="73">
        <v>2.31</v>
      </c>
    </row>
    <row r="9" spans="1:6" x14ac:dyDescent="0.2">
      <c r="A9" s="25" t="s">
        <v>323</v>
      </c>
      <c r="B9" s="73">
        <v>-110.4</v>
      </c>
      <c r="C9" s="73">
        <v>268.33299999999997</v>
      </c>
      <c r="D9" s="73">
        <v>3.0999999999999993E-2</v>
      </c>
      <c r="E9" s="73">
        <v>1.6670000000000003</v>
      </c>
      <c r="F9" s="73">
        <v>2.06</v>
      </c>
    </row>
    <row r="10" spans="1:6" x14ac:dyDescent="0.2">
      <c r="A10" s="25" t="s">
        <v>87</v>
      </c>
      <c r="B10" s="73">
        <v>-135.24</v>
      </c>
      <c r="C10" s="73">
        <v>360.209</v>
      </c>
      <c r="D10" s="73">
        <v>0.11099999999999999</v>
      </c>
      <c r="E10" s="73">
        <v>1.375</v>
      </c>
      <c r="F10" s="73">
        <v>35.47</v>
      </c>
    </row>
    <row r="11" spans="1:6" x14ac:dyDescent="0.2">
      <c r="A11" s="3" t="s">
        <v>16</v>
      </c>
      <c r="B11" s="73">
        <v>-288.88</v>
      </c>
      <c r="C11" s="73">
        <v>638.86466666666661</v>
      </c>
      <c r="D11" s="73">
        <v>1.1508333333333332</v>
      </c>
      <c r="E11" s="73">
        <v>24.280499999999996</v>
      </c>
      <c r="F11" s="73">
        <v>10.490000000000002</v>
      </c>
    </row>
    <row r="12" spans="1:6" x14ac:dyDescent="0.2">
      <c r="A12" s="25" t="s">
        <v>88</v>
      </c>
      <c r="B12" s="73">
        <v>-242.87999999999997</v>
      </c>
      <c r="C12" s="74">
        <v>644.91800000000001</v>
      </c>
      <c r="D12" s="73">
        <v>2.0070000000000001</v>
      </c>
      <c r="E12" s="73">
        <v>8.9580000000000002</v>
      </c>
      <c r="F12" s="73">
        <v>17.920000000000002</v>
      </c>
    </row>
    <row r="13" spans="1:6" x14ac:dyDescent="0.2">
      <c r="A13" s="25" t="s">
        <v>89</v>
      </c>
      <c r="B13" s="73">
        <v>-309.12</v>
      </c>
      <c r="C13" s="74">
        <v>731.91700000000003</v>
      </c>
      <c r="D13" s="73">
        <v>4.4870000000000001</v>
      </c>
      <c r="E13" s="73">
        <v>12.863999999999999</v>
      </c>
      <c r="F13" s="73">
        <v>43.55</v>
      </c>
    </row>
    <row r="14" spans="1:6" x14ac:dyDescent="0.2">
      <c r="A14" s="25" t="s">
        <v>90</v>
      </c>
      <c r="B14" s="73">
        <v>-190.44000000000003</v>
      </c>
      <c r="C14" s="74">
        <v>538.60599999999999</v>
      </c>
      <c r="D14" s="73">
        <v>0.16200000000000001</v>
      </c>
      <c r="E14" s="73">
        <v>30.452000000000005</v>
      </c>
      <c r="F14" s="73">
        <v>0.72</v>
      </c>
    </row>
    <row r="15" spans="1:6" x14ac:dyDescent="0.2">
      <c r="A15" s="25" t="s">
        <v>381</v>
      </c>
      <c r="B15" s="73">
        <v>-303.59999999999997</v>
      </c>
      <c r="C15" s="74">
        <v>774.31499999999994</v>
      </c>
      <c r="D15" s="73">
        <v>7.4999999999999997E-2</v>
      </c>
      <c r="E15" s="73">
        <v>34.182000000000002</v>
      </c>
      <c r="F15" s="73">
        <v>0.2</v>
      </c>
    </row>
    <row r="16" spans="1:6" x14ac:dyDescent="0.2">
      <c r="A16" s="25" t="s">
        <v>323</v>
      </c>
      <c r="B16" s="73">
        <v>-317.39999999999998</v>
      </c>
      <c r="C16" s="74">
        <v>553.13000000000011</v>
      </c>
      <c r="D16" s="73">
        <v>9.2999999999999999E-2</v>
      </c>
      <c r="E16" s="73">
        <v>24.338000000000001</v>
      </c>
      <c r="F16" s="73">
        <v>0.35</v>
      </c>
    </row>
    <row r="17" spans="1:7" x14ac:dyDescent="0.2">
      <c r="A17" s="25" t="s">
        <v>87</v>
      </c>
      <c r="B17" s="73">
        <v>-369.84000000000003</v>
      </c>
      <c r="C17" s="74">
        <v>590.30200000000002</v>
      </c>
      <c r="D17" s="73">
        <v>8.100000000000003E-2</v>
      </c>
      <c r="E17" s="73">
        <v>34.889000000000003</v>
      </c>
      <c r="F17" s="73">
        <v>0.20000000000000004</v>
      </c>
    </row>
    <row r="18" spans="1:7" x14ac:dyDescent="0.2">
      <c r="A18" s="3" t="s">
        <v>19</v>
      </c>
      <c r="B18" s="73">
        <v>-205.85</v>
      </c>
      <c r="C18" s="73">
        <v>493.86191666666673</v>
      </c>
      <c r="D18" s="73">
        <v>0.6227499999999998</v>
      </c>
      <c r="E18" s="73">
        <v>13.008499999999996</v>
      </c>
      <c r="F18" s="73">
        <v>13.456666666666658</v>
      </c>
    </row>
    <row r="23" spans="1:7" ht="17" thickBot="1" x14ac:dyDescent="0.25"/>
    <row r="24" spans="1:7" x14ac:dyDescent="0.2">
      <c r="A24" s="91" t="s">
        <v>16</v>
      </c>
      <c r="B24" s="64" t="s">
        <v>412</v>
      </c>
      <c r="C24" s="81" t="s">
        <v>399</v>
      </c>
      <c r="D24" s="64" t="s">
        <v>397</v>
      </c>
      <c r="E24" s="81" t="s">
        <v>402</v>
      </c>
      <c r="F24" s="64" t="s">
        <v>413</v>
      </c>
      <c r="G24" s="82" t="s">
        <v>414</v>
      </c>
    </row>
    <row r="25" spans="1:7" x14ac:dyDescent="0.2">
      <c r="A25" s="92" t="s">
        <v>87</v>
      </c>
      <c r="B25" s="76">
        <v>590.30200000000002</v>
      </c>
      <c r="C25" s="56">
        <f>((B25-B25)/B25)*100</f>
        <v>0</v>
      </c>
      <c r="D25" s="75">
        <v>8.100000000000003E-2</v>
      </c>
      <c r="E25" s="56">
        <f>((D25-D25)/D25)*100</f>
        <v>0</v>
      </c>
      <c r="F25" s="77">
        <v>8.9580000000000002</v>
      </c>
      <c r="G25" s="93">
        <v>0.20000000000000004</v>
      </c>
    </row>
    <row r="26" spans="1:7" x14ac:dyDescent="0.2">
      <c r="A26" s="83" t="s">
        <v>88</v>
      </c>
      <c r="B26" s="78">
        <v>644.91800000000001</v>
      </c>
      <c r="C26" s="85">
        <f>((B26-B25)/B25)*100</f>
        <v>9.2522132738835339</v>
      </c>
      <c r="D26" s="77">
        <v>2.0070000000000001</v>
      </c>
      <c r="E26" s="85">
        <f>((D26-D25)/D25)*100</f>
        <v>2377.7777777777774</v>
      </c>
      <c r="F26" s="77">
        <v>12.863999999999999</v>
      </c>
      <c r="G26" s="84">
        <v>17.920000000000002</v>
      </c>
    </row>
    <row r="27" spans="1:7" x14ac:dyDescent="0.2">
      <c r="A27" s="83" t="s">
        <v>89</v>
      </c>
      <c r="B27" s="78">
        <v>731.91700000000003</v>
      </c>
      <c r="C27" s="85">
        <f>((B27-B25)/B25)*100</f>
        <v>23.990262611341315</v>
      </c>
      <c r="D27" s="77">
        <v>4.4870000000000001</v>
      </c>
      <c r="E27" s="85">
        <f>((D27-D25)/D25)*100</f>
        <v>5439.5061728395031</v>
      </c>
      <c r="F27" s="77">
        <v>30.452000000000005</v>
      </c>
      <c r="G27" s="84">
        <v>43.55</v>
      </c>
    </row>
    <row r="28" spans="1:7" x14ac:dyDescent="0.2">
      <c r="A28" s="83" t="s">
        <v>90</v>
      </c>
      <c r="B28" s="78">
        <v>538.60599999999999</v>
      </c>
      <c r="C28" s="85">
        <f>((B28-B25)/B25)*100</f>
        <v>-8.7575512195452543</v>
      </c>
      <c r="D28" s="77">
        <v>0.16200000000000001</v>
      </c>
      <c r="E28" s="85">
        <f>((D28-D25)/D25)*100</f>
        <v>99.999999999999929</v>
      </c>
      <c r="F28" s="77">
        <v>34.182000000000002</v>
      </c>
      <c r="G28" s="84">
        <v>0.72</v>
      </c>
    </row>
    <row r="29" spans="1:7" x14ac:dyDescent="0.2">
      <c r="A29" s="83" t="s">
        <v>381</v>
      </c>
      <c r="B29" s="78">
        <v>774.31499999999994</v>
      </c>
      <c r="C29" s="86">
        <f>((B29-B25)/B25)*100</f>
        <v>31.172687878407984</v>
      </c>
      <c r="D29" s="77">
        <v>7.4999999999999997E-2</v>
      </c>
      <c r="E29" s="85">
        <f>((D29-D25)/D25)*100</f>
        <v>-7.4074074074074456</v>
      </c>
      <c r="F29" s="77">
        <v>24.338000000000001</v>
      </c>
      <c r="G29" s="84">
        <v>0.35</v>
      </c>
    </row>
    <row r="30" spans="1:7" ht="17" thickBot="1" x14ac:dyDescent="0.25">
      <c r="A30" s="87" t="s">
        <v>323</v>
      </c>
      <c r="B30" s="94">
        <v>553.13000000000011</v>
      </c>
      <c r="C30" s="89">
        <f>((B30-B25)/B25)*100</f>
        <v>-6.2971157136516407</v>
      </c>
      <c r="D30" s="88">
        <v>9.2999999999999999E-2</v>
      </c>
      <c r="E30" s="89">
        <f>((D30-D25)/D25)*100</f>
        <v>14.814814814814772</v>
      </c>
      <c r="F30" s="88">
        <v>35.746999999999993</v>
      </c>
      <c r="G30" s="90">
        <v>0.32999999999999996</v>
      </c>
    </row>
    <row r="32" spans="1:7" ht="17" thickBot="1" x14ac:dyDescent="0.25">
      <c r="D32" s="79"/>
      <c r="E32" s="79"/>
      <c r="F32" s="79"/>
    </row>
    <row r="33" spans="1:9" x14ac:dyDescent="0.2">
      <c r="A33" s="80" t="s">
        <v>17</v>
      </c>
      <c r="B33" s="64" t="s">
        <v>412</v>
      </c>
      <c r="C33" s="81" t="s">
        <v>399</v>
      </c>
      <c r="D33" s="64" t="s">
        <v>397</v>
      </c>
      <c r="E33" s="81" t="s">
        <v>402</v>
      </c>
      <c r="F33" s="64" t="s">
        <v>413</v>
      </c>
      <c r="G33" s="82" t="s">
        <v>414</v>
      </c>
    </row>
    <row r="34" spans="1:9" x14ac:dyDescent="0.2">
      <c r="A34" s="83" t="s">
        <v>87</v>
      </c>
      <c r="B34" s="78">
        <v>360.209</v>
      </c>
      <c r="C34" s="56">
        <f>((B34-B34)/B34)*100</f>
        <v>0</v>
      </c>
      <c r="D34" s="95">
        <v>0.11099999999999999</v>
      </c>
      <c r="E34" s="56">
        <f>((D34-D34)/D34)*100</f>
        <v>0</v>
      </c>
      <c r="F34" s="77">
        <v>1.375</v>
      </c>
      <c r="G34" s="84">
        <v>35.47</v>
      </c>
    </row>
    <row r="35" spans="1:9" x14ac:dyDescent="0.2">
      <c r="A35" s="83" t="s">
        <v>88</v>
      </c>
      <c r="B35" s="78">
        <v>386.05</v>
      </c>
      <c r="C35" s="85">
        <f>((B35-B34)/B34)*100</f>
        <v>7.1738907134469176</v>
      </c>
      <c r="D35" s="95">
        <v>0.17899999999999999</v>
      </c>
      <c r="E35" s="85">
        <f>((D35-D34)/D34)*100</f>
        <v>61.261261261261268</v>
      </c>
      <c r="F35" s="77">
        <v>1.8690000000000002</v>
      </c>
      <c r="G35" s="84">
        <v>36.799999999999997</v>
      </c>
    </row>
    <row r="36" spans="1:9" x14ac:dyDescent="0.2">
      <c r="A36" s="83" t="s">
        <v>89</v>
      </c>
      <c r="B36" s="78">
        <v>355.86299999999994</v>
      </c>
      <c r="C36" s="85">
        <f>((B36-B34)/B34)*100</f>
        <v>-1.2065217693061696</v>
      </c>
      <c r="D36" s="95">
        <v>0.123</v>
      </c>
      <c r="E36" s="85">
        <f>((D36-D34)/D34)*100</f>
        <v>10.810810810810821</v>
      </c>
      <c r="F36" s="77">
        <v>1.6359999999999999</v>
      </c>
      <c r="G36" s="84">
        <v>7.7099999999999991</v>
      </c>
    </row>
    <row r="37" spans="1:9" x14ac:dyDescent="0.2">
      <c r="A37" s="83" t="s">
        <v>90</v>
      </c>
      <c r="B37" s="78">
        <v>375.45100000000002</v>
      </c>
      <c r="C37" s="85">
        <f>((B37-B34)/B34)*100</f>
        <v>4.2314323073549023</v>
      </c>
      <c r="D37" s="95">
        <v>9.0999999999999998E-2</v>
      </c>
      <c r="E37" s="85">
        <f>((D37-D34)/D34)*100</f>
        <v>-18.018018018018012</v>
      </c>
      <c r="F37" s="77">
        <v>2.31</v>
      </c>
      <c r="G37" s="84">
        <v>14.190000000000001</v>
      </c>
    </row>
    <row r="38" spans="1:9" x14ac:dyDescent="0.2">
      <c r="A38" s="83" t="s">
        <v>381</v>
      </c>
      <c r="B38" s="74">
        <v>347.24899999999997</v>
      </c>
      <c r="C38" s="86">
        <f>((B38-B34)/B34)*100</f>
        <v>-3.5979112126571069</v>
      </c>
      <c r="D38" s="52">
        <v>3.3000000000000002E-2</v>
      </c>
      <c r="E38" s="85">
        <f>((D38-D34)/D34)*100</f>
        <v>-70.27027027027026</v>
      </c>
      <c r="F38" s="73">
        <v>1.5619999999999998</v>
      </c>
      <c r="G38" s="73">
        <v>2.31</v>
      </c>
    </row>
    <row r="39" spans="1:9" ht="17" thickBot="1" x14ac:dyDescent="0.25">
      <c r="A39" s="87" t="s">
        <v>323</v>
      </c>
      <c r="B39" s="94">
        <v>268.33299999999997</v>
      </c>
      <c r="C39" s="89">
        <f>((B39-B34)/B34)*100</f>
        <v>-25.506303285037308</v>
      </c>
      <c r="D39" s="96">
        <v>3.0999999999999993E-2</v>
      </c>
      <c r="E39" s="89">
        <f>((D39-D34)/D34)*100</f>
        <v>-72.072072072072075</v>
      </c>
      <c r="F39" s="88">
        <v>1.6670000000000003</v>
      </c>
      <c r="G39" s="90">
        <v>2.06</v>
      </c>
    </row>
    <row r="44" spans="1:9" x14ac:dyDescent="0.2">
      <c r="H44" s="73"/>
      <c r="I44" s="73"/>
    </row>
    <row r="45" spans="1:9" x14ac:dyDescent="0.2">
      <c r="H45" s="73"/>
      <c r="I45" s="73"/>
    </row>
    <row r="46" spans="1:9" x14ac:dyDescent="0.2">
      <c r="H46" s="73"/>
      <c r="I46" s="73"/>
    </row>
    <row r="47" spans="1:9" x14ac:dyDescent="0.2">
      <c r="H47" s="73"/>
      <c r="I47" s="73"/>
    </row>
    <row r="48" spans="1:9" x14ac:dyDescent="0.2">
      <c r="H48" s="73"/>
      <c r="I48" s="73"/>
    </row>
    <row r="49" spans="8:9" x14ac:dyDescent="0.2">
      <c r="H49" s="73"/>
      <c r="I49" s="7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98308-7426-1D46-96C2-628E7F6E7E9E}">
  <dimension ref="A1:BE121"/>
  <sheetViews>
    <sheetView tabSelected="1" topLeftCell="J87" workbookViewId="0">
      <selection activeCell="W112" sqref="W112:AE121"/>
    </sheetView>
  </sheetViews>
  <sheetFormatPr baseColWidth="10" defaultRowHeight="16" x14ac:dyDescent="0.2"/>
  <cols>
    <col min="1" max="1" width="15.33203125" customWidth="1"/>
    <col min="54" max="54" width="16.83203125" customWidth="1"/>
    <col min="57" max="57" width="20.33203125" customWidth="1"/>
  </cols>
  <sheetData>
    <row r="1" spans="1:57" x14ac:dyDescent="0.2">
      <c r="A1" t="s">
        <v>411</v>
      </c>
      <c r="B1" t="s">
        <v>3</v>
      </c>
      <c r="C1" t="s">
        <v>54</v>
      </c>
      <c r="D1" t="s">
        <v>64</v>
      </c>
      <c r="E1" t="s">
        <v>65</v>
      </c>
      <c r="F1" t="s">
        <v>235</v>
      </c>
      <c r="G1" t="s">
        <v>236</v>
      </c>
      <c r="H1" t="s">
        <v>237</v>
      </c>
      <c r="I1" t="s">
        <v>403</v>
      </c>
      <c r="J1" t="s">
        <v>404</v>
      </c>
      <c r="K1" t="s">
        <v>405</v>
      </c>
      <c r="L1" t="s">
        <v>406</v>
      </c>
      <c r="M1" t="s">
        <v>407</v>
      </c>
      <c r="N1" s="8" t="s">
        <v>206</v>
      </c>
      <c r="O1" s="8" t="s">
        <v>207</v>
      </c>
      <c r="P1" s="8" t="s">
        <v>208</v>
      </c>
      <c r="Q1" s="8" t="s">
        <v>209</v>
      </c>
      <c r="R1" s="8" t="s">
        <v>220</v>
      </c>
      <c r="S1" s="8" t="s">
        <v>211</v>
      </c>
      <c r="T1" s="8" t="s">
        <v>210</v>
      </c>
      <c r="U1" s="8" t="s">
        <v>212</v>
      </c>
      <c r="V1" s="8" t="s">
        <v>213</v>
      </c>
      <c r="W1" s="63" t="s">
        <v>215</v>
      </c>
      <c r="X1" s="63" t="s">
        <v>216</v>
      </c>
      <c r="Y1" s="63" t="s">
        <v>217</v>
      </c>
      <c r="Z1" s="63" t="s">
        <v>218</v>
      </c>
      <c r="AA1" s="63" t="s">
        <v>219</v>
      </c>
      <c r="AB1" s="63" t="s">
        <v>239</v>
      </c>
      <c r="AC1" s="63" t="s">
        <v>240</v>
      </c>
      <c r="AD1" s="63" t="s">
        <v>241</v>
      </c>
      <c r="AE1" s="63" t="s">
        <v>242</v>
      </c>
      <c r="AF1" s="4" t="s">
        <v>226</v>
      </c>
      <c r="AG1" s="4" t="s">
        <v>227</v>
      </c>
      <c r="AH1" s="4" t="s">
        <v>228</v>
      </c>
      <c r="AI1" s="4" t="s">
        <v>229</v>
      </c>
      <c r="AJ1" s="4" t="s">
        <v>230</v>
      </c>
      <c r="AK1" s="4" t="s">
        <v>231</v>
      </c>
      <c r="AL1" s="4" t="s">
        <v>232</v>
      </c>
      <c r="AM1" s="4" t="s">
        <v>233</v>
      </c>
      <c r="AN1" s="4" t="s">
        <v>234</v>
      </c>
      <c r="AO1" t="s">
        <v>360</v>
      </c>
      <c r="AP1" s="4" t="s">
        <v>344</v>
      </c>
      <c r="AQ1" s="4" t="s">
        <v>345</v>
      </c>
      <c r="AR1" s="4" t="s">
        <v>346</v>
      </c>
      <c r="AS1" s="4" t="s">
        <v>347</v>
      </c>
      <c r="AT1" s="4" t="s">
        <v>348</v>
      </c>
      <c r="AU1" s="4" t="s">
        <v>349</v>
      </c>
      <c r="AV1" s="4" t="s">
        <v>350</v>
      </c>
      <c r="AW1" s="4" t="s">
        <v>351</v>
      </c>
      <c r="AX1" s="4" t="s">
        <v>352</v>
      </c>
      <c r="AY1" s="4" t="s">
        <v>353</v>
      </c>
      <c r="AZ1" s="4" t="s">
        <v>354</v>
      </c>
      <c r="BA1" s="4" t="s">
        <v>355</v>
      </c>
      <c r="BB1" s="4" t="s">
        <v>356</v>
      </c>
      <c r="BC1" s="4" t="s">
        <v>357</v>
      </c>
      <c r="BD1" s="4" t="s">
        <v>358</v>
      </c>
      <c r="BE1" s="4" t="s">
        <v>359</v>
      </c>
    </row>
    <row r="2" spans="1:57" x14ac:dyDescent="0.2">
      <c r="A2" t="s">
        <v>87</v>
      </c>
      <c r="B2" t="s">
        <v>16</v>
      </c>
      <c r="C2">
        <v>-2.8212009999999998</v>
      </c>
      <c r="D2">
        <v>-358.8</v>
      </c>
      <c r="E2">
        <v>127.17988699999999</v>
      </c>
      <c r="F2">
        <v>4.6900000000000004</v>
      </c>
      <c r="G2">
        <v>637.63</v>
      </c>
      <c r="H2">
        <v>135.86000000000001</v>
      </c>
      <c r="I2">
        <v>28</v>
      </c>
      <c r="J2">
        <v>7684</v>
      </c>
      <c r="K2">
        <v>0.2</v>
      </c>
      <c r="L2">
        <v>56.55</v>
      </c>
      <c r="M2">
        <v>0.3</v>
      </c>
      <c r="N2">
        <v>3855760</v>
      </c>
      <c r="O2">
        <v>40799392</v>
      </c>
      <c r="P2">
        <v>530896626</v>
      </c>
      <c r="Q2">
        <v>24000262</v>
      </c>
      <c r="R2">
        <v>357338068</v>
      </c>
      <c r="S2">
        <v>165496002</v>
      </c>
      <c r="T2">
        <v>519722596</v>
      </c>
      <c r="U2">
        <v>96047385</v>
      </c>
      <c r="V2">
        <v>223914913</v>
      </c>
      <c r="W2">
        <v>3982993</v>
      </c>
      <c r="X2">
        <v>48119888</v>
      </c>
      <c r="Y2">
        <v>557197797</v>
      </c>
      <c r="Z2">
        <v>26284869</v>
      </c>
      <c r="AA2">
        <v>371397355</v>
      </c>
      <c r="AB2">
        <v>174509457</v>
      </c>
      <c r="AC2">
        <v>552391522</v>
      </c>
      <c r="AD2">
        <v>123260247</v>
      </c>
      <c r="AE2">
        <v>245943200</v>
      </c>
      <c r="AF2">
        <f>W2-N2</f>
        <v>127233</v>
      </c>
      <c r="AG2">
        <f t="shared" ref="AG2:AN2" si="0">X2-O2</f>
        <v>7320496</v>
      </c>
      <c r="AH2">
        <f t="shared" si="0"/>
        <v>26301171</v>
      </c>
      <c r="AI2">
        <f t="shared" si="0"/>
        <v>2284607</v>
      </c>
      <c r="AJ2">
        <f t="shared" si="0"/>
        <v>14059287</v>
      </c>
      <c r="AK2">
        <f t="shared" si="0"/>
        <v>9013455</v>
      </c>
      <c r="AL2">
        <f t="shared" si="0"/>
        <v>32668926</v>
      </c>
      <c r="AM2">
        <f t="shared" si="0"/>
        <v>27212862</v>
      </c>
      <c r="AN2">
        <f t="shared" si="0"/>
        <v>22028287</v>
      </c>
      <c r="AO2">
        <f>AF2/1000</f>
        <v>127.233</v>
      </c>
      <c r="AP2">
        <f t="shared" ref="AP2:AW2" si="1">AG2/100000</f>
        <v>73.20496</v>
      </c>
      <c r="AQ2">
        <f>AH2/100000</f>
        <v>263.01170999999999</v>
      </c>
      <c r="AR2">
        <f t="shared" si="1"/>
        <v>22.846070000000001</v>
      </c>
      <c r="AS2">
        <f t="shared" si="1"/>
        <v>140.59287</v>
      </c>
      <c r="AT2">
        <f t="shared" si="1"/>
        <v>90.134550000000004</v>
      </c>
      <c r="AU2">
        <f t="shared" si="1"/>
        <v>326.68925999999999</v>
      </c>
      <c r="AV2">
        <f t="shared" si="1"/>
        <v>272.12862000000001</v>
      </c>
      <c r="AW2">
        <f t="shared" si="1"/>
        <v>220.28287</v>
      </c>
      <c r="AX2">
        <f>AP2/AO2</f>
        <v>0.57536142353005904</v>
      </c>
      <c r="AY2">
        <f>AQ2/AO2</f>
        <v>2.067165829619674</v>
      </c>
      <c r="AZ2">
        <f>AR2/AO2</f>
        <v>0.17956088436176149</v>
      </c>
      <c r="BA2">
        <f>AS2/AO2</f>
        <v>1.1050031831364504</v>
      </c>
      <c r="BB2">
        <f>AT2/AO2</f>
        <v>0.70842116432057722</v>
      </c>
      <c r="BC2">
        <f>AU2/AO2</f>
        <v>2.5676456579660933</v>
      </c>
      <c r="BD2">
        <f>AV2/AO2</f>
        <v>2.1388210605739078</v>
      </c>
      <c r="BE2">
        <f>AW2/AO2</f>
        <v>1.731334402238413</v>
      </c>
    </row>
    <row r="3" spans="1:57" x14ac:dyDescent="0.2">
      <c r="A3" t="s">
        <v>87</v>
      </c>
      <c r="B3" t="s">
        <v>16</v>
      </c>
      <c r="C3">
        <v>-2.9515250000000002</v>
      </c>
      <c r="D3">
        <v>-358.8</v>
      </c>
      <c r="E3">
        <v>121.56426999999999</v>
      </c>
      <c r="F3">
        <v>4.8</v>
      </c>
      <c r="G3">
        <v>616.32000000000005</v>
      </c>
      <c r="H3">
        <v>128.19</v>
      </c>
      <c r="I3">
        <v>32</v>
      </c>
      <c r="J3">
        <v>4369</v>
      </c>
      <c r="K3">
        <v>0.24</v>
      </c>
      <c r="L3">
        <v>34.08</v>
      </c>
      <c r="M3">
        <v>0.7</v>
      </c>
      <c r="N3">
        <v>4010050</v>
      </c>
      <c r="O3">
        <v>49227060</v>
      </c>
      <c r="P3">
        <v>562067388</v>
      </c>
      <c r="Q3">
        <v>26742757</v>
      </c>
      <c r="R3">
        <v>377093005</v>
      </c>
      <c r="S3">
        <v>178011500</v>
      </c>
      <c r="T3">
        <v>561140545</v>
      </c>
      <c r="U3">
        <v>127600781</v>
      </c>
      <c r="V3">
        <v>251834663</v>
      </c>
      <c r="W3">
        <v>4131615</v>
      </c>
      <c r="X3">
        <v>56857558</v>
      </c>
      <c r="Y3">
        <v>581364640</v>
      </c>
      <c r="Z3">
        <v>29126359</v>
      </c>
      <c r="AA3">
        <v>395196193</v>
      </c>
      <c r="AB3">
        <v>188995879</v>
      </c>
      <c r="AC3">
        <v>590917484</v>
      </c>
      <c r="AD3">
        <v>154922747</v>
      </c>
      <c r="AE3">
        <v>275263932</v>
      </c>
      <c r="AF3">
        <f t="shared" ref="AF3:AF66" si="2">W3-N3</f>
        <v>121565</v>
      </c>
      <c r="AG3">
        <f t="shared" ref="AG3:AG66" si="3">X3-O3</f>
        <v>7630498</v>
      </c>
      <c r="AH3">
        <f t="shared" ref="AH3:AH66" si="4">Y3-P3</f>
        <v>19297252</v>
      </c>
      <c r="AI3">
        <f t="shared" ref="AI3:AI66" si="5">Z3-Q3</f>
        <v>2383602</v>
      </c>
      <c r="AJ3">
        <f t="shared" ref="AJ3:AJ66" si="6">AA3-R3</f>
        <v>18103188</v>
      </c>
      <c r="AK3">
        <f t="shared" ref="AK3:AK66" si="7">AB3-S3</f>
        <v>10984379</v>
      </c>
      <c r="AL3">
        <f t="shared" ref="AL3:AL66" si="8">AC3-T3</f>
        <v>29776939</v>
      </c>
      <c r="AM3">
        <f t="shared" ref="AM3:AM66" si="9">AD3-U3</f>
        <v>27321966</v>
      </c>
      <c r="AN3">
        <f t="shared" ref="AN3:AN66" si="10">AE3-V3</f>
        <v>23429269</v>
      </c>
      <c r="AO3">
        <f t="shared" ref="AO3:AO66" si="11">AF3/1000</f>
        <v>121.565</v>
      </c>
      <c r="AP3">
        <f t="shared" ref="AP3:AP66" si="12">AG3/100000</f>
        <v>76.30498</v>
      </c>
      <c r="AQ3">
        <f t="shared" ref="AQ3:AQ66" si="13">AH3/100000</f>
        <v>192.97252</v>
      </c>
      <c r="AR3">
        <f t="shared" ref="AR3:AR66" si="14">AI3/100000</f>
        <v>23.836020000000001</v>
      </c>
      <c r="AS3">
        <f t="shared" ref="AS3:AS66" si="15">AJ3/100000</f>
        <v>181.03188</v>
      </c>
      <c r="AT3">
        <f t="shared" ref="AT3:AT66" si="16">AK3/100000</f>
        <v>109.84379</v>
      </c>
      <c r="AU3">
        <f t="shared" ref="AU3:AU66" si="17">AL3/100000</f>
        <v>297.76938999999999</v>
      </c>
      <c r="AV3">
        <f t="shared" ref="AV3:AV66" si="18">AM3/100000</f>
        <v>273.21965999999998</v>
      </c>
      <c r="AW3">
        <f t="shared" ref="AW3:AW66" si="19">AN3/100000</f>
        <v>234.29268999999999</v>
      </c>
      <c r="AX3">
        <f t="shared" ref="AX3:AX66" si="20">AP3/AO3</f>
        <v>0.62768872619586236</v>
      </c>
      <c r="AY3">
        <f t="shared" ref="AY3:AY66" si="21">AQ3/AO3</f>
        <v>1.5874019660264056</v>
      </c>
      <c r="AZ3">
        <f t="shared" ref="AZ3:AZ66" si="22">AR3/AO3</f>
        <v>0.19607633776169128</v>
      </c>
      <c r="BA3">
        <f t="shared" ref="BA3:BA66" si="23">AS3/AO3</f>
        <v>1.4891776415909184</v>
      </c>
      <c r="BB3">
        <f t="shared" ref="BB3:BB66" si="24">AT3/AO3</f>
        <v>0.90358071813433138</v>
      </c>
      <c r="BC3">
        <f t="shared" ref="BC3:BC66" si="25">AU3/AO3</f>
        <v>2.4494664582733519</v>
      </c>
      <c r="BD3">
        <f t="shared" ref="BD3:BD66" si="26">AV3/AO3</f>
        <v>2.2475191050055523</v>
      </c>
      <c r="BE3">
        <f t="shared" ref="BE3:BE66" si="27">AW3/AO3</f>
        <v>1.9273038292271625</v>
      </c>
    </row>
    <row r="4" spans="1:57" x14ac:dyDescent="0.2">
      <c r="A4" t="s">
        <v>87</v>
      </c>
      <c r="B4" t="s">
        <v>16</v>
      </c>
      <c r="C4">
        <v>-2.951381</v>
      </c>
      <c r="D4">
        <v>-358.8</v>
      </c>
      <c r="E4">
        <v>121.57022499999999</v>
      </c>
      <c r="F4">
        <v>4.37</v>
      </c>
      <c r="G4">
        <v>564.45000000000005</v>
      </c>
      <c r="H4">
        <v>129.03</v>
      </c>
      <c r="I4">
        <v>9</v>
      </c>
      <c r="J4">
        <v>4167</v>
      </c>
      <c r="K4">
        <v>0.06</v>
      </c>
      <c r="L4">
        <v>32.29</v>
      </c>
      <c r="M4">
        <v>0.2</v>
      </c>
      <c r="N4">
        <v>4159374</v>
      </c>
      <c r="O4">
        <v>58073814</v>
      </c>
      <c r="P4">
        <v>585954370</v>
      </c>
      <c r="Q4">
        <v>29609477</v>
      </c>
      <c r="R4">
        <v>400023462</v>
      </c>
      <c r="S4">
        <v>192410471</v>
      </c>
      <c r="T4">
        <v>599268754</v>
      </c>
      <c r="U4">
        <v>159501656</v>
      </c>
      <c r="V4">
        <v>281279943</v>
      </c>
      <c r="W4">
        <v>4280945</v>
      </c>
      <c r="X4">
        <v>65798408</v>
      </c>
      <c r="Y4">
        <v>603777471</v>
      </c>
      <c r="Z4">
        <v>32078221</v>
      </c>
      <c r="AA4">
        <v>414655814</v>
      </c>
      <c r="AB4">
        <v>202137640</v>
      </c>
      <c r="AC4">
        <v>626479179</v>
      </c>
      <c r="AD4">
        <v>187383668</v>
      </c>
      <c r="AE4">
        <v>303904192</v>
      </c>
      <c r="AF4">
        <f t="shared" si="2"/>
        <v>121571</v>
      </c>
      <c r="AG4">
        <f t="shared" si="3"/>
        <v>7724594</v>
      </c>
      <c r="AH4">
        <f t="shared" si="4"/>
        <v>17823101</v>
      </c>
      <c r="AI4">
        <f t="shared" si="5"/>
        <v>2468744</v>
      </c>
      <c r="AJ4">
        <f t="shared" si="6"/>
        <v>14632352</v>
      </c>
      <c r="AK4">
        <f t="shared" si="7"/>
        <v>9727169</v>
      </c>
      <c r="AL4">
        <f t="shared" si="8"/>
        <v>27210425</v>
      </c>
      <c r="AM4">
        <f t="shared" si="9"/>
        <v>27882012</v>
      </c>
      <c r="AN4">
        <f t="shared" si="10"/>
        <v>22624249</v>
      </c>
      <c r="AO4">
        <f t="shared" si="11"/>
        <v>121.571</v>
      </c>
      <c r="AP4">
        <f t="shared" si="12"/>
        <v>77.245940000000004</v>
      </c>
      <c r="AQ4">
        <f t="shared" si="13"/>
        <v>178.23101</v>
      </c>
      <c r="AR4">
        <f t="shared" si="14"/>
        <v>24.687439999999999</v>
      </c>
      <c r="AS4">
        <f t="shared" si="15"/>
        <v>146.32352</v>
      </c>
      <c r="AT4">
        <f t="shared" si="16"/>
        <v>97.271690000000007</v>
      </c>
      <c r="AU4">
        <f t="shared" si="17"/>
        <v>272.10424999999998</v>
      </c>
      <c r="AV4">
        <f t="shared" si="18"/>
        <v>278.82011999999997</v>
      </c>
      <c r="AW4">
        <f t="shared" si="19"/>
        <v>226.24249</v>
      </c>
      <c r="AX4">
        <f t="shared" si="20"/>
        <v>0.63539775110840579</v>
      </c>
      <c r="AY4">
        <f t="shared" si="21"/>
        <v>1.4660651800182609</v>
      </c>
      <c r="AZ4">
        <f t="shared" si="22"/>
        <v>0.20307014008274998</v>
      </c>
      <c r="BA4">
        <f t="shared" si="23"/>
        <v>1.2036054651191486</v>
      </c>
      <c r="BB4">
        <f t="shared" si="24"/>
        <v>0.80012247986773166</v>
      </c>
      <c r="BC4">
        <f t="shared" si="25"/>
        <v>2.2382332135130909</v>
      </c>
      <c r="BD4">
        <f t="shared" si="26"/>
        <v>2.2934755821700898</v>
      </c>
      <c r="BE4">
        <f t="shared" si="27"/>
        <v>1.8609906145380066</v>
      </c>
    </row>
    <row r="5" spans="1:57" x14ac:dyDescent="0.2">
      <c r="A5" t="s">
        <v>87</v>
      </c>
      <c r="B5" t="s">
        <v>16</v>
      </c>
      <c r="C5">
        <v>-2.934399</v>
      </c>
      <c r="D5">
        <v>-358.8</v>
      </c>
      <c r="E5">
        <v>122.273757</v>
      </c>
      <c r="F5">
        <v>4.3</v>
      </c>
      <c r="G5">
        <v>577.17999999999995</v>
      </c>
      <c r="H5">
        <v>134.1</v>
      </c>
      <c r="I5">
        <v>5</v>
      </c>
      <c r="J5">
        <v>4325</v>
      </c>
      <c r="K5">
        <v>0.03</v>
      </c>
      <c r="L5">
        <v>32.25</v>
      </c>
      <c r="M5">
        <v>0.1</v>
      </c>
      <c r="N5">
        <v>4313264</v>
      </c>
      <c r="O5">
        <v>67329882</v>
      </c>
      <c r="P5">
        <v>609058718</v>
      </c>
      <c r="Q5">
        <v>32692676</v>
      </c>
      <c r="R5">
        <v>420312318</v>
      </c>
      <c r="S5">
        <v>205819977</v>
      </c>
      <c r="T5">
        <v>635653227</v>
      </c>
      <c r="U5">
        <v>193012579</v>
      </c>
      <c r="V5">
        <v>310713161</v>
      </c>
      <c r="W5">
        <v>4435538</v>
      </c>
      <c r="X5">
        <v>74649723</v>
      </c>
      <c r="Y5">
        <v>629559223</v>
      </c>
      <c r="Z5">
        <v>35204549</v>
      </c>
      <c r="AA5">
        <v>434833430</v>
      </c>
      <c r="AB5">
        <v>215338774</v>
      </c>
      <c r="AC5">
        <v>662421252</v>
      </c>
      <c r="AD5">
        <v>220943907</v>
      </c>
      <c r="AE5">
        <v>333241463</v>
      </c>
      <c r="AF5">
        <f t="shared" si="2"/>
        <v>122274</v>
      </c>
      <c r="AG5">
        <f t="shared" si="3"/>
        <v>7319841</v>
      </c>
      <c r="AH5">
        <f t="shared" si="4"/>
        <v>20500505</v>
      </c>
      <c r="AI5">
        <f t="shared" si="5"/>
        <v>2511873</v>
      </c>
      <c r="AJ5">
        <f t="shared" si="6"/>
        <v>14521112</v>
      </c>
      <c r="AK5">
        <f t="shared" si="7"/>
        <v>9518797</v>
      </c>
      <c r="AL5">
        <f t="shared" si="8"/>
        <v>26768025</v>
      </c>
      <c r="AM5">
        <f t="shared" si="9"/>
        <v>27931328</v>
      </c>
      <c r="AN5">
        <f t="shared" si="10"/>
        <v>22528302</v>
      </c>
      <c r="AO5">
        <f t="shared" si="11"/>
        <v>122.274</v>
      </c>
      <c r="AP5">
        <f t="shared" si="12"/>
        <v>73.198409999999996</v>
      </c>
      <c r="AQ5">
        <f t="shared" si="13"/>
        <v>205.00505000000001</v>
      </c>
      <c r="AR5">
        <f t="shared" si="14"/>
        <v>25.118729999999999</v>
      </c>
      <c r="AS5">
        <f t="shared" si="15"/>
        <v>145.21111999999999</v>
      </c>
      <c r="AT5">
        <f t="shared" si="16"/>
        <v>95.187970000000007</v>
      </c>
      <c r="AU5">
        <f t="shared" si="17"/>
        <v>267.68025</v>
      </c>
      <c r="AV5">
        <f t="shared" si="18"/>
        <v>279.31328000000002</v>
      </c>
      <c r="AW5">
        <f t="shared" si="19"/>
        <v>225.28301999999999</v>
      </c>
      <c r="AX5">
        <f t="shared" si="20"/>
        <v>0.59864247509691348</v>
      </c>
      <c r="AY5">
        <f t="shared" si="21"/>
        <v>1.6766037751279914</v>
      </c>
      <c r="AZ5">
        <f t="shared" si="22"/>
        <v>0.20542985426174001</v>
      </c>
      <c r="BA5">
        <f t="shared" si="23"/>
        <v>1.1875878764087213</v>
      </c>
      <c r="BB5">
        <f t="shared" si="24"/>
        <v>0.7784808708310843</v>
      </c>
      <c r="BC5">
        <f t="shared" si="25"/>
        <v>2.1891837185337848</v>
      </c>
      <c r="BD5">
        <f t="shared" si="26"/>
        <v>2.2843227505438608</v>
      </c>
      <c r="BE5">
        <f t="shared" si="27"/>
        <v>1.8424441827371314</v>
      </c>
    </row>
    <row r="6" spans="1:57" x14ac:dyDescent="0.2">
      <c r="A6" t="s">
        <v>87</v>
      </c>
      <c r="B6" t="s">
        <v>16</v>
      </c>
      <c r="C6">
        <v>-3.004794</v>
      </c>
      <c r="D6">
        <v>-386.4</v>
      </c>
      <c r="E6">
        <v>128.594505</v>
      </c>
      <c r="F6">
        <v>4.49</v>
      </c>
      <c r="G6">
        <v>611.79</v>
      </c>
      <c r="H6">
        <v>136.08000000000001</v>
      </c>
      <c r="I6">
        <v>7</v>
      </c>
      <c r="J6">
        <v>4406</v>
      </c>
      <c r="K6">
        <v>0.05</v>
      </c>
      <c r="L6">
        <v>32.369999999999997</v>
      </c>
      <c r="M6">
        <v>0.1</v>
      </c>
      <c r="N6">
        <v>4463292</v>
      </c>
      <c r="O6">
        <v>75963080</v>
      </c>
      <c r="P6">
        <v>634320748</v>
      </c>
      <c r="Q6">
        <v>35713529</v>
      </c>
      <c r="R6">
        <v>439863744</v>
      </c>
      <c r="S6">
        <v>218636088</v>
      </c>
      <c r="T6">
        <v>670594767</v>
      </c>
      <c r="U6">
        <v>225580429</v>
      </c>
      <c r="V6">
        <v>339268326</v>
      </c>
      <c r="W6">
        <v>4591887</v>
      </c>
      <c r="X6">
        <v>83708321</v>
      </c>
      <c r="Y6">
        <v>654078002</v>
      </c>
      <c r="Z6">
        <v>38420277</v>
      </c>
      <c r="AA6">
        <v>455824904</v>
      </c>
      <c r="AB6">
        <v>229153963</v>
      </c>
      <c r="AC6">
        <v>700329942</v>
      </c>
      <c r="AD6">
        <v>255104086</v>
      </c>
      <c r="AE6">
        <v>363823615</v>
      </c>
      <c r="AF6">
        <f t="shared" si="2"/>
        <v>128595</v>
      </c>
      <c r="AG6">
        <f t="shared" si="3"/>
        <v>7745241</v>
      </c>
      <c r="AH6">
        <f t="shared" si="4"/>
        <v>19757254</v>
      </c>
      <c r="AI6">
        <f t="shared" si="5"/>
        <v>2706748</v>
      </c>
      <c r="AJ6">
        <f t="shared" si="6"/>
        <v>15961160</v>
      </c>
      <c r="AK6">
        <f t="shared" si="7"/>
        <v>10517875</v>
      </c>
      <c r="AL6">
        <f t="shared" si="8"/>
        <v>29735175</v>
      </c>
      <c r="AM6">
        <f t="shared" si="9"/>
        <v>29523657</v>
      </c>
      <c r="AN6">
        <f t="shared" si="10"/>
        <v>24555289</v>
      </c>
      <c r="AO6">
        <f t="shared" si="11"/>
        <v>128.595</v>
      </c>
      <c r="AP6">
        <f t="shared" si="12"/>
        <v>77.45241</v>
      </c>
      <c r="AQ6">
        <f t="shared" si="13"/>
        <v>197.57254</v>
      </c>
      <c r="AR6">
        <f t="shared" si="14"/>
        <v>27.06748</v>
      </c>
      <c r="AS6">
        <f t="shared" si="15"/>
        <v>159.61160000000001</v>
      </c>
      <c r="AT6">
        <f t="shared" si="16"/>
        <v>105.17874999999999</v>
      </c>
      <c r="AU6">
        <f t="shared" si="17"/>
        <v>297.35174999999998</v>
      </c>
      <c r="AV6">
        <f t="shared" si="18"/>
        <v>295.23656999999997</v>
      </c>
      <c r="AW6">
        <f t="shared" si="19"/>
        <v>245.55288999999999</v>
      </c>
      <c r="AX6">
        <f t="shared" si="20"/>
        <v>0.60229721217776744</v>
      </c>
      <c r="AY6">
        <f t="shared" si="21"/>
        <v>1.5363936389439714</v>
      </c>
      <c r="AZ6">
        <f t="shared" si="22"/>
        <v>0.21048625529763987</v>
      </c>
      <c r="BA6">
        <f t="shared" si="23"/>
        <v>1.241196002955014</v>
      </c>
      <c r="BB6">
        <f t="shared" si="24"/>
        <v>0.81790699482872575</v>
      </c>
      <c r="BC6">
        <f t="shared" si="25"/>
        <v>2.3123119094832614</v>
      </c>
      <c r="BD6">
        <f t="shared" si="26"/>
        <v>2.2958635250204127</v>
      </c>
      <c r="BE6">
        <f t="shared" si="27"/>
        <v>1.9095057350596834</v>
      </c>
    </row>
    <row r="7" spans="1:57" x14ac:dyDescent="0.2">
      <c r="A7" t="s">
        <v>87</v>
      </c>
      <c r="B7" t="s">
        <v>16</v>
      </c>
      <c r="C7">
        <v>-2.9787349999999999</v>
      </c>
      <c r="D7">
        <v>-386.4</v>
      </c>
      <c r="E7">
        <v>129.719515</v>
      </c>
      <c r="F7">
        <v>4.6900000000000004</v>
      </c>
      <c r="G7">
        <v>643.20000000000005</v>
      </c>
      <c r="H7">
        <v>136.91999999999999</v>
      </c>
      <c r="I7">
        <v>6</v>
      </c>
      <c r="J7">
        <v>4420</v>
      </c>
      <c r="K7">
        <v>0.04</v>
      </c>
      <c r="L7">
        <v>32.28</v>
      </c>
      <c r="M7">
        <v>0.1</v>
      </c>
      <c r="N7">
        <v>4623866</v>
      </c>
      <c r="O7">
        <v>85281307</v>
      </c>
      <c r="P7">
        <v>658887044</v>
      </c>
      <c r="Q7">
        <v>39045585</v>
      </c>
      <c r="R7">
        <v>461452034</v>
      </c>
      <c r="S7">
        <v>233024474</v>
      </c>
      <c r="T7">
        <v>709865489</v>
      </c>
      <c r="U7">
        <v>260679425</v>
      </c>
      <c r="V7">
        <v>370760659</v>
      </c>
      <c r="W7">
        <v>4749290</v>
      </c>
      <c r="X7">
        <v>92778832</v>
      </c>
      <c r="Y7">
        <v>678691982</v>
      </c>
      <c r="Z7">
        <v>41735222</v>
      </c>
      <c r="AA7">
        <v>476999684</v>
      </c>
      <c r="AB7">
        <v>243240162</v>
      </c>
      <c r="AC7">
        <v>741508524</v>
      </c>
      <c r="AD7">
        <v>289589611</v>
      </c>
      <c r="AE7">
        <v>394916264</v>
      </c>
      <c r="AF7">
        <f t="shared" si="2"/>
        <v>125424</v>
      </c>
      <c r="AG7">
        <f t="shared" si="3"/>
        <v>7497525</v>
      </c>
      <c r="AH7">
        <f t="shared" si="4"/>
        <v>19804938</v>
      </c>
      <c r="AI7">
        <f t="shared" si="5"/>
        <v>2689637</v>
      </c>
      <c r="AJ7">
        <f t="shared" si="6"/>
        <v>15547650</v>
      </c>
      <c r="AK7">
        <f t="shared" si="7"/>
        <v>10215688</v>
      </c>
      <c r="AL7">
        <f t="shared" si="8"/>
        <v>31643035</v>
      </c>
      <c r="AM7">
        <f t="shared" si="9"/>
        <v>28910186</v>
      </c>
      <c r="AN7">
        <f t="shared" si="10"/>
        <v>24155605</v>
      </c>
      <c r="AO7">
        <f t="shared" si="11"/>
        <v>125.42400000000001</v>
      </c>
      <c r="AP7">
        <f t="shared" si="12"/>
        <v>74.975250000000003</v>
      </c>
      <c r="AQ7">
        <f t="shared" si="13"/>
        <v>198.04938000000001</v>
      </c>
      <c r="AR7">
        <f t="shared" si="14"/>
        <v>26.896370000000001</v>
      </c>
      <c r="AS7">
        <f t="shared" si="15"/>
        <v>155.47649999999999</v>
      </c>
      <c r="AT7">
        <f t="shared" si="16"/>
        <v>102.15688</v>
      </c>
      <c r="AU7">
        <f t="shared" si="17"/>
        <v>316.43034999999998</v>
      </c>
      <c r="AV7">
        <f t="shared" si="18"/>
        <v>289.10185999999999</v>
      </c>
      <c r="AW7">
        <f t="shared" si="19"/>
        <v>241.55605</v>
      </c>
      <c r="AX7">
        <f t="shared" si="20"/>
        <v>0.59777434940681207</v>
      </c>
      <c r="AY7">
        <f t="shared" si="21"/>
        <v>1.5790389399158056</v>
      </c>
      <c r="AZ7">
        <f t="shared" si="22"/>
        <v>0.2144435674193137</v>
      </c>
      <c r="BA7">
        <f t="shared" si="23"/>
        <v>1.2396072522005357</v>
      </c>
      <c r="BB7">
        <f t="shared" si="24"/>
        <v>0.81449228217884928</v>
      </c>
      <c r="BC7">
        <f t="shared" si="25"/>
        <v>2.5228851734915163</v>
      </c>
      <c r="BD7">
        <f t="shared" si="26"/>
        <v>2.304996332440362</v>
      </c>
      <c r="BE7">
        <f t="shared" si="27"/>
        <v>1.9259156939660671</v>
      </c>
    </row>
    <row r="8" spans="1:57" x14ac:dyDescent="0.2">
      <c r="A8" t="s">
        <v>87</v>
      </c>
      <c r="B8" t="s">
        <v>16</v>
      </c>
      <c r="C8">
        <v>-3.0129990000000002</v>
      </c>
      <c r="D8">
        <v>-386.4</v>
      </c>
      <c r="E8">
        <v>128.24432200000001</v>
      </c>
      <c r="F8">
        <v>4.43</v>
      </c>
      <c r="G8">
        <v>593.76</v>
      </c>
      <c r="H8">
        <v>133.91</v>
      </c>
      <c r="I8">
        <v>9</v>
      </c>
      <c r="J8">
        <v>4316</v>
      </c>
      <c r="K8">
        <v>0.06</v>
      </c>
      <c r="L8">
        <v>32.229999999999997</v>
      </c>
      <c r="M8">
        <v>0.2</v>
      </c>
      <c r="N8">
        <v>4775296</v>
      </c>
      <c r="O8">
        <v>93943907</v>
      </c>
      <c r="P8">
        <v>683120413</v>
      </c>
      <c r="Q8">
        <v>42245772</v>
      </c>
      <c r="R8">
        <v>481100068</v>
      </c>
      <c r="S8">
        <v>246389200</v>
      </c>
      <c r="T8">
        <v>749723920</v>
      </c>
      <c r="U8">
        <v>294111183</v>
      </c>
      <c r="V8">
        <v>400536268</v>
      </c>
      <c r="W8">
        <v>4903541</v>
      </c>
      <c r="X8">
        <v>101041485</v>
      </c>
      <c r="Y8">
        <v>703978383</v>
      </c>
      <c r="Z8">
        <v>44991148</v>
      </c>
      <c r="AA8">
        <v>498167526</v>
      </c>
      <c r="AB8">
        <v>255989114</v>
      </c>
      <c r="AC8">
        <v>779829408</v>
      </c>
      <c r="AD8">
        <v>323803257</v>
      </c>
      <c r="AE8">
        <v>424074017</v>
      </c>
      <c r="AF8">
        <f t="shared" si="2"/>
        <v>128245</v>
      </c>
      <c r="AG8">
        <f t="shared" si="3"/>
        <v>7097578</v>
      </c>
      <c r="AH8">
        <f t="shared" si="4"/>
        <v>20857970</v>
      </c>
      <c r="AI8">
        <f t="shared" si="5"/>
        <v>2745376</v>
      </c>
      <c r="AJ8">
        <f t="shared" si="6"/>
        <v>17067458</v>
      </c>
      <c r="AK8">
        <f t="shared" si="7"/>
        <v>9599914</v>
      </c>
      <c r="AL8">
        <f t="shared" si="8"/>
        <v>30105488</v>
      </c>
      <c r="AM8">
        <f t="shared" si="9"/>
        <v>29692074</v>
      </c>
      <c r="AN8">
        <f t="shared" si="10"/>
        <v>23537749</v>
      </c>
      <c r="AO8">
        <f t="shared" si="11"/>
        <v>128.245</v>
      </c>
      <c r="AP8">
        <f t="shared" si="12"/>
        <v>70.97578</v>
      </c>
      <c r="AQ8">
        <f t="shared" si="13"/>
        <v>208.5797</v>
      </c>
      <c r="AR8">
        <f t="shared" si="14"/>
        <v>27.453759999999999</v>
      </c>
      <c r="AS8">
        <f t="shared" si="15"/>
        <v>170.67457999999999</v>
      </c>
      <c r="AT8">
        <f t="shared" si="16"/>
        <v>95.999139999999997</v>
      </c>
      <c r="AU8">
        <f t="shared" si="17"/>
        <v>301.05488000000003</v>
      </c>
      <c r="AV8">
        <f t="shared" si="18"/>
        <v>296.92074000000002</v>
      </c>
      <c r="AW8">
        <f t="shared" si="19"/>
        <v>235.37748999999999</v>
      </c>
      <c r="AX8">
        <f t="shared" si="20"/>
        <v>0.5534389644820461</v>
      </c>
      <c r="AY8">
        <f t="shared" si="21"/>
        <v>1.6264158446723069</v>
      </c>
      <c r="AZ8">
        <f t="shared" si="22"/>
        <v>0.21407275137432258</v>
      </c>
      <c r="BA8">
        <f t="shared" si="23"/>
        <v>1.3308478303247688</v>
      </c>
      <c r="BB8">
        <f t="shared" si="24"/>
        <v>0.74856048968770705</v>
      </c>
      <c r="BC8">
        <f t="shared" si="25"/>
        <v>2.3474979921244494</v>
      </c>
      <c r="BD8">
        <f t="shared" si="26"/>
        <v>2.3152617256033374</v>
      </c>
      <c r="BE8">
        <f t="shared" si="27"/>
        <v>1.83537362080393</v>
      </c>
    </row>
    <row r="9" spans="1:57" x14ac:dyDescent="0.2">
      <c r="A9" t="s">
        <v>87</v>
      </c>
      <c r="B9" t="s">
        <v>16</v>
      </c>
      <c r="C9">
        <v>-2.8747639999999999</v>
      </c>
      <c r="D9">
        <v>-358.8</v>
      </c>
      <c r="E9">
        <v>124.810239</v>
      </c>
      <c r="F9">
        <v>4.29</v>
      </c>
      <c r="G9">
        <v>538.24</v>
      </c>
      <c r="H9">
        <v>125.32</v>
      </c>
      <c r="I9">
        <v>7</v>
      </c>
      <c r="J9">
        <v>4050</v>
      </c>
      <c r="K9">
        <v>0.05</v>
      </c>
      <c r="L9">
        <v>32.31</v>
      </c>
      <c r="M9">
        <v>0.1</v>
      </c>
      <c r="N9">
        <v>4928842</v>
      </c>
      <c r="O9">
        <v>102049639</v>
      </c>
      <c r="P9">
        <v>708304925</v>
      </c>
      <c r="Q9">
        <v>45482638</v>
      </c>
      <c r="R9">
        <v>502161097</v>
      </c>
      <c r="S9">
        <v>258460648</v>
      </c>
      <c r="T9">
        <v>786991465</v>
      </c>
      <c r="U9">
        <v>328295932</v>
      </c>
      <c r="V9">
        <v>429444556</v>
      </c>
      <c r="W9">
        <v>5049361</v>
      </c>
      <c r="X9">
        <v>108643872</v>
      </c>
      <c r="Y9">
        <v>728016637</v>
      </c>
      <c r="Z9">
        <v>48055478</v>
      </c>
      <c r="AA9">
        <v>517740190</v>
      </c>
      <c r="AB9">
        <v>268055846</v>
      </c>
      <c r="AC9">
        <v>813226850</v>
      </c>
      <c r="AD9">
        <v>356296155</v>
      </c>
      <c r="AE9">
        <v>451779152</v>
      </c>
      <c r="AF9">
        <f t="shared" si="2"/>
        <v>120519</v>
      </c>
      <c r="AG9">
        <f t="shared" si="3"/>
        <v>6594233</v>
      </c>
      <c r="AH9">
        <f t="shared" si="4"/>
        <v>19711712</v>
      </c>
      <c r="AI9">
        <f t="shared" si="5"/>
        <v>2572840</v>
      </c>
      <c r="AJ9">
        <f t="shared" si="6"/>
        <v>15579093</v>
      </c>
      <c r="AK9">
        <f t="shared" si="7"/>
        <v>9595198</v>
      </c>
      <c r="AL9">
        <f t="shared" si="8"/>
        <v>26235385</v>
      </c>
      <c r="AM9">
        <f t="shared" si="9"/>
        <v>28000223</v>
      </c>
      <c r="AN9">
        <f t="shared" si="10"/>
        <v>22334596</v>
      </c>
      <c r="AO9">
        <f t="shared" si="11"/>
        <v>120.51900000000001</v>
      </c>
      <c r="AP9">
        <f t="shared" si="12"/>
        <v>65.942329999999998</v>
      </c>
      <c r="AQ9">
        <f t="shared" si="13"/>
        <v>197.11712</v>
      </c>
      <c r="AR9">
        <f t="shared" si="14"/>
        <v>25.728400000000001</v>
      </c>
      <c r="AS9">
        <f t="shared" si="15"/>
        <v>155.79093</v>
      </c>
      <c r="AT9">
        <f t="shared" si="16"/>
        <v>95.951980000000006</v>
      </c>
      <c r="AU9">
        <f t="shared" si="17"/>
        <v>262.35385000000002</v>
      </c>
      <c r="AV9">
        <f t="shared" si="18"/>
        <v>280.00223</v>
      </c>
      <c r="AW9">
        <f t="shared" si="19"/>
        <v>223.34595999999999</v>
      </c>
      <c r="AX9">
        <f t="shared" si="20"/>
        <v>0.54715298002804535</v>
      </c>
      <c r="AY9">
        <f t="shared" si="21"/>
        <v>1.6355688314705565</v>
      </c>
      <c r="AZ9">
        <f t="shared" si="22"/>
        <v>0.21348003219409387</v>
      </c>
      <c r="BA9">
        <f t="shared" si="23"/>
        <v>1.2926669653747542</v>
      </c>
      <c r="BB9">
        <f t="shared" si="24"/>
        <v>0.79615645665828627</v>
      </c>
      <c r="BC9">
        <f t="shared" si="25"/>
        <v>2.176867132983181</v>
      </c>
      <c r="BD9">
        <f t="shared" si="26"/>
        <v>2.3233036284735187</v>
      </c>
      <c r="BE9">
        <f t="shared" si="27"/>
        <v>1.8532012379790737</v>
      </c>
    </row>
    <row r="10" spans="1:57" x14ac:dyDescent="0.2">
      <c r="A10" t="s">
        <v>87</v>
      </c>
      <c r="B10" t="s">
        <v>16</v>
      </c>
      <c r="C10">
        <v>-3.0294989999999999</v>
      </c>
      <c r="D10">
        <v>-386.4</v>
      </c>
      <c r="E10">
        <v>127.545827</v>
      </c>
      <c r="F10">
        <v>4.42</v>
      </c>
      <c r="G10">
        <v>588.01</v>
      </c>
      <c r="H10">
        <v>132.9</v>
      </c>
      <c r="I10">
        <v>6</v>
      </c>
      <c r="J10">
        <v>4301</v>
      </c>
      <c r="K10">
        <v>0.04</v>
      </c>
      <c r="L10">
        <v>32.36</v>
      </c>
      <c r="M10">
        <v>0.1</v>
      </c>
      <c r="N10">
        <v>5075014</v>
      </c>
      <c r="O10">
        <v>109616383</v>
      </c>
      <c r="P10">
        <v>732473487</v>
      </c>
      <c r="Q10">
        <v>48557141</v>
      </c>
      <c r="R10">
        <v>521463737</v>
      </c>
      <c r="S10">
        <v>270560744</v>
      </c>
      <c r="T10">
        <v>820344946</v>
      </c>
      <c r="U10">
        <v>360714520</v>
      </c>
      <c r="V10">
        <v>457203377</v>
      </c>
      <c r="W10">
        <v>5202559</v>
      </c>
      <c r="X10">
        <v>116524243</v>
      </c>
      <c r="Y10">
        <v>753828536</v>
      </c>
      <c r="Z10">
        <v>51293275</v>
      </c>
      <c r="AA10">
        <v>539003173</v>
      </c>
      <c r="AB10">
        <v>280287149</v>
      </c>
      <c r="AC10">
        <v>849519774</v>
      </c>
      <c r="AD10">
        <v>390062446</v>
      </c>
      <c r="AE10">
        <v>480778008</v>
      </c>
      <c r="AF10">
        <f t="shared" si="2"/>
        <v>127545</v>
      </c>
      <c r="AG10">
        <f t="shared" si="3"/>
        <v>6907860</v>
      </c>
      <c r="AH10">
        <f t="shared" si="4"/>
        <v>21355049</v>
      </c>
      <c r="AI10">
        <f t="shared" si="5"/>
        <v>2736134</v>
      </c>
      <c r="AJ10">
        <f t="shared" si="6"/>
        <v>17539436</v>
      </c>
      <c r="AK10">
        <f t="shared" si="7"/>
        <v>9726405</v>
      </c>
      <c r="AL10">
        <f t="shared" si="8"/>
        <v>29174828</v>
      </c>
      <c r="AM10">
        <f t="shared" si="9"/>
        <v>29347926</v>
      </c>
      <c r="AN10">
        <f t="shared" si="10"/>
        <v>23574631</v>
      </c>
      <c r="AO10">
        <f t="shared" si="11"/>
        <v>127.545</v>
      </c>
      <c r="AP10">
        <f t="shared" si="12"/>
        <v>69.078599999999994</v>
      </c>
      <c r="AQ10">
        <f t="shared" si="13"/>
        <v>213.55049</v>
      </c>
      <c r="AR10">
        <f t="shared" si="14"/>
        <v>27.361339999999998</v>
      </c>
      <c r="AS10">
        <f t="shared" si="15"/>
        <v>175.39436000000001</v>
      </c>
      <c r="AT10">
        <f t="shared" si="16"/>
        <v>97.264049999999997</v>
      </c>
      <c r="AU10">
        <f t="shared" si="17"/>
        <v>291.74828000000002</v>
      </c>
      <c r="AV10">
        <f t="shared" si="18"/>
        <v>293.47926000000001</v>
      </c>
      <c r="AW10">
        <f t="shared" si="19"/>
        <v>235.74630999999999</v>
      </c>
      <c r="AX10">
        <f t="shared" si="20"/>
        <v>0.54160178760437483</v>
      </c>
      <c r="AY10">
        <f t="shared" si="21"/>
        <v>1.674314869261829</v>
      </c>
      <c r="AZ10">
        <f t="shared" si="22"/>
        <v>0.2145230310870673</v>
      </c>
      <c r="BA10">
        <f t="shared" si="23"/>
        <v>1.3751566897957583</v>
      </c>
      <c r="BB10">
        <f t="shared" si="24"/>
        <v>0.76258614606609432</v>
      </c>
      <c r="BC10">
        <f t="shared" si="25"/>
        <v>2.2874144811635109</v>
      </c>
      <c r="BD10">
        <f t="shared" si="26"/>
        <v>2.3009860049394333</v>
      </c>
      <c r="BE10">
        <f t="shared" si="27"/>
        <v>1.8483383119683248</v>
      </c>
    </row>
    <row r="11" spans="1:57" x14ac:dyDescent="0.2">
      <c r="A11" t="s">
        <v>87</v>
      </c>
      <c r="B11" t="s">
        <v>16</v>
      </c>
      <c r="C11">
        <v>-2.8828239999999998</v>
      </c>
      <c r="D11">
        <v>-358.8</v>
      </c>
      <c r="E11">
        <v>124.46129500000001</v>
      </c>
      <c r="F11">
        <v>4.25</v>
      </c>
      <c r="G11">
        <v>532.44000000000005</v>
      </c>
      <c r="H11">
        <v>125.14</v>
      </c>
      <c r="I11">
        <v>6</v>
      </c>
      <c r="J11">
        <v>4027</v>
      </c>
      <c r="K11">
        <v>0.04</v>
      </c>
      <c r="L11">
        <v>32.17</v>
      </c>
      <c r="M11">
        <v>0.1</v>
      </c>
      <c r="N11">
        <v>5227862</v>
      </c>
      <c r="O11">
        <v>117522215</v>
      </c>
      <c r="P11">
        <v>758248876</v>
      </c>
      <c r="Q11">
        <v>51798367</v>
      </c>
      <c r="R11">
        <v>543223317</v>
      </c>
      <c r="S11">
        <v>282819787</v>
      </c>
      <c r="T11">
        <v>856669729</v>
      </c>
      <c r="U11">
        <v>394533990</v>
      </c>
      <c r="V11">
        <v>486298135</v>
      </c>
      <c r="W11">
        <v>5348029</v>
      </c>
      <c r="X11">
        <v>124110623</v>
      </c>
      <c r="Y11">
        <v>778090011</v>
      </c>
      <c r="Z11">
        <v>54391331</v>
      </c>
      <c r="AA11">
        <v>559032646</v>
      </c>
      <c r="AB11">
        <v>291866214</v>
      </c>
      <c r="AC11">
        <v>882164274</v>
      </c>
      <c r="AD11">
        <v>422236784</v>
      </c>
      <c r="AE11">
        <v>508382153</v>
      </c>
      <c r="AF11">
        <f t="shared" si="2"/>
        <v>120167</v>
      </c>
      <c r="AG11">
        <f t="shared" si="3"/>
        <v>6588408</v>
      </c>
      <c r="AH11">
        <f t="shared" si="4"/>
        <v>19841135</v>
      </c>
      <c r="AI11">
        <f t="shared" si="5"/>
        <v>2592964</v>
      </c>
      <c r="AJ11">
        <f t="shared" si="6"/>
        <v>15809329</v>
      </c>
      <c r="AK11">
        <f t="shared" si="7"/>
        <v>9046427</v>
      </c>
      <c r="AL11">
        <f t="shared" si="8"/>
        <v>25494545</v>
      </c>
      <c r="AM11">
        <f t="shared" si="9"/>
        <v>27702794</v>
      </c>
      <c r="AN11">
        <f t="shared" si="10"/>
        <v>22084018</v>
      </c>
      <c r="AO11">
        <f t="shared" si="11"/>
        <v>120.167</v>
      </c>
      <c r="AP11">
        <f t="shared" si="12"/>
        <v>65.884079999999997</v>
      </c>
      <c r="AQ11">
        <f t="shared" si="13"/>
        <v>198.41135</v>
      </c>
      <c r="AR11">
        <f t="shared" si="14"/>
        <v>25.929639999999999</v>
      </c>
      <c r="AS11">
        <f t="shared" si="15"/>
        <v>158.09329</v>
      </c>
      <c r="AT11">
        <f t="shared" si="16"/>
        <v>90.464269999999999</v>
      </c>
      <c r="AU11">
        <f t="shared" si="17"/>
        <v>254.94544999999999</v>
      </c>
      <c r="AV11">
        <f t="shared" si="18"/>
        <v>277.02794</v>
      </c>
      <c r="AW11">
        <f t="shared" si="19"/>
        <v>220.84018</v>
      </c>
      <c r="AX11">
        <f t="shared" si="20"/>
        <v>0.54827098953955744</v>
      </c>
      <c r="AY11">
        <f t="shared" si="21"/>
        <v>1.6511300939525826</v>
      </c>
      <c r="AZ11">
        <f t="shared" si="22"/>
        <v>0.21578003944510554</v>
      </c>
      <c r="BA11">
        <f t="shared" si="23"/>
        <v>1.3156131883129312</v>
      </c>
      <c r="BB11">
        <f t="shared" si="24"/>
        <v>0.75282124044038712</v>
      </c>
      <c r="BC11">
        <f t="shared" si="25"/>
        <v>2.12159286659399</v>
      </c>
      <c r="BD11">
        <f t="shared" si="26"/>
        <v>2.3053578769545715</v>
      </c>
      <c r="BE11">
        <f t="shared" si="27"/>
        <v>1.8377772599798614</v>
      </c>
    </row>
    <row r="12" spans="1:57" x14ac:dyDescent="0.2">
      <c r="A12" t="s">
        <v>87</v>
      </c>
      <c r="B12" t="s">
        <v>17</v>
      </c>
      <c r="C12">
        <v>-0.89632000000000001</v>
      </c>
      <c r="D12">
        <v>-138</v>
      </c>
      <c r="E12">
        <v>153.96292700000001</v>
      </c>
      <c r="F12">
        <v>1.33</v>
      </c>
      <c r="G12">
        <v>243.93</v>
      </c>
      <c r="H12">
        <v>182.48</v>
      </c>
      <c r="I12">
        <v>4</v>
      </c>
      <c r="J12">
        <v>258</v>
      </c>
      <c r="K12">
        <v>0.02</v>
      </c>
      <c r="L12">
        <v>1.41</v>
      </c>
      <c r="M12">
        <v>1.5</v>
      </c>
      <c r="N12">
        <v>7518433</v>
      </c>
      <c r="O12">
        <v>151484528</v>
      </c>
      <c r="P12">
        <v>934024320</v>
      </c>
      <c r="Q12">
        <v>70043872</v>
      </c>
      <c r="R12">
        <v>607329713</v>
      </c>
      <c r="S12">
        <v>343261959</v>
      </c>
      <c r="T12">
        <v>1029198559</v>
      </c>
      <c r="U12">
        <v>477040724</v>
      </c>
      <c r="V12">
        <v>588282062</v>
      </c>
      <c r="W12">
        <v>7668100</v>
      </c>
      <c r="X12">
        <v>153326503</v>
      </c>
      <c r="Y12">
        <v>942041860</v>
      </c>
      <c r="Z12">
        <v>70982409</v>
      </c>
      <c r="AA12">
        <v>609534294</v>
      </c>
      <c r="AB12">
        <v>346494133</v>
      </c>
      <c r="AC12">
        <v>1042481578</v>
      </c>
      <c r="AD12">
        <v>480814986</v>
      </c>
      <c r="AE12">
        <v>594741442</v>
      </c>
      <c r="AF12">
        <f t="shared" si="2"/>
        <v>149667</v>
      </c>
      <c r="AG12">
        <f t="shared" si="3"/>
        <v>1841975</v>
      </c>
      <c r="AH12">
        <f t="shared" si="4"/>
        <v>8017540</v>
      </c>
      <c r="AI12">
        <f t="shared" si="5"/>
        <v>938537</v>
      </c>
      <c r="AJ12">
        <f t="shared" si="6"/>
        <v>2204581</v>
      </c>
      <c r="AK12">
        <f t="shared" si="7"/>
        <v>3232174</v>
      </c>
      <c r="AL12">
        <f t="shared" si="8"/>
        <v>13283019</v>
      </c>
      <c r="AM12">
        <f t="shared" si="9"/>
        <v>3774262</v>
      </c>
      <c r="AN12">
        <f t="shared" si="10"/>
        <v>6459380</v>
      </c>
      <c r="AO12">
        <f t="shared" si="11"/>
        <v>149.667</v>
      </c>
      <c r="AP12">
        <f t="shared" si="12"/>
        <v>18.419750000000001</v>
      </c>
      <c r="AQ12">
        <f t="shared" si="13"/>
        <v>80.175399999999996</v>
      </c>
      <c r="AR12">
        <f t="shared" si="14"/>
        <v>9.38537</v>
      </c>
      <c r="AS12">
        <f t="shared" si="15"/>
        <v>22.045809999999999</v>
      </c>
      <c r="AT12">
        <f t="shared" si="16"/>
        <v>32.321739999999998</v>
      </c>
      <c r="AU12">
        <f t="shared" si="17"/>
        <v>132.83018999999999</v>
      </c>
      <c r="AV12">
        <f t="shared" si="18"/>
        <v>37.742620000000002</v>
      </c>
      <c r="AW12">
        <f t="shared" si="19"/>
        <v>64.593800000000002</v>
      </c>
      <c r="AX12">
        <f t="shared" si="20"/>
        <v>0.1230715521791711</v>
      </c>
      <c r="AY12">
        <f t="shared" si="21"/>
        <v>0.53569190269063982</v>
      </c>
      <c r="AZ12">
        <f t="shared" si="22"/>
        <v>6.2708345861145071E-2</v>
      </c>
      <c r="BA12">
        <f t="shared" si="23"/>
        <v>0.14729907060340622</v>
      </c>
      <c r="BB12">
        <f t="shared" si="24"/>
        <v>0.21595769274455959</v>
      </c>
      <c r="BC12">
        <f t="shared" si="25"/>
        <v>0.88750486079095581</v>
      </c>
      <c r="BD12">
        <f t="shared" si="26"/>
        <v>0.25217730027327334</v>
      </c>
      <c r="BE12">
        <f t="shared" si="27"/>
        <v>0.43158344858920139</v>
      </c>
    </row>
    <row r="13" spans="1:57" x14ac:dyDescent="0.2">
      <c r="A13" t="s">
        <v>87</v>
      </c>
      <c r="B13" t="s">
        <v>17</v>
      </c>
      <c r="C13">
        <v>-0.835229</v>
      </c>
      <c r="D13">
        <v>-110.4</v>
      </c>
      <c r="E13">
        <v>132.17937699999999</v>
      </c>
      <c r="F13">
        <v>1.3</v>
      </c>
      <c r="G13">
        <v>195.55</v>
      </c>
      <c r="H13">
        <v>149.94</v>
      </c>
      <c r="I13">
        <v>3</v>
      </c>
      <c r="J13">
        <v>276</v>
      </c>
      <c r="K13">
        <v>0.02</v>
      </c>
      <c r="L13">
        <v>1.84</v>
      </c>
      <c r="M13">
        <v>1</v>
      </c>
      <c r="N13">
        <v>7711320</v>
      </c>
      <c r="O13">
        <v>153858361</v>
      </c>
      <c r="P13">
        <v>947800478</v>
      </c>
      <c r="Q13">
        <v>71278506</v>
      </c>
      <c r="R13">
        <v>612609857</v>
      </c>
      <c r="S13">
        <v>348947187</v>
      </c>
      <c r="T13">
        <v>1048566576</v>
      </c>
      <c r="U13">
        <v>482033829</v>
      </c>
      <c r="V13">
        <v>598398734</v>
      </c>
      <c r="W13">
        <v>7839203</v>
      </c>
      <c r="X13">
        <v>155432210</v>
      </c>
      <c r="Y13">
        <v>954115261</v>
      </c>
      <c r="Z13">
        <v>72052404</v>
      </c>
      <c r="AA13">
        <v>614154301</v>
      </c>
      <c r="AB13">
        <v>351883181</v>
      </c>
      <c r="AC13">
        <v>1058765109</v>
      </c>
      <c r="AD13">
        <v>485021094</v>
      </c>
      <c r="AE13">
        <v>602989686</v>
      </c>
      <c r="AF13">
        <f t="shared" si="2"/>
        <v>127883</v>
      </c>
      <c r="AG13">
        <f t="shared" si="3"/>
        <v>1573849</v>
      </c>
      <c r="AH13">
        <f t="shared" si="4"/>
        <v>6314783</v>
      </c>
      <c r="AI13">
        <f t="shared" si="5"/>
        <v>773898</v>
      </c>
      <c r="AJ13">
        <f t="shared" si="6"/>
        <v>1544444</v>
      </c>
      <c r="AK13">
        <f t="shared" si="7"/>
        <v>2935994</v>
      </c>
      <c r="AL13">
        <f t="shared" si="8"/>
        <v>10198533</v>
      </c>
      <c r="AM13">
        <f t="shared" si="9"/>
        <v>2987265</v>
      </c>
      <c r="AN13">
        <f t="shared" si="10"/>
        <v>4590952</v>
      </c>
      <c r="AO13">
        <f t="shared" si="11"/>
        <v>127.883</v>
      </c>
      <c r="AP13">
        <f t="shared" si="12"/>
        <v>15.738490000000001</v>
      </c>
      <c r="AQ13">
        <f t="shared" si="13"/>
        <v>63.147829999999999</v>
      </c>
      <c r="AR13">
        <f t="shared" si="14"/>
        <v>7.7389799999999997</v>
      </c>
      <c r="AS13">
        <f t="shared" si="15"/>
        <v>15.44444</v>
      </c>
      <c r="AT13">
        <f t="shared" si="16"/>
        <v>29.359940000000002</v>
      </c>
      <c r="AU13">
        <f t="shared" si="17"/>
        <v>101.98533</v>
      </c>
      <c r="AV13">
        <f t="shared" si="18"/>
        <v>29.87265</v>
      </c>
      <c r="AW13">
        <f t="shared" si="19"/>
        <v>45.909520000000001</v>
      </c>
      <c r="AX13">
        <f t="shared" si="20"/>
        <v>0.12306944629075015</v>
      </c>
      <c r="AY13">
        <f t="shared" si="21"/>
        <v>0.49379378025226184</v>
      </c>
      <c r="AZ13">
        <f t="shared" si="22"/>
        <v>6.0516096744680684E-2</v>
      </c>
      <c r="BA13">
        <f t="shared" si="23"/>
        <v>0.12077007890024476</v>
      </c>
      <c r="BB13">
        <f t="shared" si="24"/>
        <v>0.22958438572757914</v>
      </c>
      <c r="BC13">
        <f t="shared" si="25"/>
        <v>0.79748934573008146</v>
      </c>
      <c r="BD13">
        <f t="shared" si="26"/>
        <v>0.23359359727250692</v>
      </c>
      <c r="BE13">
        <f t="shared" si="27"/>
        <v>0.35899627002807255</v>
      </c>
    </row>
    <row r="14" spans="1:57" x14ac:dyDescent="0.2">
      <c r="A14" t="s">
        <v>87</v>
      </c>
      <c r="B14" t="s">
        <v>17</v>
      </c>
      <c r="C14">
        <v>-0.97709299999999999</v>
      </c>
      <c r="D14">
        <v>-138</v>
      </c>
      <c r="E14">
        <v>141.23521400000001</v>
      </c>
      <c r="F14">
        <v>2.4500000000000002</v>
      </c>
      <c r="G14">
        <v>403.43</v>
      </c>
      <c r="H14">
        <v>164.01</v>
      </c>
      <c r="I14">
        <v>31</v>
      </c>
      <c r="J14">
        <v>342</v>
      </c>
      <c r="K14">
        <v>0.18</v>
      </c>
      <c r="L14">
        <v>2.08</v>
      </c>
      <c r="M14">
        <v>9</v>
      </c>
      <c r="N14">
        <v>7880663</v>
      </c>
      <c r="O14">
        <v>155942408</v>
      </c>
      <c r="P14">
        <v>960727502</v>
      </c>
      <c r="Q14">
        <v>72300131</v>
      </c>
      <c r="R14">
        <v>616169454</v>
      </c>
      <c r="S14">
        <v>353495337</v>
      </c>
      <c r="T14">
        <v>1068970501</v>
      </c>
      <c r="U14">
        <v>486205014</v>
      </c>
      <c r="V14">
        <v>607801047</v>
      </c>
      <c r="W14">
        <v>8021895</v>
      </c>
      <c r="X14">
        <v>157680552</v>
      </c>
      <c r="Y14">
        <v>967189107</v>
      </c>
      <c r="Z14">
        <v>73073199</v>
      </c>
      <c r="AA14">
        <v>617452367</v>
      </c>
      <c r="AB14">
        <v>356237059</v>
      </c>
      <c r="AC14">
        <v>1096517449</v>
      </c>
      <c r="AD14">
        <v>489464586</v>
      </c>
      <c r="AE14">
        <v>614804313</v>
      </c>
      <c r="AF14">
        <f t="shared" si="2"/>
        <v>141232</v>
      </c>
      <c r="AG14">
        <f t="shared" si="3"/>
        <v>1738144</v>
      </c>
      <c r="AH14">
        <f t="shared" si="4"/>
        <v>6461605</v>
      </c>
      <c r="AI14">
        <f t="shared" si="5"/>
        <v>773068</v>
      </c>
      <c r="AJ14">
        <f t="shared" si="6"/>
        <v>1282913</v>
      </c>
      <c r="AK14">
        <f t="shared" si="7"/>
        <v>2741722</v>
      </c>
      <c r="AL14">
        <f t="shared" si="8"/>
        <v>27546948</v>
      </c>
      <c r="AM14">
        <f t="shared" si="9"/>
        <v>3259572</v>
      </c>
      <c r="AN14">
        <f t="shared" si="10"/>
        <v>7003266</v>
      </c>
      <c r="AO14">
        <f t="shared" si="11"/>
        <v>141.232</v>
      </c>
      <c r="AP14">
        <f t="shared" si="12"/>
        <v>17.381440000000001</v>
      </c>
      <c r="AQ14">
        <f t="shared" si="13"/>
        <v>64.616050000000001</v>
      </c>
      <c r="AR14">
        <f t="shared" si="14"/>
        <v>7.7306800000000004</v>
      </c>
      <c r="AS14">
        <f t="shared" si="15"/>
        <v>12.829129999999999</v>
      </c>
      <c r="AT14">
        <f t="shared" si="16"/>
        <v>27.41722</v>
      </c>
      <c r="AU14">
        <f t="shared" si="17"/>
        <v>275.46947999999998</v>
      </c>
      <c r="AV14">
        <f t="shared" si="18"/>
        <v>32.59572</v>
      </c>
      <c r="AW14">
        <f t="shared" si="19"/>
        <v>70.032660000000007</v>
      </c>
      <c r="AX14">
        <f t="shared" si="20"/>
        <v>0.12307012575053813</v>
      </c>
      <c r="AY14">
        <f t="shared" si="21"/>
        <v>0.45751706412144555</v>
      </c>
      <c r="AZ14">
        <f t="shared" si="22"/>
        <v>5.4737453268381107E-2</v>
      </c>
      <c r="BA14">
        <f t="shared" si="23"/>
        <v>9.0837274838563492E-2</v>
      </c>
      <c r="BB14">
        <f t="shared" si="24"/>
        <v>0.19412895094596125</v>
      </c>
      <c r="BC14">
        <f t="shared" si="25"/>
        <v>1.9504749631811487</v>
      </c>
      <c r="BD14">
        <f t="shared" si="26"/>
        <v>0.23079557040897247</v>
      </c>
      <c r="BE14">
        <f t="shared" si="27"/>
        <v>0.49586963294437525</v>
      </c>
    </row>
    <row r="15" spans="1:57" x14ac:dyDescent="0.2">
      <c r="A15" t="s">
        <v>87</v>
      </c>
      <c r="B15" t="s">
        <v>17</v>
      </c>
      <c r="C15">
        <v>-0.94367100000000004</v>
      </c>
      <c r="D15">
        <v>-138</v>
      </c>
      <c r="E15">
        <v>146.23741799999999</v>
      </c>
      <c r="F15">
        <v>2.44</v>
      </c>
      <c r="G15">
        <v>385.24</v>
      </c>
      <c r="H15">
        <v>157.57</v>
      </c>
      <c r="I15">
        <v>34</v>
      </c>
      <c r="J15">
        <v>318</v>
      </c>
      <c r="K15">
        <v>0.21</v>
      </c>
      <c r="L15">
        <v>2.0099999999999998</v>
      </c>
      <c r="M15">
        <v>10.6</v>
      </c>
      <c r="N15">
        <v>8062653</v>
      </c>
      <c r="O15">
        <v>158182121</v>
      </c>
      <c r="P15">
        <v>973914173</v>
      </c>
      <c r="Q15">
        <v>73294613</v>
      </c>
      <c r="R15">
        <v>617822573</v>
      </c>
      <c r="S15">
        <v>357028229</v>
      </c>
      <c r="T15">
        <v>1110398293</v>
      </c>
      <c r="U15">
        <v>490571385</v>
      </c>
      <c r="V15">
        <v>620462396</v>
      </c>
      <c r="W15">
        <v>8204596</v>
      </c>
      <c r="X15">
        <v>159928989</v>
      </c>
      <c r="Y15">
        <v>980508731</v>
      </c>
      <c r="Z15">
        <v>74064992</v>
      </c>
      <c r="AA15">
        <v>619111924</v>
      </c>
      <c r="AB15">
        <v>359783715</v>
      </c>
      <c r="AC15">
        <v>1139032299</v>
      </c>
      <c r="AD15">
        <v>493801725</v>
      </c>
      <c r="AE15">
        <v>627910031</v>
      </c>
      <c r="AF15">
        <f t="shared" si="2"/>
        <v>141943</v>
      </c>
      <c r="AG15">
        <f t="shared" si="3"/>
        <v>1746868</v>
      </c>
      <c r="AH15">
        <f t="shared" si="4"/>
        <v>6594558</v>
      </c>
      <c r="AI15">
        <f t="shared" si="5"/>
        <v>770379</v>
      </c>
      <c r="AJ15">
        <f t="shared" si="6"/>
        <v>1289351</v>
      </c>
      <c r="AK15">
        <f t="shared" si="7"/>
        <v>2755486</v>
      </c>
      <c r="AL15">
        <f t="shared" si="8"/>
        <v>28634006</v>
      </c>
      <c r="AM15">
        <f t="shared" si="9"/>
        <v>3230340</v>
      </c>
      <c r="AN15">
        <f t="shared" si="10"/>
        <v>7447635</v>
      </c>
      <c r="AO15">
        <f t="shared" si="11"/>
        <v>141.94300000000001</v>
      </c>
      <c r="AP15">
        <f t="shared" si="12"/>
        <v>17.468679999999999</v>
      </c>
      <c r="AQ15">
        <f t="shared" si="13"/>
        <v>65.945580000000007</v>
      </c>
      <c r="AR15">
        <f t="shared" si="14"/>
        <v>7.7037899999999997</v>
      </c>
      <c r="AS15">
        <f t="shared" si="15"/>
        <v>12.893509999999999</v>
      </c>
      <c r="AT15">
        <f t="shared" si="16"/>
        <v>27.554860000000001</v>
      </c>
      <c r="AU15">
        <f t="shared" si="17"/>
        <v>286.34005999999999</v>
      </c>
      <c r="AV15">
        <f t="shared" si="18"/>
        <v>32.303400000000003</v>
      </c>
      <c r="AW15">
        <f t="shared" si="19"/>
        <v>74.476349999999996</v>
      </c>
      <c r="AX15">
        <f t="shared" si="20"/>
        <v>0.12306827388458746</v>
      </c>
      <c r="AY15">
        <f t="shared" si="21"/>
        <v>0.46459198410629621</v>
      </c>
      <c r="AZ15">
        <f t="shared" si="22"/>
        <v>5.4273828226823438E-2</v>
      </c>
      <c r="BA15">
        <f t="shared" si="23"/>
        <v>9.0835828466356197E-2</v>
      </c>
      <c r="BB15">
        <f t="shared" si="24"/>
        <v>0.19412623376989355</v>
      </c>
      <c r="BC15">
        <f t="shared" si="25"/>
        <v>2.0172890526478935</v>
      </c>
      <c r="BD15">
        <f t="shared" si="26"/>
        <v>0.22758008496368262</v>
      </c>
      <c r="BE15">
        <f t="shared" si="27"/>
        <v>0.52469195381244582</v>
      </c>
    </row>
    <row r="16" spans="1:57" x14ac:dyDescent="0.2">
      <c r="A16" t="s">
        <v>87</v>
      </c>
      <c r="B16" t="s">
        <v>17</v>
      </c>
      <c r="C16">
        <v>-0.95049300000000003</v>
      </c>
      <c r="D16">
        <v>-138</v>
      </c>
      <c r="E16">
        <v>145.18783500000001</v>
      </c>
      <c r="F16">
        <v>2.48</v>
      </c>
      <c r="G16">
        <v>406.88</v>
      </c>
      <c r="H16">
        <v>163.57</v>
      </c>
      <c r="I16">
        <v>1</v>
      </c>
      <c r="J16">
        <v>1</v>
      </c>
      <c r="K16">
        <v>0</v>
      </c>
      <c r="L16">
        <v>0</v>
      </c>
      <c r="M16">
        <v>100</v>
      </c>
      <c r="N16">
        <v>8247809</v>
      </c>
      <c r="O16">
        <v>160460747</v>
      </c>
      <c r="P16">
        <v>987399226</v>
      </c>
      <c r="Q16">
        <v>74330516</v>
      </c>
      <c r="R16">
        <v>619504413</v>
      </c>
      <c r="S16">
        <v>360622506</v>
      </c>
      <c r="T16">
        <v>1153441044</v>
      </c>
      <c r="U16">
        <v>495027108</v>
      </c>
      <c r="V16">
        <v>632824628</v>
      </c>
      <c r="W16">
        <v>8388707</v>
      </c>
      <c r="X16">
        <v>162194743</v>
      </c>
      <c r="Y16">
        <v>993743987</v>
      </c>
      <c r="Z16">
        <v>75115036</v>
      </c>
      <c r="AA16">
        <v>620784265</v>
      </c>
      <c r="AB16">
        <v>363357684</v>
      </c>
      <c r="AC16">
        <v>1181379394</v>
      </c>
      <c r="AD16">
        <v>498243538</v>
      </c>
      <c r="AE16">
        <v>639892552</v>
      </c>
      <c r="AF16">
        <f t="shared" si="2"/>
        <v>140898</v>
      </c>
      <c r="AG16">
        <f t="shared" si="3"/>
        <v>1733996</v>
      </c>
      <c r="AH16">
        <f t="shared" si="4"/>
        <v>6344761</v>
      </c>
      <c r="AI16">
        <f t="shared" si="5"/>
        <v>784520</v>
      </c>
      <c r="AJ16">
        <f t="shared" si="6"/>
        <v>1279852</v>
      </c>
      <c r="AK16">
        <f t="shared" si="7"/>
        <v>2735178</v>
      </c>
      <c r="AL16">
        <f t="shared" si="8"/>
        <v>27938350</v>
      </c>
      <c r="AM16">
        <f t="shared" si="9"/>
        <v>3216430</v>
      </c>
      <c r="AN16">
        <f t="shared" si="10"/>
        <v>7067924</v>
      </c>
      <c r="AO16">
        <f t="shared" si="11"/>
        <v>140.898</v>
      </c>
      <c r="AP16">
        <f t="shared" si="12"/>
        <v>17.339960000000001</v>
      </c>
      <c r="AQ16">
        <f t="shared" si="13"/>
        <v>63.447609999999997</v>
      </c>
      <c r="AR16">
        <f t="shared" si="14"/>
        <v>7.8452000000000002</v>
      </c>
      <c r="AS16">
        <f t="shared" si="15"/>
        <v>12.79852</v>
      </c>
      <c r="AT16">
        <f t="shared" si="16"/>
        <v>27.351780000000002</v>
      </c>
      <c r="AU16">
        <f t="shared" si="17"/>
        <v>279.38350000000003</v>
      </c>
      <c r="AV16">
        <f t="shared" si="18"/>
        <v>32.164299999999997</v>
      </c>
      <c r="AW16">
        <f t="shared" si="19"/>
        <v>70.679239999999993</v>
      </c>
      <c r="AX16">
        <f t="shared" si="20"/>
        <v>0.12306746724580904</v>
      </c>
      <c r="AY16">
        <f t="shared" si="21"/>
        <v>0.45030880495109937</v>
      </c>
      <c r="AZ16">
        <f t="shared" si="22"/>
        <v>5.5679995457706993E-2</v>
      </c>
      <c r="BA16">
        <f t="shared" si="23"/>
        <v>9.0835356073187698E-2</v>
      </c>
      <c r="BB16">
        <f t="shared" si="24"/>
        <v>0.19412468594302262</v>
      </c>
      <c r="BC16">
        <f t="shared" si="25"/>
        <v>1.9828776845661402</v>
      </c>
      <c r="BD16">
        <f t="shared" si="26"/>
        <v>0.22828074209711988</v>
      </c>
      <c r="BE16">
        <f t="shared" si="27"/>
        <v>0.50163408990901215</v>
      </c>
    </row>
    <row r="17" spans="1:57" x14ac:dyDescent="0.2">
      <c r="A17" t="s">
        <v>87</v>
      </c>
      <c r="B17" t="s">
        <v>17</v>
      </c>
      <c r="C17">
        <v>-1.148504</v>
      </c>
      <c r="D17">
        <v>-138</v>
      </c>
      <c r="E17">
        <v>120.156356</v>
      </c>
      <c r="F17">
        <v>2.79</v>
      </c>
      <c r="G17">
        <v>358.7</v>
      </c>
      <c r="H17">
        <v>128.13</v>
      </c>
      <c r="I17">
        <v>32</v>
      </c>
      <c r="J17">
        <v>323</v>
      </c>
      <c r="K17">
        <v>0.24</v>
      </c>
      <c r="L17">
        <v>2.52</v>
      </c>
      <c r="M17">
        <v>9.9</v>
      </c>
      <c r="N17">
        <v>8422422</v>
      </c>
      <c r="O17">
        <v>162609590</v>
      </c>
      <c r="P17">
        <v>999719555</v>
      </c>
      <c r="Q17">
        <v>75318944</v>
      </c>
      <c r="R17">
        <v>621090457</v>
      </c>
      <c r="S17">
        <v>364012060</v>
      </c>
      <c r="T17">
        <v>1192960555</v>
      </c>
      <c r="U17">
        <v>499172882</v>
      </c>
      <c r="V17">
        <v>644691301</v>
      </c>
      <c r="W17">
        <v>8542578</v>
      </c>
      <c r="X17">
        <v>164088328</v>
      </c>
      <c r="Y17">
        <v>1006186057</v>
      </c>
      <c r="Z17">
        <v>75961407</v>
      </c>
      <c r="AA17">
        <v>622181904</v>
      </c>
      <c r="AB17">
        <v>366344596</v>
      </c>
      <c r="AC17">
        <v>1222327805</v>
      </c>
      <c r="AD17">
        <v>501964738</v>
      </c>
      <c r="AE17">
        <v>653530693</v>
      </c>
      <c r="AF17">
        <f t="shared" si="2"/>
        <v>120156</v>
      </c>
      <c r="AG17">
        <f t="shared" si="3"/>
        <v>1478738</v>
      </c>
      <c r="AH17">
        <f t="shared" si="4"/>
        <v>6466502</v>
      </c>
      <c r="AI17">
        <f t="shared" si="5"/>
        <v>642463</v>
      </c>
      <c r="AJ17">
        <f t="shared" si="6"/>
        <v>1091447</v>
      </c>
      <c r="AK17">
        <f t="shared" si="7"/>
        <v>2332536</v>
      </c>
      <c r="AL17">
        <f t="shared" si="8"/>
        <v>29367250</v>
      </c>
      <c r="AM17">
        <f t="shared" si="9"/>
        <v>2791856</v>
      </c>
      <c r="AN17">
        <f t="shared" si="10"/>
        <v>8839392</v>
      </c>
      <c r="AO17">
        <f t="shared" si="11"/>
        <v>120.15600000000001</v>
      </c>
      <c r="AP17">
        <f t="shared" si="12"/>
        <v>14.787380000000001</v>
      </c>
      <c r="AQ17">
        <f t="shared" si="13"/>
        <v>64.665019999999998</v>
      </c>
      <c r="AR17">
        <f t="shared" si="14"/>
        <v>6.4246299999999996</v>
      </c>
      <c r="AS17">
        <f t="shared" si="15"/>
        <v>10.91447</v>
      </c>
      <c r="AT17">
        <f t="shared" si="16"/>
        <v>23.32536</v>
      </c>
      <c r="AU17">
        <f t="shared" si="17"/>
        <v>293.67250000000001</v>
      </c>
      <c r="AV17">
        <f t="shared" si="18"/>
        <v>27.918559999999999</v>
      </c>
      <c r="AW17">
        <f t="shared" si="19"/>
        <v>88.393919999999994</v>
      </c>
      <c r="AX17">
        <f t="shared" si="20"/>
        <v>0.12306817803522088</v>
      </c>
      <c r="AY17">
        <f t="shared" si="21"/>
        <v>0.53817553846666</v>
      </c>
      <c r="AZ17">
        <f t="shared" si="22"/>
        <v>5.3469073537734273E-2</v>
      </c>
      <c r="BA17">
        <f t="shared" si="23"/>
        <v>9.0835830087552846E-2</v>
      </c>
      <c r="BB17">
        <f t="shared" si="24"/>
        <v>0.19412563667232596</v>
      </c>
      <c r="BC17">
        <f t="shared" si="25"/>
        <v>2.4440935117680347</v>
      </c>
      <c r="BD17">
        <f t="shared" si="26"/>
        <v>0.23235260827590798</v>
      </c>
      <c r="BE17">
        <f t="shared" si="27"/>
        <v>0.73565964246479565</v>
      </c>
    </row>
    <row r="18" spans="1:57" x14ac:dyDescent="0.2">
      <c r="A18" t="s">
        <v>87</v>
      </c>
      <c r="B18" t="s">
        <v>17</v>
      </c>
      <c r="C18">
        <v>-0.93918900000000005</v>
      </c>
      <c r="D18">
        <v>-138</v>
      </c>
      <c r="E18">
        <v>146.935259</v>
      </c>
      <c r="F18">
        <v>2.57</v>
      </c>
      <c r="G18">
        <v>414.74</v>
      </c>
      <c r="H18">
        <v>161.02000000000001</v>
      </c>
      <c r="I18">
        <v>1</v>
      </c>
      <c r="J18">
        <v>1</v>
      </c>
      <c r="K18">
        <v>0</v>
      </c>
      <c r="L18">
        <v>0</v>
      </c>
      <c r="M18">
        <v>100</v>
      </c>
      <c r="N18">
        <v>8586850</v>
      </c>
      <c r="O18">
        <v>164633132</v>
      </c>
      <c r="P18">
        <v>1014013016</v>
      </c>
      <c r="Q18">
        <v>76269737</v>
      </c>
      <c r="R18">
        <v>622584020</v>
      </c>
      <c r="S18">
        <v>367203966</v>
      </c>
      <c r="T18">
        <v>1237656763</v>
      </c>
      <c r="U18">
        <v>503145241</v>
      </c>
      <c r="V18">
        <v>659013729</v>
      </c>
      <c r="W18">
        <v>8729491</v>
      </c>
      <c r="X18">
        <v>166388592</v>
      </c>
      <c r="Y18">
        <v>1020475995</v>
      </c>
      <c r="Z18">
        <v>77055138</v>
      </c>
      <c r="AA18">
        <v>623879713</v>
      </c>
      <c r="AB18">
        <v>369973001</v>
      </c>
      <c r="AC18">
        <v>1266975289</v>
      </c>
      <c r="AD18">
        <v>506435175</v>
      </c>
      <c r="AE18">
        <v>666355259</v>
      </c>
      <c r="AF18">
        <f t="shared" si="2"/>
        <v>142641</v>
      </c>
      <c r="AG18">
        <f t="shared" si="3"/>
        <v>1755460</v>
      </c>
      <c r="AH18">
        <f t="shared" si="4"/>
        <v>6462979</v>
      </c>
      <c r="AI18">
        <f t="shared" si="5"/>
        <v>785401</v>
      </c>
      <c r="AJ18">
        <f t="shared" si="6"/>
        <v>1295693</v>
      </c>
      <c r="AK18">
        <f t="shared" si="7"/>
        <v>2769035</v>
      </c>
      <c r="AL18">
        <f t="shared" si="8"/>
        <v>29318526</v>
      </c>
      <c r="AM18">
        <f t="shared" si="9"/>
        <v>3289934</v>
      </c>
      <c r="AN18">
        <f t="shared" si="10"/>
        <v>7341530</v>
      </c>
      <c r="AO18">
        <f t="shared" si="11"/>
        <v>142.64099999999999</v>
      </c>
      <c r="AP18">
        <f t="shared" si="12"/>
        <v>17.554600000000001</v>
      </c>
      <c r="AQ18">
        <f t="shared" si="13"/>
        <v>64.62979</v>
      </c>
      <c r="AR18">
        <f t="shared" si="14"/>
        <v>7.8540099999999997</v>
      </c>
      <c r="AS18">
        <f t="shared" si="15"/>
        <v>12.95693</v>
      </c>
      <c r="AT18">
        <f t="shared" si="16"/>
        <v>27.690349999999999</v>
      </c>
      <c r="AU18">
        <f t="shared" si="17"/>
        <v>293.18526000000003</v>
      </c>
      <c r="AV18">
        <f t="shared" si="18"/>
        <v>32.899340000000002</v>
      </c>
      <c r="AW18">
        <f t="shared" si="19"/>
        <v>73.415300000000002</v>
      </c>
      <c r="AX18">
        <f t="shared" si="20"/>
        <v>0.12306840249297188</v>
      </c>
      <c r="AY18">
        <f t="shared" si="21"/>
        <v>0.45309406131476926</v>
      </c>
      <c r="AZ18">
        <f t="shared" si="22"/>
        <v>5.5061377864709306E-2</v>
      </c>
      <c r="BA18">
        <f t="shared" si="23"/>
        <v>9.0835944784458889E-2</v>
      </c>
      <c r="BB18">
        <f t="shared" si="24"/>
        <v>0.19412616288444418</v>
      </c>
      <c r="BC18">
        <f t="shared" si="25"/>
        <v>2.0554066502618467</v>
      </c>
      <c r="BD18">
        <f t="shared" si="26"/>
        <v>0.23064434489382438</v>
      </c>
      <c r="BE18">
        <f t="shared" si="27"/>
        <v>0.51468581964512317</v>
      </c>
    </row>
    <row r="19" spans="1:57" x14ac:dyDescent="0.2">
      <c r="A19" t="s">
        <v>87</v>
      </c>
      <c r="B19" t="s">
        <v>17</v>
      </c>
      <c r="C19">
        <v>-0.94138900000000003</v>
      </c>
      <c r="D19">
        <v>-138</v>
      </c>
      <c r="E19">
        <v>146.591917</v>
      </c>
      <c r="F19">
        <v>2.48</v>
      </c>
      <c r="G19">
        <v>384.02</v>
      </c>
      <c r="H19">
        <v>154.6</v>
      </c>
      <c r="I19">
        <v>31</v>
      </c>
      <c r="J19">
        <v>268</v>
      </c>
      <c r="K19">
        <v>0.2</v>
      </c>
      <c r="L19">
        <v>1.73</v>
      </c>
      <c r="M19">
        <v>11.5</v>
      </c>
      <c r="N19">
        <v>8766735</v>
      </c>
      <c r="O19">
        <v>166846898</v>
      </c>
      <c r="P19">
        <v>1026729008</v>
      </c>
      <c r="Q19">
        <v>77292316</v>
      </c>
      <c r="R19">
        <v>624217987</v>
      </c>
      <c r="S19">
        <v>370695930</v>
      </c>
      <c r="T19">
        <v>1280776377</v>
      </c>
      <c r="U19">
        <v>507449021</v>
      </c>
      <c r="V19">
        <v>671997167</v>
      </c>
      <c r="W19">
        <v>8909033</v>
      </c>
      <c r="X19">
        <v>168598110</v>
      </c>
      <c r="Y19">
        <v>1033293233</v>
      </c>
      <c r="Z19">
        <v>78089059</v>
      </c>
      <c r="AA19">
        <v>625510549</v>
      </c>
      <c r="AB19">
        <v>373458268</v>
      </c>
      <c r="AC19">
        <v>1310080827</v>
      </c>
      <c r="AD19">
        <v>510751779</v>
      </c>
      <c r="AE19">
        <v>679614101</v>
      </c>
      <c r="AF19">
        <f t="shared" si="2"/>
        <v>142298</v>
      </c>
      <c r="AG19">
        <f t="shared" si="3"/>
        <v>1751212</v>
      </c>
      <c r="AH19">
        <f t="shared" si="4"/>
        <v>6564225</v>
      </c>
      <c r="AI19">
        <f t="shared" si="5"/>
        <v>796743</v>
      </c>
      <c r="AJ19">
        <f t="shared" si="6"/>
        <v>1292562</v>
      </c>
      <c r="AK19">
        <f t="shared" si="7"/>
        <v>2762338</v>
      </c>
      <c r="AL19">
        <f t="shared" si="8"/>
        <v>29304450</v>
      </c>
      <c r="AM19">
        <f t="shared" si="9"/>
        <v>3302758</v>
      </c>
      <c r="AN19">
        <f t="shared" si="10"/>
        <v>7616934</v>
      </c>
      <c r="AO19">
        <f t="shared" si="11"/>
        <v>142.298</v>
      </c>
      <c r="AP19">
        <f t="shared" si="12"/>
        <v>17.512119999999999</v>
      </c>
      <c r="AQ19">
        <f t="shared" si="13"/>
        <v>65.642250000000004</v>
      </c>
      <c r="AR19">
        <f t="shared" si="14"/>
        <v>7.9674300000000002</v>
      </c>
      <c r="AS19">
        <f t="shared" si="15"/>
        <v>12.92562</v>
      </c>
      <c r="AT19">
        <f t="shared" si="16"/>
        <v>27.623380000000001</v>
      </c>
      <c r="AU19">
        <f t="shared" si="17"/>
        <v>293.04450000000003</v>
      </c>
      <c r="AV19">
        <f t="shared" si="18"/>
        <v>33.02758</v>
      </c>
      <c r="AW19">
        <f t="shared" si="19"/>
        <v>76.169340000000005</v>
      </c>
      <c r="AX19">
        <f t="shared" si="20"/>
        <v>0.12306652236855051</v>
      </c>
      <c r="AY19">
        <f t="shared" si="21"/>
        <v>0.461301283222533</v>
      </c>
      <c r="AZ19">
        <f t="shared" si="22"/>
        <v>5.5991159397883315E-2</v>
      </c>
      <c r="BA19">
        <f t="shared" si="23"/>
        <v>9.0834867672068484E-2</v>
      </c>
      <c r="BB19">
        <f t="shared" si="24"/>
        <v>0.19412345921938468</v>
      </c>
      <c r="BC19">
        <f t="shared" si="25"/>
        <v>2.0593718815443647</v>
      </c>
      <c r="BD19">
        <f t="shared" si="26"/>
        <v>0.23210150529171175</v>
      </c>
      <c r="BE19">
        <f t="shared" si="27"/>
        <v>0.53528046775077653</v>
      </c>
    </row>
    <row r="20" spans="1:57" x14ac:dyDescent="0.2">
      <c r="A20" t="s">
        <v>87</v>
      </c>
      <c r="B20" t="s">
        <v>17</v>
      </c>
      <c r="C20">
        <v>-0.95572999999999997</v>
      </c>
      <c r="D20">
        <v>-138</v>
      </c>
      <c r="E20">
        <v>144.39219700000001</v>
      </c>
      <c r="F20">
        <v>2.6</v>
      </c>
      <c r="G20">
        <v>425.92</v>
      </c>
      <c r="H20">
        <v>163.52000000000001</v>
      </c>
      <c r="I20">
        <v>40</v>
      </c>
      <c r="J20">
        <v>354</v>
      </c>
      <c r="K20">
        <v>0.24</v>
      </c>
      <c r="L20">
        <v>2.16</v>
      </c>
      <c r="M20">
        <v>11.2</v>
      </c>
      <c r="N20">
        <v>8954346</v>
      </c>
      <c r="O20">
        <v>169155727</v>
      </c>
      <c r="P20">
        <v>1040674175</v>
      </c>
      <c r="Q20">
        <v>78323269</v>
      </c>
      <c r="R20">
        <v>625922122</v>
      </c>
      <c r="S20">
        <v>374337846</v>
      </c>
      <c r="T20">
        <v>1326294296</v>
      </c>
      <c r="U20">
        <v>511977874</v>
      </c>
      <c r="V20">
        <v>685998146</v>
      </c>
      <c r="W20">
        <v>9098738</v>
      </c>
      <c r="X20">
        <v>170932711</v>
      </c>
      <c r="Y20">
        <v>1047490783</v>
      </c>
      <c r="Z20">
        <v>79084233</v>
      </c>
      <c r="AA20">
        <v>627233703</v>
      </c>
      <c r="AB20">
        <v>377140834</v>
      </c>
      <c r="AC20">
        <v>1356667311</v>
      </c>
      <c r="AD20">
        <v>515261749</v>
      </c>
      <c r="AE20">
        <v>693776296</v>
      </c>
      <c r="AF20">
        <f t="shared" si="2"/>
        <v>144392</v>
      </c>
      <c r="AG20">
        <f t="shared" si="3"/>
        <v>1776984</v>
      </c>
      <c r="AH20">
        <f t="shared" si="4"/>
        <v>6816608</v>
      </c>
      <c r="AI20">
        <f t="shared" si="5"/>
        <v>760964</v>
      </c>
      <c r="AJ20">
        <f t="shared" si="6"/>
        <v>1311581</v>
      </c>
      <c r="AK20">
        <f t="shared" si="7"/>
        <v>2802988</v>
      </c>
      <c r="AL20">
        <f t="shared" si="8"/>
        <v>30373015</v>
      </c>
      <c r="AM20">
        <f t="shared" si="9"/>
        <v>3283875</v>
      </c>
      <c r="AN20">
        <f t="shared" si="10"/>
        <v>7778150</v>
      </c>
      <c r="AO20">
        <f t="shared" si="11"/>
        <v>144.392</v>
      </c>
      <c r="AP20">
        <f t="shared" si="12"/>
        <v>17.769839999999999</v>
      </c>
      <c r="AQ20">
        <f t="shared" si="13"/>
        <v>68.166079999999994</v>
      </c>
      <c r="AR20">
        <f t="shared" si="14"/>
        <v>7.6096399999999997</v>
      </c>
      <c r="AS20">
        <f t="shared" si="15"/>
        <v>13.11581</v>
      </c>
      <c r="AT20">
        <f t="shared" si="16"/>
        <v>28.029879999999999</v>
      </c>
      <c r="AU20">
        <f t="shared" si="17"/>
        <v>303.73014999999998</v>
      </c>
      <c r="AV20">
        <f t="shared" si="18"/>
        <v>32.838749999999997</v>
      </c>
      <c r="AW20">
        <f t="shared" si="19"/>
        <v>77.781499999999994</v>
      </c>
      <c r="AX20">
        <f t="shared" si="20"/>
        <v>0.12306665189207158</v>
      </c>
      <c r="AY20">
        <f t="shared" si="21"/>
        <v>0.47209042052191252</v>
      </c>
      <c r="AZ20">
        <f t="shared" si="22"/>
        <v>5.2701257687406501E-2</v>
      </c>
      <c r="BA20">
        <f t="shared" si="23"/>
        <v>9.0834741536927249E-2</v>
      </c>
      <c r="BB20">
        <f t="shared" si="24"/>
        <v>0.19412349714665633</v>
      </c>
      <c r="BC20">
        <f t="shared" si="25"/>
        <v>2.1035109285833009</v>
      </c>
      <c r="BD20">
        <f t="shared" si="26"/>
        <v>0.22742776608122334</v>
      </c>
      <c r="BE20">
        <f t="shared" si="27"/>
        <v>0.538682891018893</v>
      </c>
    </row>
    <row r="21" spans="1:57" x14ac:dyDescent="0.2">
      <c r="A21" t="s">
        <v>87</v>
      </c>
      <c r="B21" t="s">
        <v>17</v>
      </c>
      <c r="C21">
        <v>-0.92421500000000001</v>
      </c>
      <c r="D21">
        <v>-138</v>
      </c>
      <c r="E21">
        <v>149.31588500000001</v>
      </c>
      <c r="F21">
        <v>2.41</v>
      </c>
      <c r="G21">
        <v>383.68</v>
      </c>
      <c r="H21">
        <v>158.91</v>
      </c>
      <c r="I21">
        <v>1</v>
      </c>
      <c r="J21">
        <v>1</v>
      </c>
      <c r="K21">
        <v>0</v>
      </c>
      <c r="L21">
        <v>0</v>
      </c>
      <c r="M21">
        <v>100</v>
      </c>
      <c r="N21">
        <v>9132119</v>
      </c>
      <c r="O21">
        <v>171343475</v>
      </c>
      <c r="P21">
        <v>1053097220</v>
      </c>
      <c r="Q21">
        <v>79297684</v>
      </c>
      <c r="R21">
        <v>627536885</v>
      </c>
      <c r="S21">
        <v>377788769</v>
      </c>
      <c r="T21">
        <v>1368147493</v>
      </c>
      <c r="U21">
        <v>516230231</v>
      </c>
      <c r="V21">
        <v>697736237</v>
      </c>
      <c r="W21">
        <v>9281435</v>
      </c>
      <c r="X21">
        <v>173181064</v>
      </c>
      <c r="Y21">
        <v>1060724217</v>
      </c>
      <c r="Z21">
        <v>80133037</v>
      </c>
      <c r="AA21">
        <v>628893197</v>
      </c>
      <c r="AB21">
        <v>380687353</v>
      </c>
      <c r="AC21">
        <v>1398290158</v>
      </c>
      <c r="AD21">
        <v>519691723</v>
      </c>
      <c r="AE21">
        <v>705315832</v>
      </c>
      <c r="AF21">
        <f t="shared" si="2"/>
        <v>149316</v>
      </c>
      <c r="AG21">
        <f t="shared" si="3"/>
        <v>1837589</v>
      </c>
      <c r="AH21">
        <f t="shared" si="4"/>
        <v>7626997</v>
      </c>
      <c r="AI21">
        <f t="shared" si="5"/>
        <v>835353</v>
      </c>
      <c r="AJ21">
        <f t="shared" si="6"/>
        <v>1356312</v>
      </c>
      <c r="AK21">
        <f t="shared" si="7"/>
        <v>2898584</v>
      </c>
      <c r="AL21">
        <f t="shared" si="8"/>
        <v>30142665</v>
      </c>
      <c r="AM21">
        <f t="shared" si="9"/>
        <v>3461492</v>
      </c>
      <c r="AN21">
        <f t="shared" si="10"/>
        <v>7579595</v>
      </c>
      <c r="AO21">
        <f t="shared" si="11"/>
        <v>149.316</v>
      </c>
      <c r="AP21">
        <f t="shared" si="12"/>
        <v>18.375889999999998</v>
      </c>
      <c r="AQ21">
        <f t="shared" si="13"/>
        <v>76.269970000000001</v>
      </c>
      <c r="AR21">
        <f t="shared" si="14"/>
        <v>8.3535299999999992</v>
      </c>
      <c r="AS21">
        <f t="shared" si="15"/>
        <v>13.56312</v>
      </c>
      <c r="AT21">
        <f t="shared" si="16"/>
        <v>28.98584</v>
      </c>
      <c r="AU21">
        <f t="shared" si="17"/>
        <v>301.42665</v>
      </c>
      <c r="AV21">
        <f t="shared" si="18"/>
        <v>34.614919999999998</v>
      </c>
      <c r="AW21">
        <f t="shared" si="19"/>
        <v>75.795950000000005</v>
      </c>
      <c r="AX21">
        <f t="shared" si="20"/>
        <v>0.12306711939778724</v>
      </c>
      <c r="AY21">
        <f t="shared" si="21"/>
        <v>0.51079569503603095</v>
      </c>
      <c r="AZ21">
        <f t="shared" si="22"/>
        <v>5.594531061641083E-2</v>
      </c>
      <c r="BA21">
        <f t="shared" si="23"/>
        <v>9.0835007634814752E-2</v>
      </c>
      <c r="BB21">
        <f t="shared" si="24"/>
        <v>0.19412413940903855</v>
      </c>
      <c r="BC21">
        <f t="shared" si="25"/>
        <v>2.0187163465402231</v>
      </c>
      <c r="BD21">
        <f t="shared" si="26"/>
        <v>0.23182324734120924</v>
      </c>
      <c r="BE21">
        <f t="shared" si="27"/>
        <v>0.50762108548313645</v>
      </c>
    </row>
    <row r="22" spans="1:57" x14ac:dyDescent="0.2">
      <c r="A22" t="s">
        <v>88</v>
      </c>
      <c r="B22" t="s">
        <v>16</v>
      </c>
      <c r="C22">
        <v>-1.973752</v>
      </c>
      <c r="D22">
        <v>-248.4</v>
      </c>
      <c r="E22">
        <v>125.851654</v>
      </c>
      <c r="F22">
        <v>3.93</v>
      </c>
      <c r="G22">
        <v>560.1</v>
      </c>
      <c r="H22">
        <v>142.46</v>
      </c>
      <c r="I22">
        <v>437</v>
      </c>
      <c r="J22">
        <v>1259</v>
      </c>
      <c r="K22">
        <v>3.06</v>
      </c>
      <c r="L22">
        <v>8.83</v>
      </c>
      <c r="M22">
        <v>34.700000000000003</v>
      </c>
      <c r="N22">
        <v>12137073</v>
      </c>
      <c r="O22">
        <v>208678947</v>
      </c>
      <c r="P22">
        <v>1299885079</v>
      </c>
      <c r="Q22">
        <v>96296400</v>
      </c>
      <c r="R22">
        <v>654832418</v>
      </c>
      <c r="S22">
        <v>436122202</v>
      </c>
      <c r="T22">
        <v>1981647696</v>
      </c>
      <c r="U22">
        <v>587231889</v>
      </c>
      <c r="V22">
        <v>877995323</v>
      </c>
      <c r="W22">
        <v>12263011</v>
      </c>
      <c r="X22">
        <v>210665908</v>
      </c>
      <c r="Y22">
        <v>1318921139</v>
      </c>
      <c r="Z22">
        <v>97089742</v>
      </c>
      <c r="AA22">
        <v>655976420</v>
      </c>
      <c r="AB22">
        <v>438567050</v>
      </c>
      <c r="AC22">
        <v>2027429454</v>
      </c>
      <c r="AD22">
        <v>599341884</v>
      </c>
      <c r="AE22">
        <v>894273586</v>
      </c>
      <c r="AF22">
        <f t="shared" si="2"/>
        <v>125938</v>
      </c>
      <c r="AG22">
        <f t="shared" si="3"/>
        <v>1986961</v>
      </c>
      <c r="AH22">
        <f t="shared" si="4"/>
        <v>19036060</v>
      </c>
      <c r="AI22">
        <f t="shared" si="5"/>
        <v>793342</v>
      </c>
      <c r="AJ22">
        <f t="shared" si="6"/>
        <v>1144002</v>
      </c>
      <c r="AK22">
        <f t="shared" si="7"/>
        <v>2444848</v>
      </c>
      <c r="AL22">
        <f t="shared" si="8"/>
        <v>45781758</v>
      </c>
      <c r="AM22">
        <f t="shared" si="9"/>
        <v>12109995</v>
      </c>
      <c r="AN22">
        <f t="shared" si="10"/>
        <v>16278263</v>
      </c>
      <c r="AO22">
        <f t="shared" si="11"/>
        <v>125.938</v>
      </c>
      <c r="AP22">
        <f t="shared" si="12"/>
        <v>19.869610000000002</v>
      </c>
      <c r="AQ22">
        <f t="shared" si="13"/>
        <v>190.36060000000001</v>
      </c>
      <c r="AR22">
        <f t="shared" si="14"/>
        <v>7.9334199999999999</v>
      </c>
      <c r="AS22">
        <f t="shared" si="15"/>
        <v>11.440020000000001</v>
      </c>
      <c r="AT22">
        <f t="shared" si="16"/>
        <v>24.44848</v>
      </c>
      <c r="AU22">
        <f t="shared" si="17"/>
        <v>457.81758000000002</v>
      </c>
      <c r="AV22">
        <f t="shared" si="18"/>
        <v>121.09995000000001</v>
      </c>
      <c r="AW22">
        <f t="shared" si="19"/>
        <v>162.78263000000001</v>
      </c>
      <c r="AX22">
        <f t="shared" si="20"/>
        <v>0.15777295176991854</v>
      </c>
      <c r="AY22">
        <f t="shared" si="21"/>
        <v>1.5115421874255586</v>
      </c>
      <c r="AZ22">
        <f t="shared" si="22"/>
        <v>6.2994648160205807E-2</v>
      </c>
      <c r="BA22">
        <f t="shared" si="23"/>
        <v>9.0838507837189733E-2</v>
      </c>
      <c r="BB22">
        <f t="shared" si="24"/>
        <v>0.1941310803728819</v>
      </c>
      <c r="BC22">
        <f t="shared" si="25"/>
        <v>3.6352616366783654</v>
      </c>
      <c r="BD22">
        <f t="shared" si="26"/>
        <v>0.96158387460496442</v>
      </c>
      <c r="BE22">
        <f t="shared" si="27"/>
        <v>1.2925616573234449</v>
      </c>
    </row>
    <row r="23" spans="1:57" x14ac:dyDescent="0.2">
      <c r="A23" t="s">
        <v>88</v>
      </c>
      <c r="B23" t="s">
        <v>16</v>
      </c>
      <c r="C23">
        <v>-1.7804120000000001</v>
      </c>
      <c r="D23">
        <v>-220.8</v>
      </c>
      <c r="E23">
        <v>124.01621</v>
      </c>
      <c r="F23">
        <v>3.76</v>
      </c>
      <c r="G23">
        <v>543.54</v>
      </c>
      <c r="H23">
        <v>144.30000000000001</v>
      </c>
      <c r="I23">
        <v>251</v>
      </c>
      <c r="J23">
        <v>1278</v>
      </c>
      <c r="K23">
        <v>1.73</v>
      </c>
      <c r="L23">
        <v>8.85</v>
      </c>
      <c r="M23">
        <v>19.600000000000001</v>
      </c>
      <c r="N23">
        <v>12322562</v>
      </c>
      <c r="O23">
        <v>211470725</v>
      </c>
      <c r="P23">
        <v>1328183297</v>
      </c>
      <c r="Q23">
        <v>97526204</v>
      </c>
      <c r="R23">
        <v>656517323</v>
      </c>
      <c r="S23">
        <v>439723023</v>
      </c>
      <c r="T23">
        <v>2048881062</v>
      </c>
      <c r="U23">
        <v>601611331</v>
      </c>
      <c r="V23">
        <v>902138806</v>
      </c>
      <c r="W23">
        <v>12446578</v>
      </c>
      <c r="X23">
        <v>213146956</v>
      </c>
      <c r="Y23">
        <v>1347318343</v>
      </c>
      <c r="Z23">
        <v>98377580</v>
      </c>
      <c r="AA23">
        <v>657643895</v>
      </c>
      <c r="AB23">
        <v>442130618</v>
      </c>
      <c r="AC23">
        <v>2092051506</v>
      </c>
      <c r="AD23">
        <v>604694597</v>
      </c>
      <c r="AE23">
        <v>916548711</v>
      </c>
      <c r="AF23">
        <f t="shared" si="2"/>
        <v>124016</v>
      </c>
      <c r="AG23">
        <f t="shared" si="3"/>
        <v>1676231</v>
      </c>
      <c r="AH23">
        <f t="shared" si="4"/>
        <v>19135046</v>
      </c>
      <c r="AI23">
        <f t="shared" si="5"/>
        <v>851376</v>
      </c>
      <c r="AJ23">
        <f t="shared" si="6"/>
        <v>1126572</v>
      </c>
      <c r="AK23">
        <f t="shared" si="7"/>
        <v>2407595</v>
      </c>
      <c r="AL23">
        <f t="shared" si="8"/>
        <v>43170444</v>
      </c>
      <c r="AM23">
        <f t="shared" si="9"/>
        <v>3083266</v>
      </c>
      <c r="AN23">
        <f t="shared" si="10"/>
        <v>14409905</v>
      </c>
      <c r="AO23">
        <f t="shared" si="11"/>
        <v>124.01600000000001</v>
      </c>
      <c r="AP23">
        <f t="shared" si="12"/>
        <v>16.762309999999999</v>
      </c>
      <c r="AQ23">
        <f t="shared" si="13"/>
        <v>191.35046</v>
      </c>
      <c r="AR23">
        <f t="shared" si="14"/>
        <v>8.5137599999999996</v>
      </c>
      <c r="AS23">
        <f t="shared" si="15"/>
        <v>11.26572</v>
      </c>
      <c r="AT23">
        <f t="shared" si="16"/>
        <v>24.075949999999999</v>
      </c>
      <c r="AU23">
        <f t="shared" si="17"/>
        <v>431.70443999999998</v>
      </c>
      <c r="AV23">
        <f t="shared" si="18"/>
        <v>30.832660000000001</v>
      </c>
      <c r="AW23">
        <f t="shared" si="19"/>
        <v>144.09905000000001</v>
      </c>
      <c r="AX23">
        <f t="shared" si="20"/>
        <v>0.13516247903496323</v>
      </c>
      <c r="AY23">
        <f t="shared" si="21"/>
        <v>1.5429497806734613</v>
      </c>
      <c r="AZ23">
        <f t="shared" si="22"/>
        <v>6.8650496710101913E-2</v>
      </c>
      <c r="BA23">
        <f t="shared" si="23"/>
        <v>9.0840859243968522E-2</v>
      </c>
      <c r="BB23">
        <f t="shared" si="24"/>
        <v>0.19413583731131465</v>
      </c>
      <c r="BC23">
        <f t="shared" si="25"/>
        <v>3.4810382531286281</v>
      </c>
      <c r="BD23">
        <f t="shared" si="26"/>
        <v>0.24861840407689328</v>
      </c>
      <c r="BE23">
        <f t="shared" si="27"/>
        <v>1.1619391852664172</v>
      </c>
    </row>
    <row r="24" spans="1:57" x14ac:dyDescent="0.2">
      <c r="A24" t="s">
        <v>88</v>
      </c>
      <c r="B24" t="s">
        <v>16</v>
      </c>
      <c r="C24">
        <v>-1.8955930000000001</v>
      </c>
      <c r="D24">
        <v>-248.4</v>
      </c>
      <c r="E24">
        <v>131.04080300000001</v>
      </c>
      <c r="F24">
        <v>3.91</v>
      </c>
      <c r="G24">
        <v>620.35</v>
      </c>
      <c r="H24">
        <v>158.26</v>
      </c>
      <c r="I24">
        <v>569</v>
      </c>
      <c r="J24">
        <v>1494</v>
      </c>
      <c r="K24">
        <v>3.59</v>
      </c>
      <c r="L24">
        <v>9.44</v>
      </c>
      <c r="M24">
        <v>38</v>
      </c>
      <c r="N24">
        <v>12499635</v>
      </c>
      <c r="O24">
        <v>213863972</v>
      </c>
      <c r="P24">
        <v>1355049894</v>
      </c>
      <c r="Q24">
        <v>98698762</v>
      </c>
      <c r="R24">
        <v>658125790</v>
      </c>
      <c r="S24">
        <v>443160480</v>
      </c>
      <c r="T24">
        <v>2111048896</v>
      </c>
      <c r="U24">
        <v>606057670</v>
      </c>
      <c r="V24">
        <v>922602928</v>
      </c>
      <c r="W24">
        <v>12630675</v>
      </c>
      <c r="X24">
        <v>215675331</v>
      </c>
      <c r="Y24">
        <v>1373414870</v>
      </c>
      <c r="Z24">
        <v>99605586</v>
      </c>
      <c r="AA24">
        <v>659316140</v>
      </c>
      <c r="AB24">
        <v>445704379</v>
      </c>
      <c r="AC24">
        <v>2157742803</v>
      </c>
      <c r="AD24">
        <v>616742640</v>
      </c>
      <c r="AE24">
        <v>938509974</v>
      </c>
      <c r="AF24">
        <f t="shared" si="2"/>
        <v>131040</v>
      </c>
      <c r="AG24">
        <f t="shared" si="3"/>
        <v>1811359</v>
      </c>
      <c r="AH24">
        <f t="shared" si="4"/>
        <v>18364976</v>
      </c>
      <c r="AI24">
        <f t="shared" si="5"/>
        <v>906824</v>
      </c>
      <c r="AJ24">
        <f t="shared" si="6"/>
        <v>1190350</v>
      </c>
      <c r="AK24">
        <f t="shared" si="7"/>
        <v>2543899</v>
      </c>
      <c r="AL24">
        <f t="shared" si="8"/>
        <v>46693907</v>
      </c>
      <c r="AM24">
        <f t="shared" si="9"/>
        <v>10684970</v>
      </c>
      <c r="AN24">
        <f t="shared" si="10"/>
        <v>15907046</v>
      </c>
      <c r="AO24">
        <f t="shared" si="11"/>
        <v>131.04</v>
      </c>
      <c r="AP24">
        <f t="shared" si="12"/>
        <v>18.113589999999999</v>
      </c>
      <c r="AQ24">
        <f t="shared" si="13"/>
        <v>183.64975999999999</v>
      </c>
      <c r="AR24">
        <f t="shared" si="14"/>
        <v>9.0682399999999994</v>
      </c>
      <c r="AS24">
        <f t="shared" si="15"/>
        <v>11.903499999999999</v>
      </c>
      <c r="AT24">
        <f t="shared" si="16"/>
        <v>25.43899</v>
      </c>
      <c r="AU24">
        <f t="shared" si="17"/>
        <v>466.93907000000002</v>
      </c>
      <c r="AV24">
        <f t="shared" si="18"/>
        <v>106.8497</v>
      </c>
      <c r="AW24">
        <f t="shared" si="19"/>
        <v>159.07046</v>
      </c>
      <c r="AX24">
        <f t="shared" si="20"/>
        <v>0.13822947191697191</v>
      </c>
      <c r="AY24">
        <f t="shared" si="21"/>
        <v>1.4014786324786324</v>
      </c>
      <c r="AZ24">
        <f t="shared" si="22"/>
        <v>6.9202075702075705E-2</v>
      </c>
      <c r="BA24">
        <f t="shared" si="23"/>
        <v>9.083867521367521E-2</v>
      </c>
      <c r="BB24">
        <f t="shared" si="24"/>
        <v>0.19413148656898657</v>
      </c>
      <c r="BC24">
        <f t="shared" si="25"/>
        <v>3.5633323412698417</v>
      </c>
      <c r="BD24">
        <f t="shared" si="26"/>
        <v>0.81539758852258859</v>
      </c>
      <c r="BE24">
        <f t="shared" si="27"/>
        <v>1.2139076617826619</v>
      </c>
    </row>
    <row r="25" spans="1:57" x14ac:dyDescent="0.2">
      <c r="A25" t="s">
        <v>88</v>
      </c>
      <c r="B25" t="s">
        <v>16</v>
      </c>
      <c r="C25">
        <v>-1.841189</v>
      </c>
      <c r="D25">
        <v>-248.4</v>
      </c>
      <c r="E25">
        <v>134.91279900000001</v>
      </c>
      <c r="F25">
        <v>3.96</v>
      </c>
      <c r="G25">
        <v>605.42999999999995</v>
      </c>
      <c r="H25">
        <v>152.68</v>
      </c>
      <c r="I25">
        <v>139</v>
      </c>
      <c r="J25">
        <v>3257</v>
      </c>
      <c r="K25">
        <v>0.91</v>
      </c>
      <c r="L25">
        <v>21.33</v>
      </c>
      <c r="M25">
        <v>4.2</v>
      </c>
      <c r="N25">
        <v>75126718</v>
      </c>
      <c r="O25">
        <v>567224048</v>
      </c>
      <c r="P25">
        <v>3407515089</v>
      </c>
      <c r="Q25">
        <v>299112986</v>
      </c>
      <c r="R25">
        <v>822968468</v>
      </c>
      <c r="S25">
        <v>1141914620</v>
      </c>
      <c r="T25">
        <v>6988536992</v>
      </c>
      <c r="U25">
        <v>1772202609</v>
      </c>
      <c r="V25">
        <v>2727758183</v>
      </c>
      <c r="W25">
        <v>75261634</v>
      </c>
      <c r="X25">
        <v>569082077</v>
      </c>
      <c r="Y25">
        <v>3434676632</v>
      </c>
      <c r="Z25">
        <v>299846791</v>
      </c>
      <c r="AA25">
        <v>824194059</v>
      </c>
      <c r="AB25">
        <v>1144533828</v>
      </c>
      <c r="AC25">
        <v>7038009030</v>
      </c>
      <c r="AD25">
        <v>1778530739</v>
      </c>
      <c r="AE25">
        <v>2743797140</v>
      </c>
      <c r="AF25">
        <f t="shared" si="2"/>
        <v>134916</v>
      </c>
      <c r="AG25">
        <f t="shared" si="3"/>
        <v>1858029</v>
      </c>
      <c r="AH25">
        <f t="shared" si="4"/>
        <v>27161543</v>
      </c>
      <c r="AI25">
        <f t="shared" si="5"/>
        <v>733805</v>
      </c>
      <c r="AJ25">
        <f t="shared" si="6"/>
        <v>1225591</v>
      </c>
      <c r="AK25">
        <f t="shared" si="7"/>
        <v>2619208</v>
      </c>
      <c r="AL25">
        <f t="shared" si="8"/>
        <v>49472038</v>
      </c>
      <c r="AM25">
        <f t="shared" si="9"/>
        <v>6328130</v>
      </c>
      <c r="AN25">
        <f t="shared" si="10"/>
        <v>16038957</v>
      </c>
      <c r="AO25">
        <f t="shared" si="11"/>
        <v>134.916</v>
      </c>
      <c r="AP25">
        <f t="shared" si="12"/>
        <v>18.580290000000002</v>
      </c>
      <c r="AQ25">
        <f t="shared" si="13"/>
        <v>271.61543</v>
      </c>
      <c r="AR25">
        <f t="shared" si="14"/>
        <v>7.33805</v>
      </c>
      <c r="AS25">
        <f t="shared" si="15"/>
        <v>12.25591</v>
      </c>
      <c r="AT25">
        <f t="shared" si="16"/>
        <v>26.192080000000001</v>
      </c>
      <c r="AU25">
        <f t="shared" si="17"/>
        <v>494.72037999999998</v>
      </c>
      <c r="AV25">
        <f t="shared" si="18"/>
        <v>63.281300000000002</v>
      </c>
      <c r="AW25">
        <f t="shared" si="19"/>
        <v>160.38956999999999</v>
      </c>
      <c r="AX25">
        <f t="shared" si="20"/>
        <v>0.13771746864715825</v>
      </c>
      <c r="AY25">
        <f t="shared" si="21"/>
        <v>2.0132188176346766</v>
      </c>
      <c r="AZ25">
        <f t="shared" si="22"/>
        <v>5.4389768448516118E-2</v>
      </c>
      <c r="BA25">
        <f t="shared" si="23"/>
        <v>9.0841041833437108E-2</v>
      </c>
      <c r="BB25">
        <f t="shared" si="24"/>
        <v>0.19413620326721814</v>
      </c>
      <c r="BC25">
        <f t="shared" si="25"/>
        <v>3.6668770197752676</v>
      </c>
      <c r="BD25">
        <f t="shared" si="26"/>
        <v>0.46904221886210684</v>
      </c>
      <c r="BE25">
        <f t="shared" si="27"/>
        <v>1.1888105932580273</v>
      </c>
    </row>
    <row r="26" spans="1:57" x14ac:dyDescent="0.2">
      <c r="A26" t="s">
        <v>88</v>
      </c>
      <c r="B26" t="s">
        <v>16</v>
      </c>
      <c r="C26">
        <v>-1.7218690000000001</v>
      </c>
      <c r="D26">
        <v>-220.8</v>
      </c>
      <c r="E26">
        <v>128.23278500000001</v>
      </c>
      <c r="F26">
        <v>4.03</v>
      </c>
      <c r="G26">
        <v>604.22</v>
      </c>
      <c r="H26">
        <v>149.81</v>
      </c>
      <c r="I26">
        <v>142</v>
      </c>
      <c r="J26">
        <v>4705</v>
      </c>
      <c r="K26">
        <v>0.94</v>
      </c>
      <c r="L26">
        <v>31.4</v>
      </c>
      <c r="M26">
        <v>3</v>
      </c>
      <c r="N26">
        <v>75537773</v>
      </c>
      <c r="O26">
        <v>572814228</v>
      </c>
      <c r="P26">
        <v>3492287367</v>
      </c>
      <c r="Q26">
        <v>301523901</v>
      </c>
      <c r="R26">
        <v>826702388</v>
      </c>
      <c r="S26">
        <v>1149894383</v>
      </c>
      <c r="T26">
        <v>7131791021</v>
      </c>
      <c r="U26">
        <v>1785504780</v>
      </c>
      <c r="V26">
        <v>2774466110</v>
      </c>
      <c r="W26">
        <v>75666006</v>
      </c>
      <c r="X26">
        <v>574547429</v>
      </c>
      <c r="Y26">
        <v>3521648717</v>
      </c>
      <c r="Z26">
        <v>302258128</v>
      </c>
      <c r="AA26">
        <v>827867248</v>
      </c>
      <c r="AB26">
        <v>1152383806</v>
      </c>
      <c r="AC26">
        <v>7178723176</v>
      </c>
      <c r="AD26">
        <v>1788820907</v>
      </c>
      <c r="AE26">
        <v>2789743141</v>
      </c>
      <c r="AF26">
        <f t="shared" si="2"/>
        <v>128233</v>
      </c>
      <c r="AG26">
        <f t="shared" si="3"/>
        <v>1733201</v>
      </c>
      <c r="AH26">
        <f t="shared" si="4"/>
        <v>29361350</v>
      </c>
      <c r="AI26">
        <f t="shared" si="5"/>
        <v>734227</v>
      </c>
      <c r="AJ26">
        <f t="shared" si="6"/>
        <v>1164860</v>
      </c>
      <c r="AK26">
        <f t="shared" si="7"/>
        <v>2489423</v>
      </c>
      <c r="AL26">
        <f t="shared" si="8"/>
        <v>46932155</v>
      </c>
      <c r="AM26">
        <f t="shared" si="9"/>
        <v>3316127</v>
      </c>
      <c r="AN26">
        <f t="shared" si="10"/>
        <v>15277031</v>
      </c>
      <c r="AO26">
        <f t="shared" si="11"/>
        <v>128.233</v>
      </c>
      <c r="AP26">
        <f t="shared" si="12"/>
        <v>17.33201</v>
      </c>
      <c r="AQ26">
        <f t="shared" si="13"/>
        <v>293.61349999999999</v>
      </c>
      <c r="AR26">
        <f t="shared" si="14"/>
        <v>7.3422700000000001</v>
      </c>
      <c r="AS26">
        <f t="shared" si="15"/>
        <v>11.6486</v>
      </c>
      <c r="AT26">
        <f t="shared" si="16"/>
        <v>24.89423</v>
      </c>
      <c r="AU26">
        <f t="shared" si="17"/>
        <v>469.32155</v>
      </c>
      <c r="AV26">
        <f t="shared" si="18"/>
        <v>33.161270000000002</v>
      </c>
      <c r="AW26">
        <f t="shared" si="19"/>
        <v>152.77030999999999</v>
      </c>
      <c r="AX26">
        <f t="shared" si="20"/>
        <v>0.13516029415205133</v>
      </c>
      <c r="AY26">
        <f t="shared" si="21"/>
        <v>2.2896875219327315</v>
      </c>
      <c r="AZ26">
        <f t="shared" si="22"/>
        <v>5.7257258272051657E-2</v>
      </c>
      <c r="BA26">
        <f t="shared" si="23"/>
        <v>9.0839331529325523E-2</v>
      </c>
      <c r="BB26">
        <f t="shared" si="24"/>
        <v>0.19413278953155583</v>
      </c>
      <c r="BC26">
        <f t="shared" si="25"/>
        <v>3.6599124250387964</v>
      </c>
      <c r="BD26">
        <f t="shared" si="26"/>
        <v>0.258601685993465</v>
      </c>
      <c r="BE26">
        <f t="shared" si="27"/>
        <v>1.1913494186363884</v>
      </c>
    </row>
    <row r="27" spans="1:57" x14ac:dyDescent="0.2">
      <c r="A27" t="s">
        <v>88</v>
      </c>
      <c r="B27" t="s">
        <v>16</v>
      </c>
      <c r="C27">
        <v>-1.657219</v>
      </c>
      <c r="D27">
        <v>-220.8</v>
      </c>
      <c r="E27">
        <v>133.23526200000001</v>
      </c>
      <c r="F27">
        <v>4.01</v>
      </c>
      <c r="G27">
        <v>559.42999999999995</v>
      </c>
      <c r="H27">
        <v>139.25</v>
      </c>
      <c r="I27">
        <v>103</v>
      </c>
      <c r="J27">
        <v>2299</v>
      </c>
      <c r="K27">
        <v>0.73</v>
      </c>
      <c r="L27">
        <v>16.5</v>
      </c>
      <c r="M27">
        <v>4.4000000000000004</v>
      </c>
      <c r="N27">
        <v>13104633</v>
      </c>
      <c r="O27">
        <v>221584915</v>
      </c>
      <c r="P27">
        <v>1439328359</v>
      </c>
      <c r="Q27">
        <v>102763229</v>
      </c>
      <c r="R27">
        <v>663621216</v>
      </c>
      <c r="S27">
        <v>454904777</v>
      </c>
      <c r="T27">
        <v>2318681370</v>
      </c>
      <c r="U27">
        <v>639999022</v>
      </c>
      <c r="V27">
        <v>992500000</v>
      </c>
      <c r="W27">
        <v>13233573</v>
      </c>
      <c r="X27">
        <v>223343879</v>
      </c>
      <c r="Y27">
        <v>1457181448</v>
      </c>
      <c r="Z27">
        <v>103441360</v>
      </c>
      <c r="AA27">
        <v>664792478</v>
      </c>
      <c r="AB27">
        <v>457407886</v>
      </c>
      <c r="AC27">
        <v>2366651345</v>
      </c>
      <c r="AD27">
        <v>645477434</v>
      </c>
      <c r="AE27">
        <v>1008551432</v>
      </c>
      <c r="AF27">
        <f t="shared" si="2"/>
        <v>128940</v>
      </c>
      <c r="AG27">
        <f t="shared" si="3"/>
        <v>1758964</v>
      </c>
      <c r="AH27">
        <f t="shared" si="4"/>
        <v>17853089</v>
      </c>
      <c r="AI27">
        <f t="shared" si="5"/>
        <v>678131</v>
      </c>
      <c r="AJ27">
        <f t="shared" si="6"/>
        <v>1171262</v>
      </c>
      <c r="AK27">
        <f t="shared" si="7"/>
        <v>2503109</v>
      </c>
      <c r="AL27">
        <f t="shared" si="8"/>
        <v>47969975</v>
      </c>
      <c r="AM27">
        <f t="shared" si="9"/>
        <v>5478412</v>
      </c>
      <c r="AN27">
        <f t="shared" si="10"/>
        <v>16051432</v>
      </c>
      <c r="AO27">
        <f t="shared" si="11"/>
        <v>128.94</v>
      </c>
      <c r="AP27">
        <f t="shared" si="12"/>
        <v>17.589639999999999</v>
      </c>
      <c r="AQ27">
        <f t="shared" si="13"/>
        <v>178.53089</v>
      </c>
      <c r="AR27">
        <f t="shared" si="14"/>
        <v>6.7813100000000004</v>
      </c>
      <c r="AS27">
        <f t="shared" si="15"/>
        <v>11.712619999999999</v>
      </c>
      <c r="AT27">
        <f t="shared" si="16"/>
        <v>25.031089999999999</v>
      </c>
      <c r="AU27">
        <f t="shared" si="17"/>
        <v>479.69974999999999</v>
      </c>
      <c r="AV27">
        <f t="shared" si="18"/>
        <v>54.784120000000001</v>
      </c>
      <c r="AW27">
        <f t="shared" si="19"/>
        <v>160.51432</v>
      </c>
      <c r="AX27">
        <f t="shared" si="20"/>
        <v>0.13641724833255778</v>
      </c>
      <c r="AY27">
        <f t="shared" si="21"/>
        <v>1.3846043896385916</v>
      </c>
      <c r="AZ27">
        <f t="shared" si="22"/>
        <v>5.2592756320769353E-2</v>
      </c>
      <c r="BA27">
        <f t="shared" si="23"/>
        <v>9.0837753994105777E-2</v>
      </c>
      <c r="BB27">
        <f t="shared" si="24"/>
        <v>0.19412975027144408</v>
      </c>
      <c r="BC27">
        <f t="shared" si="25"/>
        <v>3.7203331006669771</v>
      </c>
      <c r="BD27">
        <f t="shared" si="26"/>
        <v>0.42488071971459596</v>
      </c>
      <c r="BE27">
        <f t="shared" si="27"/>
        <v>1.244876066387467</v>
      </c>
    </row>
    <row r="28" spans="1:57" x14ac:dyDescent="0.2">
      <c r="A28" t="s">
        <v>88</v>
      </c>
      <c r="B28" t="s">
        <v>16</v>
      </c>
      <c r="C28">
        <v>-1.937063</v>
      </c>
      <c r="D28">
        <v>-248.4</v>
      </c>
      <c r="E28">
        <v>128.235365</v>
      </c>
      <c r="F28">
        <v>4.76</v>
      </c>
      <c r="G28">
        <v>733.2</v>
      </c>
      <c r="H28">
        <v>153.97</v>
      </c>
      <c r="I28">
        <v>177</v>
      </c>
      <c r="J28">
        <v>1793</v>
      </c>
      <c r="K28">
        <v>1.1399999999999999</v>
      </c>
      <c r="L28">
        <v>11.64</v>
      </c>
      <c r="M28">
        <v>9.8000000000000007</v>
      </c>
      <c r="N28">
        <v>13294713</v>
      </c>
      <c r="O28">
        <v>224170131</v>
      </c>
      <c r="P28">
        <v>1466537068</v>
      </c>
      <c r="Q28">
        <v>103961600</v>
      </c>
      <c r="R28">
        <v>665347790</v>
      </c>
      <c r="S28">
        <v>458594650</v>
      </c>
      <c r="T28">
        <v>2393366965</v>
      </c>
      <c r="U28">
        <v>647017165</v>
      </c>
      <c r="V28">
        <v>1018242921</v>
      </c>
      <c r="W28">
        <v>13422948</v>
      </c>
      <c r="X28">
        <v>225903372</v>
      </c>
      <c r="Y28">
        <v>1492205909</v>
      </c>
      <c r="Z28">
        <v>104748062</v>
      </c>
      <c r="AA28">
        <v>666512678</v>
      </c>
      <c r="AB28">
        <v>461084134</v>
      </c>
      <c r="AC28">
        <v>2450457102</v>
      </c>
      <c r="AD28">
        <v>650255397</v>
      </c>
      <c r="AE28">
        <v>1040302252</v>
      </c>
      <c r="AF28">
        <f t="shared" si="2"/>
        <v>128235</v>
      </c>
      <c r="AG28">
        <f t="shared" si="3"/>
        <v>1733241</v>
      </c>
      <c r="AH28">
        <f t="shared" si="4"/>
        <v>25668841</v>
      </c>
      <c r="AI28">
        <f t="shared" si="5"/>
        <v>786462</v>
      </c>
      <c r="AJ28">
        <f t="shared" si="6"/>
        <v>1164888</v>
      </c>
      <c r="AK28">
        <f t="shared" si="7"/>
        <v>2489484</v>
      </c>
      <c r="AL28">
        <f t="shared" si="8"/>
        <v>57090137</v>
      </c>
      <c r="AM28">
        <f t="shared" si="9"/>
        <v>3238232</v>
      </c>
      <c r="AN28">
        <f t="shared" si="10"/>
        <v>22059331</v>
      </c>
      <c r="AO28">
        <f t="shared" si="11"/>
        <v>128.23500000000001</v>
      </c>
      <c r="AP28">
        <f t="shared" si="12"/>
        <v>17.332409999999999</v>
      </c>
      <c r="AQ28">
        <f t="shared" si="13"/>
        <v>256.68840999999998</v>
      </c>
      <c r="AR28">
        <f t="shared" si="14"/>
        <v>7.8646200000000004</v>
      </c>
      <c r="AS28">
        <f t="shared" si="15"/>
        <v>11.64888</v>
      </c>
      <c r="AT28">
        <f t="shared" si="16"/>
        <v>24.894839999999999</v>
      </c>
      <c r="AU28">
        <f t="shared" si="17"/>
        <v>570.90137000000004</v>
      </c>
      <c r="AV28">
        <f t="shared" si="18"/>
        <v>32.38232</v>
      </c>
      <c r="AW28">
        <f t="shared" si="19"/>
        <v>220.59331</v>
      </c>
      <c r="AX28">
        <f t="shared" si="20"/>
        <v>0.1351613054158381</v>
      </c>
      <c r="AY28">
        <f t="shared" si="21"/>
        <v>2.0017032011541307</v>
      </c>
      <c r="AZ28">
        <f t="shared" si="22"/>
        <v>6.1329746169142586E-2</v>
      </c>
      <c r="BA28">
        <f t="shared" si="23"/>
        <v>9.0840098257106081E-2</v>
      </c>
      <c r="BB28">
        <f t="shared" si="24"/>
        <v>0.19413451865715284</v>
      </c>
      <c r="BC28">
        <f t="shared" si="25"/>
        <v>4.4519933715444298</v>
      </c>
      <c r="BD28">
        <f t="shared" si="26"/>
        <v>0.25252325808086712</v>
      </c>
      <c r="BE28">
        <f t="shared" si="27"/>
        <v>1.7202270051078097</v>
      </c>
    </row>
    <row r="29" spans="1:57" x14ac:dyDescent="0.2">
      <c r="A29" t="s">
        <v>88</v>
      </c>
      <c r="B29" t="s">
        <v>16</v>
      </c>
      <c r="C29">
        <v>-1.723422</v>
      </c>
      <c r="D29">
        <v>-220.8</v>
      </c>
      <c r="E29">
        <v>128.11720500000001</v>
      </c>
      <c r="F29">
        <v>3.97</v>
      </c>
      <c r="G29">
        <v>759.43</v>
      </c>
      <c r="H29">
        <v>191.27</v>
      </c>
      <c r="I29">
        <v>191</v>
      </c>
      <c r="J29">
        <v>3604</v>
      </c>
      <c r="K29">
        <v>0.99</v>
      </c>
      <c r="L29">
        <v>18.84</v>
      </c>
      <c r="M29">
        <v>5.2</v>
      </c>
      <c r="N29">
        <v>13466871</v>
      </c>
      <c r="O29">
        <v>226496942</v>
      </c>
      <c r="P29">
        <v>1500334195</v>
      </c>
      <c r="Q29">
        <v>105076391</v>
      </c>
      <c r="R29">
        <v>666911605</v>
      </c>
      <c r="S29">
        <v>461936692</v>
      </c>
      <c r="T29">
        <v>2469388797</v>
      </c>
      <c r="U29">
        <v>651408469</v>
      </c>
      <c r="V29">
        <v>1047668840</v>
      </c>
      <c r="W29">
        <v>13594969</v>
      </c>
      <c r="X29">
        <v>228244995</v>
      </c>
      <c r="Y29">
        <v>1522149323</v>
      </c>
      <c r="Z29">
        <v>105839679</v>
      </c>
      <c r="AA29">
        <v>668075238</v>
      </c>
      <c r="AB29">
        <v>464423495</v>
      </c>
      <c r="AC29">
        <v>2519184914</v>
      </c>
      <c r="AD29">
        <v>655938227</v>
      </c>
      <c r="AE29">
        <v>1064881746</v>
      </c>
      <c r="AF29">
        <f t="shared" si="2"/>
        <v>128098</v>
      </c>
      <c r="AG29">
        <f t="shared" si="3"/>
        <v>1748053</v>
      </c>
      <c r="AH29">
        <f t="shared" si="4"/>
        <v>21815128</v>
      </c>
      <c r="AI29">
        <f t="shared" si="5"/>
        <v>763288</v>
      </c>
      <c r="AJ29">
        <f t="shared" si="6"/>
        <v>1163633</v>
      </c>
      <c r="AK29">
        <f t="shared" si="7"/>
        <v>2486803</v>
      </c>
      <c r="AL29">
        <f t="shared" si="8"/>
        <v>49796117</v>
      </c>
      <c r="AM29">
        <f t="shared" si="9"/>
        <v>4529758</v>
      </c>
      <c r="AN29">
        <f t="shared" si="10"/>
        <v>17212906</v>
      </c>
      <c r="AO29">
        <f t="shared" si="11"/>
        <v>128.09800000000001</v>
      </c>
      <c r="AP29">
        <f t="shared" si="12"/>
        <v>17.480530000000002</v>
      </c>
      <c r="AQ29">
        <f t="shared" si="13"/>
        <v>218.15128000000001</v>
      </c>
      <c r="AR29">
        <f t="shared" si="14"/>
        <v>7.6328800000000001</v>
      </c>
      <c r="AS29">
        <f t="shared" si="15"/>
        <v>11.636329999999999</v>
      </c>
      <c r="AT29">
        <f t="shared" si="16"/>
        <v>24.868030000000001</v>
      </c>
      <c r="AU29">
        <f t="shared" si="17"/>
        <v>497.96116999999998</v>
      </c>
      <c r="AV29">
        <f t="shared" si="18"/>
        <v>45.297580000000004</v>
      </c>
      <c r="AW29">
        <f t="shared" si="19"/>
        <v>172.12906000000001</v>
      </c>
      <c r="AX29">
        <f t="shared" si="20"/>
        <v>0.13646216178238535</v>
      </c>
      <c r="AY29">
        <f t="shared" si="21"/>
        <v>1.7030030133179284</v>
      </c>
      <c r="AZ29">
        <f t="shared" si="22"/>
        <v>5.958625427407141E-2</v>
      </c>
      <c r="BA29">
        <f t="shared" si="23"/>
        <v>9.0839279301784551E-2</v>
      </c>
      <c r="BB29">
        <f t="shared" si="24"/>
        <v>0.19413285141063871</v>
      </c>
      <c r="BC29">
        <f t="shared" si="25"/>
        <v>3.8873453918093954</v>
      </c>
      <c r="BD29">
        <f t="shared" si="26"/>
        <v>0.3536166060360037</v>
      </c>
      <c r="BE29">
        <f t="shared" si="27"/>
        <v>1.343729488360474</v>
      </c>
    </row>
    <row r="30" spans="1:57" x14ac:dyDescent="0.2">
      <c r="A30" t="s">
        <v>88</v>
      </c>
      <c r="B30" t="s">
        <v>16</v>
      </c>
      <c r="C30">
        <v>-1.925141</v>
      </c>
      <c r="D30">
        <v>-248.4</v>
      </c>
      <c r="E30">
        <v>129.02952999999999</v>
      </c>
      <c r="F30">
        <v>4.37</v>
      </c>
      <c r="G30">
        <v>694.81</v>
      </c>
      <c r="H30">
        <v>158.83000000000001</v>
      </c>
      <c r="I30">
        <v>133</v>
      </c>
      <c r="J30">
        <v>7583</v>
      </c>
      <c r="K30">
        <v>0.83</v>
      </c>
      <c r="L30">
        <v>-47.74</v>
      </c>
      <c r="M30">
        <v>1.7</v>
      </c>
      <c r="N30">
        <v>13714878</v>
      </c>
      <c r="O30">
        <v>229926187</v>
      </c>
      <c r="P30">
        <v>1540834478</v>
      </c>
      <c r="Q30">
        <v>106885312</v>
      </c>
      <c r="R30">
        <v>669164377</v>
      </c>
      <c r="S30">
        <v>466751108</v>
      </c>
      <c r="T30">
        <v>2563740773</v>
      </c>
      <c r="U30">
        <v>664651479</v>
      </c>
      <c r="V30">
        <v>1080104770</v>
      </c>
      <c r="W30">
        <v>13840490</v>
      </c>
      <c r="X30">
        <v>232219581</v>
      </c>
      <c r="Y30">
        <v>1560314113</v>
      </c>
      <c r="Z30">
        <v>107940758</v>
      </c>
      <c r="AA30">
        <v>670305352</v>
      </c>
      <c r="AB30">
        <v>469189502</v>
      </c>
      <c r="AC30">
        <v>2615868845</v>
      </c>
      <c r="AD30">
        <v>674161489</v>
      </c>
      <c r="AE30">
        <v>1096674918</v>
      </c>
      <c r="AF30">
        <f t="shared" si="2"/>
        <v>125612</v>
      </c>
      <c r="AG30">
        <f t="shared" si="3"/>
        <v>2293394</v>
      </c>
      <c r="AH30">
        <f t="shared" si="4"/>
        <v>19479635</v>
      </c>
      <c r="AI30">
        <f t="shared" si="5"/>
        <v>1055446</v>
      </c>
      <c r="AJ30">
        <f t="shared" si="6"/>
        <v>1140975</v>
      </c>
      <c r="AK30">
        <f t="shared" si="7"/>
        <v>2438394</v>
      </c>
      <c r="AL30">
        <f t="shared" si="8"/>
        <v>52128072</v>
      </c>
      <c r="AM30">
        <f t="shared" si="9"/>
        <v>9510010</v>
      </c>
      <c r="AN30">
        <f t="shared" si="10"/>
        <v>16570148</v>
      </c>
      <c r="AO30">
        <f t="shared" si="11"/>
        <v>125.61199999999999</v>
      </c>
      <c r="AP30">
        <f t="shared" si="12"/>
        <v>22.93394</v>
      </c>
      <c r="AQ30">
        <f t="shared" si="13"/>
        <v>194.79634999999999</v>
      </c>
      <c r="AR30">
        <f t="shared" si="14"/>
        <v>10.554460000000001</v>
      </c>
      <c r="AS30">
        <f t="shared" si="15"/>
        <v>11.409750000000001</v>
      </c>
      <c r="AT30">
        <f t="shared" si="16"/>
        <v>24.383939999999999</v>
      </c>
      <c r="AU30">
        <f t="shared" si="17"/>
        <v>521.28071999999997</v>
      </c>
      <c r="AV30">
        <f t="shared" si="18"/>
        <v>95.100099999999998</v>
      </c>
      <c r="AW30">
        <f t="shared" si="19"/>
        <v>165.70148</v>
      </c>
      <c r="AX30">
        <f t="shared" si="20"/>
        <v>0.1825776199726141</v>
      </c>
      <c r="AY30">
        <f t="shared" si="21"/>
        <v>1.5507781899818489</v>
      </c>
      <c r="AZ30">
        <f t="shared" si="22"/>
        <v>8.4024297041683918E-2</v>
      </c>
      <c r="BA30">
        <f t="shared" si="23"/>
        <v>9.0833280259847798E-2</v>
      </c>
      <c r="BB30">
        <f t="shared" si="24"/>
        <v>0.19412110307932362</v>
      </c>
      <c r="BC30">
        <f t="shared" si="25"/>
        <v>4.1499277139126836</v>
      </c>
      <c r="BD30">
        <f t="shared" si="26"/>
        <v>0.75709406744578545</v>
      </c>
      <c r="BE30">
        <f t="shared" si="27"/>
        <v>1.3191532656115659</v>
      </c>
    </row>
    <row r="31" spans="1:57" x14ac:dyDescent="0.2">
      <c r="A31" t="s">
        <v>88</v>
      </c>
      <c r="B31" t="s">
        <v>16</v>
      </c>
      <c r="C31">
        <v>-2.3597060000000001</v>
      </c>
      <c r="D31">
        <v>-303.60000000000002</v>
      </c>
      <c r="E31">
        <v>128.66009</v>
      </c>
      <c r="F31">
        <v>5.28</v>
      </c>
      <c r="G31">
        <v>768.67</v>
      </c>
      <c r="H31">
        <v>145.56</v>
      </c>
      <c r="I31">
        <v>896</v>
      </c>
      <c r="J31">
        <v>1527</v>
      </c>
      <c r="K31">
        <v>6.15</v>
      </c>
      <c r="L31">
        <v>10.49</v>
      </c>
      <c r="M31">
        <v>58.6</v>
      </c>
      <c r="N31">
        <v>13899747</v>
      </c>
      <c r="O31">
        <v>233264133</v>
      </c>
      <c r="P31">
        <v>1569474472</v>
      </c>
      <c r="Q31">
        <v>108637611</v>
      </c>
      <c r="R31">
        <v>670843515</v>
      </c>
      <c r="S31">
        <v>470339627</v>
      </c>
      <c r="T31">
        <v>2645955228</v>
      </c>
      <c r="U31">
        <v>681647403</v>
      </c>
      <c r="V31">
        <v>1107429267</v>
      </c>
      <c r="W31">
        <v>14024113</v>
      </c>
      <c r="X31">
        <v>236640562</v>
      </c>
      <c r="Y31">
        <v>1589462286</v>
      </c>
      <c r="Z31">
        <v>109979800</v>
      </c>
      <c r="AA31">
        <v>671973175</v>
      </c>
      <c r="AB31">
        <v>472753833</v>
      </c>
      <c r="AC31">
        <v>2708665437</v>
      </c>
      <c r="AD31">
        <v>696228018</v>
      </c>
      <c r="AE31">
        <v>1127520159</v>
      </c>
      <c r="AF31">
        <f t="shared" si="2"/>
        <v>124366</v>
      </c>
      <c r="AG31">
        <f t="shared" si="3"/>
        <v>3376429</v>
      </c>
      <c r="AH31">
        <f t="shared" si="4"/>
        <v>19987814</v>
      </c>
      <c r="AI31">
        <f t="shared" si="5"/>
        <v>1342189</v>
      </c>
      <c r="AJ31">
        <f t="shared" si="6"/>
        <v>1129660</v>
      </c>
      <c r="AK31">
        <f t="shared" si="7"/>
        <v>2414206</v>
      </c>
      <c r="AL31">
        <f t="shared" si="8"/>
        <v>62710209</v>
      </c>
      <c r="AM31">
        <f t="shared" si="9"/>
        <v>14580615</v>
      </c>
      <c r="AN31">
        <f t="shared" si="10"/>
        <v>20090892</v>
      </c>
      <c r="AO31">
        <f t="shared" si="11"/>
        <v>124.366</v>
      </c>
      <c r="AP31">
        <f t="shared" si="12"/>
        <v>33.764290000000003</v>
      </c>
      <c r="AQ31">
        <f t="shared" si="13"/>
        <v>199.87814</v>
      </c>
      <c r="AR31">
        <f t="shared" si="14"/>
        <v>13.421889999999999</v>
      </c>
      <c r="AS31">
        <f t="shared" si="15"/>
        <v>11.2966</v>
      </c>
      <c r="AT31">
        <f t="shared" si="16"/>
        <v>24.142060000000001</v>
      </c>
      <c r="AU31">
        <f t="shared" si="17"/>
        <v>627.10208999999998</v>
      </c>
      <c r="AV31">
        <f t="shared" si="18"/>
        <v>145.80615</v>
      </c>
      <c r="AW31">
        <f t="shared" si="19"/>
        <v>200.90891999999999</v>
      </c>
      <c r="AX31">
        <f t="shared" si="20"/>
        <v>0.27149132399530418</v>
      </c>
      <c r="AY31">
        <f t="shared" si="21"/>
        <v>1.607176720325491</v>
      </c>
      <c r="AZ31">
        <f t="shared" si="22"/>
        <v>0.10792250293488574</v>
      </c>
      <c r="BA31">
        <f t="shared" si="23"/>
        <v>9.0833507550295095E-2</v>
      </c>
      <c r="BB31">
        <f t="shared" si="24"/>
        <v>0.19412106202659893</v>
      </c>
      <c r="BC31">
        <f t="shared" si="25"/>
        <v>5.0423917308589159</v>
      </c>
      <c r="BD31">
        <f t="shared" si="26"/>
        <v>1.1723955904346848</v>
      </c>
      <c r="BE31">
        <f t="shared" si="27"/>
        <v>1.6154649984722511</v>
      </c>
    </row>
    <row r="32" spans="1:57" x14ac:dyDescent="0.2">
      <c r="A32" t="s">
        <v>88</v>
      </c>
      <c r="B32" t="s">
        <v>17</v>
      </c>
      <c r="C32">
        <v>-1.243665</v>
      </c>
      <c r="D32">
        <v>-165.6</v>
      </c>
      <c r="E32">
        <v>133.15485000000001</v>
      </c>
      <c r="F32">
        <v>3.2</v>
      </c>
      <c r="G32">
        <v>469.11</v>
      </c>
      <c r="H32">
        <v>146.31</v>
      </c>
      <c r="I32">
        <v>79</v>
      </c>
      <c r="J32">
        <v>820</v>
      </c>
      <c r="K32">
        <v>0.53</v>
      </c>
      <c r="L32">
        <v>5.6</v>
      </c>
      <c r="M32">
        <v>9.6</v>
      </c>
      <c r="N32">
        <v>9632438</v>
      </c>
      <c r="O32">
        <v>177500850</v>
      </c>
      <c r="P32">
        <v>1080316873</v>
      </c>
      <c r="Q32">
        <v>82403374</v>
      </c>
      <c r="R32">
        <v>632081603</v>
      </c>
      <c r="S32">
        <v>387501309</v>
      </c>
      <c r="T32">
        <v>1466312623</v>
      </c>
      <c r="U32">
        <v>527886547</v>
      </c>
      <c r="V32">
        <v>727241596</v>
      </c>
      <c r="W32">
        <v>9765597</v>
      </c>
      <c r="X32">
        <v>179139622</v>
      </c>
      <c r="Y32">
        <v>1089442628</v>
      </c>
      <c r="Z32">
        <v>83150407</v>
      </c>
      <c r="AA32">
        <v>633291170</v>
      </c>
      <c r="AB32">
        <v>390086281</v>
      </c>
      <c r="AC32">
        <v>1503498023</v>
      </c>
      <c r="AD32">
        <v>531137222</v>
      </c>
      <c r="AE32">
        <v>738030339</v>
      </c>
      <c r="AF32">
        <f t="shared" si="2"/>
        <v>133159</v>
      </c>
      <c r="AG32">
        <f t="shared" si="3"/>
        <v>1638772</v>
      </c>
      <c r="AH32">
        <f t="shared" si="4"/>
        <v>9125755</v>
      </c>
      <c r="AI32">
        <f t="shared" si="5"/>
        <v>747033</v>
      </c>
      <c r="AJ32">
        <f t="shared" si="6"/>
        <v>1209567</v>
      </c>
      <c r="AK32">
        <f t="shared" si="7"/>
        <v>2584972</v>
      </c>
      <c r="AL32">
        <f t="shared" si="8"/>
        <v>37185400</v>
      </c>
      <c r="AM32">
        <f t="shared" si="9"/>
        <v>3250675</v>
      </c>
      <c r="AN32">
        <f t="shared" si="10"/>
        <v>10788743</v>
      </c>
      <c r="AO32">
        <f t="shared" si="11"/>
        <v>133.15899999999999</v>
      </c>
      <c r="AP32">
        <f t="shared" si="12"/>
        <v>16.387720000000002</v>
      </c>
      <c r="AQ32">
        <f t="shared" si="13"/>
        <v>91.257549999999995</v>
      </c>
      <c r="AR32">
        <f t="shared" si="14"/>
        <v>7.4703299999999997</v>
      </c>
      <c r="AS32">
        <f t="shared" si="15"/>
        <v>12.09567</v>
      </c>
      <c r="AT32">
        <f t="shared" si="16"/>
        <v>25.849720000000001</v>
      </c>
      <c r="AU32">
        <f t="shared" si="17"/>
        <v>371.85399999999998</v>
      </c>
      <c r="AV32">
        <f t="shared" si="18"/>
        <v>32.506749999999997</v>
      </c>
      <c r="AW32">
        <f t="shared" si="19"/>
        <v>107.88742999999999</v>
      </c>
      <c r="AX32">
        <f t="shared" si="20"/>
        <v>0.12306881247230757</v>
      </c>
      <c r="AY32">
        <f t="shared" si="21"/>
        <v>0.68532769095592483</v>
      </c>
      <c r="AZ32">
        <f t="shared" si="22"/>
        <v>5.610082683108164E-2</v>
      </c>
      <c r="BA32">
        <f t="shared" si="23"/>
        <v>9.0836293453690709E-2</v>
      </c>
      <c r="BB32">
        <f t="shared" si="24"/>
        <v>0.19412672068729867</v>
      </c>
      <c r="BC32">
        <f t="shared" si="25"/>
        <v>2.7925562673195201</v>
      </c>
      <c r="BD32">
        <f t="shared" si="26"/>
        <v>0.24411981165373725</v>
      </c>
      <c r="BE32">
        <f t="shared" si="27"/>
        <v>0.81021508121869346</v>
      </c>
    </row>
    <row r="33" spans="1:57" x14ac:dyDescent="0.2">
      <c r="A33" t="s">
        <v>88</v>
      </c>
      <c r="B33" t="s">
        <v>17</v>
      </c>
      <c r="C33">
        <v>-0.92213000000000001</v>
      </c>
      <c r="D33">
        <v>-138</v>
      </c>
      <c r="E33">
        <v>149.65357399999999</v>
      </c>
      <c r="F33">
        <v>2.4</v>
      </c>
      <c r="G33">
        <v>376.2</v>
      </c>
      <c r="H33">
        <v>156.62</v>
      </c>
      <c r="I33">
        <v>32</v>
      </c>
      <c r="J33">
        <v>314</v>
      </c>
      <c r="K33">
        <v>0.2</v>
      </c>
      <c r="L33">
        <v>2</v>
      </c>
      <c r="M33">
        <v>10.1</v>
      </c>
      <c r="N33">
        <v>9800038</v>
      </c>
      <c r="O33">
        <v>179563441</v>
      </c>
      <c r="P33">
        <v>1095366350</v>
      </c>
      <c r="Q33">
        <v>83358247</v>
      </c>
      <c r="R33">
        <v>633603988</v>
      </c>
      <c r="S33">
        <v>390754812</v>
      </c>
      <c r="T33">
        <v>1515312289</v>
      </c>
      <c r="U33">
        <v>532095153</v>
      </c>
      <c r="V33">
        <v>743005947</v>
      </c>
      <c r="W33">
        <v>9949692</v>
      </c>
      <c r="X33">
        <v>181405125</v>
      </c>
      <c r="Y33">
        <v>1102809564</v>
      </c>
      <c r="Z33">
        <v>84216858</v>
      </c>
      <c r="AA33">
        <v>634963325</v>
      </c>
      <c r="AB33">
        <v>393659858</v>
      </c>
      <c r="AC33">
        <v>1546116896</v>
      </c>
      <c r="AD33">
        <v>535563226</v>
      </c>
      <c r="AE33">
        <v>751033522</v>
      </c>
      <c r="AF33">
        <f t="shared" si="2"/>
        <v>149654</v>
      </c>
      <c r="AG33">
        <f t="shared" si="3"/>
        <v>1841684</v>
      </c>
      <c r="AH33">
        <f t="shared" si="4"/>
        <v>7443214</v>
      </c>
      <c r="AI33">
        <f t="shared" si="5"/>
        <v>858611</v>
      </c>
      <c r="AJ33">
        <f t="shared" si="6"/>
        <v>1359337</v>
      </c>
      <c r="AK33">
        <f t="shared" si="7"/>
        <v>2905046</v>
      </c>
      <c r="AL33">
        <f t="shared" si="8"/>
        <v>30804607</v>
      </c>
      <c r="AM33">
        <f t="shared" si="9"/>
        <v>3468073</v>
      </c>
      <c r="AN33">
        <f t="shared" si="10"/>
        <v>8027575</v>
      </c>
      <c r="AO33">
        <f t="shared" si="11"/>
        <v>149.654</v>
      </c>
      <c r="AP33">
        <f t="shared" si="12"/>
        <v>18.416840000000001</v>
      </c>
      <c r="AQ33">
        <f t="shared" si="13"/>
        <v>74.432140000000004</v>
      </c>
      <c r="AR33">
        <f t="shared" si="14"/>
        <v>8.5861099999999997</v>
      </c>
      <c r="AS33">
        <f t="shared" si="15"/>
        <v>13.59337</v>
      </c>
      <c r="AT33">
        <f t="shared" si="16"/>
        <v>29.050460000000001</v>
      </c>
      <c r="AU33">
        <f t="shared" si="17"/>
        <v>308.04606999999999</v>
      </c>
      <c r="AV33">
        <f t="shared" si="18"/>
        <v>34.680729999999997</v>
      </c>
      <c r="AW33">
        <f t="shared" si="19"/>
        <v>80.275750000000002</v>
      </c>
      <c r="AX33">
        <f t="shared" si="20"/>
        <v>0.12306279818781991</v>
      </c>
      <c r="AY33">
        <f t="shared" si="21"/>
        <v>0.49736151389204436</v>
      </c>
      <c r="AZ33">
        <f t="shared" si="22"/>
        <v>5.7373073890440614E-2</v>
      </c>
      <c r="BA33">
        <f t="shared" si="23"/>
        <v>9.0831985780533767E-2</v>
      </c>
      <c r="BB33">
        <f t="shared" si="24"/>
        <v>0.19411749769468242</v>
      </c>
      <c r="BC33">
        <f t="shared" si="25"/>
        <v>2.0583884827669157</v>
      </c>
      <c r="BD33">
        <f t="shared" si="26"/>
        <v>0.23173941224424338</v>
      </c>
      <c r="BE33">
        <f t="shared" si="27"/>
        <v>0.53640898338834919</v>
      </c>
    </row>
    <row r="34" spans="1:57" x14ac:dyDescent="0.2">
      <c r="A34" t="s">
        <v>88</v>
      </c>
      <c r="B34" t="s">
        <v>17</v>
      </c>
      <c r="C34">
        <v>-1.0071600000000001</v>
      </c>
      <c r="D34">
        <v>-138</v>
      </c>
      <c r="E34">
        <v>137.018914</v>
      </c>
      <c r="F34">
        <v>2.59</v>
      </c>
      <c r="G34">
        <v>393.63</v>
      </c>
      <c r="H34">
        <v>151.88</v>
      </c>
      <c r="I34">
        <v>50</v>
      </c>
      <c r="J34">
        <v>504</v>
      </c>
      <c r="K34">
        <v>0.32</v>
      </c>
      <c r="L34">
        <v>3.31</v>
      </c>
      <c r="M34">
        <v>9.9</v>
      </c>
      <c r="N34">
        <v>9992278</v>
      </c>
      <c r="O34">
        <v>181929193</v>
      </c>
      <c r="P34">
        <v>1109737534</v>
      </c>
      <c r="Q34">
        <v>84464314</v>
      </c>
      <c r="R34">
        <v>635350133</v>
      </c>
      <c r="S34">
        <v>394486516</v>
      </c>
      <c r="T34">
        <v>1560406264</v>
      </c>
      <c r="U34">
        <v>536713975</v>
      </c>
      <c r="V34">
        <v>756603200</v>
      </c>
      <c r="W34">
        <v>10125003</v>
      </c>
      <c r="X34">
        <v>183562598</v>
      </c>
      <c r="Y34">
        <v>1117084240</v>
      </c>
      <c r="Z34">
        <v>85169375</v>
      </c>
      <c r="AA34">
        <v>636555740</v>
      </c>
      <c r="AB34">
        <v>397063024</v>
      </c>
      <c r="AC34">
        <v>1588891044</v>
      </c>
      <c r="AD34">
        <v>539756501</v>
      </c>
      <c r="AE34">
        <v>764525495</v>
      </c>
      <c r="AF34">
        <f t="shared" si="2"/>
        <v>132725</v>
      </c>
      <c r="AG34">
        <f t="shared" si="3"/>
        <v>1633405</v>
      </c>
      <c r="AH34">
        <f t="shared" si="4"/>
        <v>7346706</v>
      </c>
      <c r="AI34">
        <f t="shared" si="5"/>
        <v>705061</v>
      </c>
      <c r="AJ34">
        <f t="shared" si="6"/>
        <v>1205607</v>
      </c>
      <c r="AK34">
        <f t="shared" si="7"/>
        <v>2576508</v>
      </c>
      <c r="AL34">
        <f t="shared" si="8"/>
        <v>28484780</v>
      </c>
      <c r="AM34">
        <f t="shared" si="9"/>
        <v>3042526</v>
      </c>
      <c r="AN34">
        <f t="shared" si="10"/>
        <v>7922295</v>
      </c>
      <c r="AO34">
        <f t="shared" si="11"/>
        <v>132.72499999999999</v>
      </c>
      <c r="AP34">
        <f t="shared" si="12"/>
        <v>16.334050000000001</v>
      </c>
      <c r="AQ34">
        <f t="shared" si="13"/>
        <v>73.467060000000004</v>
      </c>
      <c r="AR34">
        <f t="shared" si="14"/>
        <v>7.0506099999999998</v>
      </c>
      <c r="AS34">
        <f t="shared" si="15"/>
        <v>12.05607</v>
      </c>
      <c r="AT34">
        <f t="shared" si="16"/>
        <v>25.765080000000001</v>
      </c>
      <c r="AU34">
        <f t="shared" si="17"/>
        <v>284.84780000000001</v>
      </c>
      <c r="AV34">
        <f t="shared" si="18"/>
        <v>30.425260000000002</v>
      </c>
      <c r="AW34">
        <f t="shared" si="19"/>
        <v>79.222949999999997</v>
      </c>
      <c r="AX34">
        <f t="shared" si="20"/>
        <v>0.12306686758334905</v>
      </c>
      <c r="AY34">
        <f t="shared" si="21"/>
        <v>0.55352842343190811</v>
      </c>
      <c r="AZ34">
        <f t="shared" si="22"/>
        <v>5.3121943868901865E-2</v>
      </c>
      <c r="BA34">
        <f t="shared" si="23"/>
        <v>9.0834959502731211E-2</v>
      </c>
      <c r="BB34">
        <f t="shared" si="24"/>
        <v>0.1941237897909211</v>
      </c>
      <c r="BC34">
        <f t="shared" si="25"/>
        <v>2.1461503107929931</v>
      </c>
      <c r="BD34">
        <f t="shared" si="26"/>
        <v>0.22923533622151065</v>
      </c>
      <c r="BE34">
        <f t="shared" si="27"/>
        <v>0.5968954605387079</v>
      </c>
    </row>
    <row r="35" spans="1:57" x14ac:dyDescent="0.2">
      <c r="A35" t="s">
        <v>88</v>
      </c>
      <c r="B35" t="s">
        <v>17</v>
      </c>
      <c r="C35">
        <v>-0.93526600000000004</v>
      </c>
      <c r="D35">
        <v>-138</v>
      </c>
      <c r="E35">
        <v>147.551659</v>
      </c>
      <c r="F35">
        <v>2.4500000000000002</v>
      </c>
      <c r="G35">
        <v>385.03</v>
      </c>
      <c r="H35">
        <v>156.68</v>
      </c>
      <c r="I35">
        <v>39</v>
      </c>
      <c r="J35">
        <v>326</v>
      </c>
      <c r="K35">
        <v>0.24</v>
      </c>
      <c r="L35">
        <v>2.08</v>
      </c>
      <c r="M35">
        <v>11.9</v>
      </c>
      <c r="N35">
        <v>10159446</v>
      </c>
      <c r="O35">
        <v>183986444</v>
      </c>
      <c r="P35">
        <v>1122788082</v>
      </c>
      <c r="Q35">
        <v>85367840</v>
      </c>
      <c r="R35">
        <v>636868579</v>
      </c>
      <c r="S35">
        <v>397731595</v>
      </c>
      <c r="T35">
        <v>1601221373</v>
      </c>
      <c r="U35">
        <v>540694660</v>
      </c>
      <c r="V35">
        <v>769706251</v>
      </c>
      <c r="W35">
        <v>10306997</v>
      </c>
      <c r="X35">
        <v>185802322</v>
      </c>
      <c r="Y35">
        <v>1129672373</v>
      </c>
      <c r="Z35">
        <v>86179506</v>
      </c>
      <c r="AA35">
        <v>638208867</v>
      </c>
      <c r="AB35">
        <v>400595934</v>
      </c>
      <c r="AC35">
        <v>1632338249</v>
      </c>
      <c r="AD35">
        <v>544087490</v>
      </c>
      <c r="AE35">
        <v>777810785</v>
      </c>
      <c r="AF35">
        <f t="shared" si="2"/>
        <v>147551</v>
      </c>
      <c r="AG35">
        <f t="shared" si="3"/>
        <v>1815878</v>
      </c>
      <c r="AH35">
        <f t="shared" si="4"/>
        <v>6884291</v>
      </c>
      <c r="AI35">
        <f t="shared" si="5"/>
        <v>811666</v>
      </c>
      <c r="AJ35">
        <f t="shared" si="6"/>
        <v>1340288</v>
      </c>
      <c r="AK35">
        <f t="shared" si="7"/>
        <v>2864339</v>
      </c>
      <c r="AL35">
        <f t="shared" si="8"/>
        <v>31116876</v>
      </c>
      <c r="AM35">
        <f t="shared" si="9"/>
        <v>3392830</v>
      </c>
      <c r="AN35">
        <f t="shared" si="10"/>
        <v>8104534</v>
      </c>
      <c r="AO35">
        <f t="shared" si="11"/>
        <v>147.55099999999999</v>
      </c>
      <c r="AP35">
        <f t="shared" si="12"/>
        <v>18.15878</v>
      </c>
      <c r="AQ35">
        <f t="shared" si="13"/>
        <v>68.842910000000003</v>
      </c>
      <c r="AR35">
        <f t="shared" si="14"/>
        <v>8.1166599999999995</v>
      </c>
      <c r="AS35">
        <f t="shared" si="15"/>
        <v>13.40288</v>
      </c>
      <c r="AT35">
        <f t="shared" si="16"/>
        <v>28.64339</v>
      </c>
      <c r="AU35">
        <f t="shared" si="17"/>
        <v>311.16876000000002</v>
      </c>
      <c r="AV35">
        <f t="shared" si="18"/>
        <v>33.9283</v>
      </c>
      <c r="AW35">
        <f t="shared" si="19"/>
        <v>81.045339999999996</v>
      </c>
      <c r="AX35">
        <f t="shared" si="20"/>
        <v>0.12306782061795583</v>
      </c>
      <c r="AY35">
        <f t="shared" si="21"/>
        <v>0.46657027061829476</v>
      </c>
      <c r="AZ35">
        <f t="shared" si="22"/>
        <v>5.5009183265447202E-2</v>
      </c>
      <c r="BA35">
        <f t="shared" si="23"/>
        <v>9.0835575495930229E-2</v>
      </c>
      <c r="BB35">
        <f t="shared" si="24"/>
        <v>0.19412535326768374</v>
      </c>
      <c r="BC35">
        <f t="shared" si="25"/>
        <v>2.1088895364992446</v>
      </c>
      <c r="BD35">
        <f t="shared" si="26"/>
        <v>0.22994286721201485</v>
      </c>
      <c r="BE35">
        <f t="shared" si="27"/>
        <v>0.54927001511341844</v>
      </c>
    </row>
    <row r="36" spans="1:57" x14ac:dyDescent="0.2">
      <c r="A36" t="s">
        <v>88</v>
      </c>
      <c r="B36" t="s">
        <v>17</v>
      </c>
      <c r="C36">
        <v>-0.98892199999999997</v>
      </c>
      <c r="D36">
        <v>-138</v>
      </c>
      <c r="E36">
        <v>139.54584600000001</v>
      </c>
      <c r="F36">
        <v>2.84</v>
      </c>
      <c r="G36">
        <v>426.57</v>
      </c>
      <c r="H36">
        <v>150.11000000000001</v>
      </c>
      <c r="I36">
        <v>1</v>
      </c>
      <c r="J36">
        <v>1</v>
      </c>
      <c r="K36">
        <v>0</v>
      </c>
      <c r="L36">
        <v>0</v>
      </c>
      <c r="M36">
        <v>100</v>
      </c>
      <c r="N36">
        <v>10343894</v>
      </c>
      <c r="O36">
        <v>186256334</v>
      </c>
      <c r="P36">
        <v>1135581748</v>
      </c>
      <c r="Q36">
        <v>86409335</v>
      </c>
      <c r="R36">
        <v>638543971</v>
      </c>
      <c r="S36">
        <v>401312088</v>
      </c>
      <c r="T36">
        <v>1644844261</v>
      </c>
      <c r="U36">
        <v>545178637</v>
      </c>
      <c r="V36">
        <v>782095554</v>
      </c>
      <c r="W36">
        <v>10479144</v>
      </c>
      <c r="X36">
        <v>187920815</v>
      </c>
      <c r="Y36">
        <v>1141484636</v>
      </c>
      <c r="Z36">
        <v>87088488</v>
      </c>
      <c r="AA36">
        <v>639772517</v>
      </c>
      <c r="AB36">
        <v>403937617</v>
      </c>
      <c r="AC36">
        <v>1677458387</v>
      </c>
      <c r="AD36">
        <v>548332565</v>
      </c>
      <c r="AE36">
        <v>791040459</v>
      </c>
      <c r="AF36">
        <f t="shared" si="2"/>
        <v>135250</v>
      </c>
      <c r="AG36">
        <f t="shared" si="3"/>
        <v>1664481</v>
      </c>
      <c r="AH36">
        <f t="shared" si="4"/>
        <v>5902888</v>
      </c>
      <c r="AI36">
        <f t="shared" si="5"/>
        <v>679153</v>
      </c>
      <c r="AJ36">
        <f t="shared" si="6"/>
        <v>1228546</v>
      </c>
      <c r="AK36">
        <f t="shared" si="7"/>
        <v>2625529</v>
      </c>
      <c r="AL36">
        <f t="shared" si="8"/>
        <v>32614126</v>
      </c>
      <c r="AM36">
        <f t="shared" si="9"/>
        <v>3153928</v>
      </c>
      <c r="AN36">
        <f t="shared" si="10"/>
        <v>8944905</v>
      </c>
      <c r="AO36">
        <f t="shared" si="11"/>
        <v>135.25</v>
      </c>
      <c r="AP36">
        <f t="shared" si="12"/>
        <v>16.64481</v>
      </c>
      <c r="AQ36">
        <f t="shared" si="13"/>
        <v>59.028880000000001</v>
      </c>
      <c r="AR36">
        <f t="shared" si="14"/>
        <v>6.7915299999999998</v>
      </c>
      <c r="AS36">
        <f t="shared" si="15"/>
        <v>12.28546</v>
      </c>
      <c r="AT36">
        <f t="shared" si="16"/>
        <v>26.255289999999999</v>
      </c>
      <c r="AU36">
        <f t="shared" si="17"/>
        <v>326.14125999999999</v>
      </c>
      <c r="AV36">
        <f t="shared" si="18"/>
        <v>31.539280000000002</v>
      </c>
      <c r="AW36">
        <f t="shared" si="19"/>
        <v>89.44905</v>
      </c>
      <c r="AX36">
        <f t="shared" si="20"/>
        <v>0.12306698706099815</v>
      </c>
      <c r="AY36">
        <f t="shared" si="21"/>
        <v>0.43644273567467651</v>
      </c>
      <c r="AZ36">
        <f t="shared" si="22"/>
        <v>5.0214639556377082E-2</v>
      </c>
      <c r="BA36">
        <f t="shared" si="23"/>
        <v>9.0835194085027729E-2</v>
      </c>
      <c r="BB36">
        <f t="shared" si="24"/>
        <v>0.19412414048059148</v>
      </c>
      <c r="BC36">
        <f t="shared" si="25"/>
        <v>2.411395637707948</v>
      </c>
      <c r="BD36">
        <f t="shared" si="26"/>
        <v>0.23319245841035122</v>
      </c>
      <c r="BE36">
        <f t="shared" si="27"/>
        <v>0.66136081330868757</v>
      </c>
    </row>
    <row r="37" spans="1:57" x14ac:dyDescent="0.2">
      <c r="A37" t="s">
        <v>88</v>
      </c>
      <c r="B37" t="s">
        <v>17</v>
      </c>
      <c r="C37">
        <v>-0.95286499999999996</v>
      </c>
      <c r="D37">
        <v>-138</v>
      </c>
      <c r="E37">
        <v>144.826449</v>
      </c>
      <c r="F37">
        <v>2.61</v>
      </c>
      <c r="G37">
        <v>402.35</v>
      </c>
      <c r="H37">
        <v>153.78</v>
      </c>
      <c r="I37">
        <v>29</v>
      </c>
      <c r="J37">
        <v>320</v>
      </c>
      <c r="K37">
        <v>0.18</v>
      </c>
      <c r="L37">
        <v>2.08</v>
      </c>
      <c r="M37">
        <v>9</v>
      </c>
      <c r="N37">
        <v>10518848</v>
      </c>
      <c r="O37">
        <v>188409398</v>
      </c>
      <c r="P37">
        <v>1147766912</v>
      </c>
      <c r="Q37">
        <v>87337426</v>
      </c>
      <c r="R37">
        <v>640133136</v>
      </c>
      <c r="S37">
        <v>404708302</v>
      </c>
      <c r="T37">
        <v>1692401944</v>
      </c>
      <c r="U37">
        <v>549425248</v>
      </c>
      <c r="V37">
        <v>797234506</v>
      </c>
      <c r="W37">
        <v>10659379</v>
      </c>
      <c r="X37">
        <v>190138903</v>
      </c>
      <c r="Y37">
        <v>1154162858</v>
      </c>
      <c r="Z37">
        <v>88123983</v>
      </c>
      <c r="AA37">
        <v>641409677</v>
      </c>
      <c r="AB37">
        <v>407436395</v>
      </c>
      <c r="AC37">
        <v>1723437291</v>
      </c>
      <c r="AD37">
        <v>552681654</v>
      </c>
      <c r="AE37">
        <v>805266786</v>
      </c>
      <c r="AF37">
        <f t="shared" si="2"/>
        <v>140531</v>
      </c>
      <c r="AG37">
        <f t="shared" si="3"/>
        <v>1729505</v>
      </c>
      <c r="AH37">
        <f t="shared" si="4"/>
        <v>6395946</v>
      </c>
      <c r="AI37">
        <f t="shared" si="5"/>
        <v>786557</v>
      </c>
      <c r="AJ37">
        <f t="shared" si="6"/>
        <v>1276541</v>
      </c>
      <c r="AK37">
        <f t="shared" si="7"/>
        <v>2728093</v>
      </c>
      <c r="AL37">
        <f t="shared" si="8"/>
        <v>31035347</v>
      </c>
      <c r="AM37">
        <f t="shared" si="9"/>
        <v>3256406</v>
      </c>
      <c r="AN37">
        <f t="shared" si="10"/>
        <v>8032280</v>
      </c>
      <c r="AO37">
        <f t="shared" si="11"/>
        <v>140.53100000000001</v>
      </c>
      <c r="AP37">
        <f t="shared" si="12"/>
        <v>17.29505</v>
      </c>
      <c r="AQ37">
        <f t="shared" si="13"/>
        <v>63.95946</v>
      </c>
      <c r="AR37">
        <f t="shared" si="14"/>
        <v>7.86557</v>
      </c>
      <c r="AS37">
        <f t="shared" si="15"/>
        <v>12.765409999999999</v>
      </c>
      <c r="AT37">
        <f t="shared" si="16"/>
        <v>27.280930000000001</v>
      </c>
      <c r="AU37">
        <f t="shared" si="17"/>
        <v>310.35347000000002</v>
      </c>
      <c r="AV37">
        <f t="shared" si="18"/>
        <v>32.564059999999998</v>
      </c>
      <c r="AW37">
        <f t="shared" si="19"/>
        <v>80.322800000000001</v>
      </c>
      <c r="AX37">
        <f t="shared" si="20"/>
        <v>0.12306928720353516</v>
      </c>
      <c r="AY37">
        <f t="shared" si="21"/>
        <v>0.45512705381730717</v>
      </c>
      <c r="AZ37">
        <f t="shared" si="22"/>
        <v>5.5970355295272924E-2</v>
      </c>
      <c r="BA37">
        <f t="shared" si="23"/>
        <v>9.0836968355736444E-2</v>
      </c>
      <c r="BB37">
        <f t="shared" si="24"/>
        <v>0.19412748788523529</v>
      </c>
      <c r="BC37">
        <f t="shared" si="25"/>
        <v>2.2084342244771618</v>
      </c>
      <c r="BD37">
        <f t="shared" si="26"/>
        <v>0.23172154186620744</v>
      </c>
      <c r="BE37">
        <f t="shared" si="27"/>
        <v>0.57156641595092894</v>
      </c>
    </row>
    <row r="38" spans="1:57" x14ac:dyDescent="0.2">
      <c r="A38" t="s">
        <v>88</v>
      </c>
      <c r="B38" t="s">
        <v>17</v>
      </c>
      <c r="C38">
        <v>-0.96987699999999999</v>
      </c>
      <c r="D38">
        <v>-138</v>
      </c>
      <c r="E38">
        <v>142.28611599999999</v>
      </c>
      <c r="F38">
        <v>2.52</v>
      </c>
      <c r="G38">
        <v>391.84</v>
      </c>
      <c r="H38">
        <v>154.93</v>
      </c>
      <c r="I38">
        <v>33</v>
      </c>
      <c r="J38">
        <v>299</v>
      </c>
      <c r="K38">
        <v>0.21</v>
      </c>
      <c r="L38">
        <v>1.92</v>
      </c>
      <c r="M38">
        <v>11</v>
      </c>
      <c r="N38">
        <v>10699082</v>
      </c>
      <c r="O38">
        <v>190627499</v>
      </c>
      <c r="P38">
        <v>1160394117</v>
      </c>
      <c r="Q38">
        <v>88338241</v>
      </c>
      <c r="R38">
        <v>641770307</v>
      </c>
      <c r="S38">
        <v>408207100</v>
      </c>
      <c r="T38">
        <v>1736895519</v>
      </c>
      <c r="U38">
        <v>553768315</v>
      </c>
      <c r="V38">
        <v>810844729</v>
      </c>
      <c r="W38">
        <v>10841368</v>
      </c>
      <c r="X38">
        <v>192378574</v>
      </c>
      <c r="Y38">
        <v>1166505658</v>
      </c>
      <c r="Z38">
        <v>89096057</v>
      </c>
      <c r="AA38">
        <v>643062765</v>
      </c>
      <c r="AB38">
        <v>410969224</v>
      </c>
      <c r="AC38">
        <v>1767442368</v>
      </c>
      <c r="AD38">
        <v>557100002</v>
      </c>
      <c r="AE38">
        <v>818819606</v>
      </c>
      <c r="AF38">
        <f t="shared" si="2"/>
        <v>142286</v>
      </c>
      <c r="AG38">
        <f t="shared" si="3"/>
        <v>1751075</v>
      </c>
      <c r="AH38">
        <f t="shared" si="4"/>
        <v>6111541</v>
      </c>
      <c r="AI38">
        <f t="shared" si="5"/>
        <v>757816</v>
      </c>
      <c r="AJ38">
        <f t="shared" si="6"/>
        <v>1292458</v>
      </c>
      <c r="AK38">
        <f t="shared" si="7"/>
        <v>2762124</v>
      </c>
      <c r="AL38">
        <f t="shared" si="8"/>
        <v>30546849</v>
      </c>
      <c r="AM38">
        <f t="shared" si="9"/>
        <v>3331687</v>
      </c>
      <c r="AN38">
        <f t="shared" si="10"/>
        <v>7974877</v>
      </c>
      <c r="AO38">
        <f t="shared" si="11"/>
        <v>142.286</v>
      </c>
      <c r="AP38">
        <f t="shared" si="12"/>
        <v>17.510750000000002</v>
      </c>
      <c r="AQ38">
        <f t="shared" si="13"/>
        <v>61.115409999999997</v>
      </c>
      <c r="AR38">
        <f t="shared" si="14"/>
        <v>7.5781599999999996</v>
      </c>
      <c r="AS38">
        <f t="shared" si="15"/>
        <v>12.924580000000001</v>
      </c>
      <c r="AT38">
        <f t="shared" si="16"/>
        <v>27.62124</v>
      </c>
      <c r="AU38">
        <f t="shared" si="17"/>
        <v>305.46848999999997</v>
      </c>
      <c r="AV38">
        <f t="shared" si="18"/>
        <v>33.316870000000002</v>
      </c>
      <c r="AW38">
        <f t="shared" si="19"/>
        <v>79.748769999999993</v>
      </c>
      <c r="AX38">
        <f t="shared" si="20"/>
        <v>0.12306727295728323</v>
      </c>
      <c r="AY38">
        <f t="shared" si="21"/>
        <v>0.42952511139535859</v>
      </c>
      <c r="AZ38">
        <f t="shared" si="22"/>
        <v>5.3260053694671294E-2</v>
      </c>
      <c r="BA38">
        <f t="shared" si="23"/>
        <v>9.0835219206387138E-2</v>
      </c>
      <c r="BB38">
        <f t="shared" si="24"/>
        <v>0.19412479091407447</v>
      </c>
      <c r="BC38">
        <f t="shared" si="25"/>
        <v>2.146862586621312</v>
      </c>
      <c r="BD38">
        <f t="shared" si="26"/>
        <v>0.23415423864610715</v>
      </c>
      <c r="BE38">
        <f t="shared" si="27"/>
        <v>0.56048219782691189</v>
      </c>
    </row>
    <row r="39" spans="1:57" x14ac:dyDescent="0.2">
      <c r="A39" t="s">
        <v>88</v>
      </c>
      <c r="B39" t="s">
        <v>17</v>
      </c>
      <c r="C39">
        <v>-0.87234999999999996</v>
      </c>
      <c r="D39">
        <v>-110.4</v>
      </c>
      <c r="E39">
        <v>126.554728</v>
      </c>
      <c r="F39">
        <v>2.48</v>
      </c>
      <c r="G39">
        <v>346.06</v>
      </c>
      <c r="H39">
        <v>139.53</v>
      </c>
      <c r="I39">
        <v>1</v>
      </c>
      <c r="J39">
        <v>1</v>
      </c>
      <c r="K39">
        <v>0</v>
      </c>
      <c r="L39">
        <v>0</v>
      </c>
      <c r="M39">
        <v>100</v>
      </c>
      <c r="N39">
        <v>10881774</v>
      </c>
      <c r="O39">
        <v>192875744</v>
      </c>
      <c r="P39">
        <v>1173064571</v>
      </c>
      <c r="Q39">
        <v>89344840</v>
      </c>
      <c r="R39">
        <v>643429725</v>
      </c>
      <c r="S39">
        <v>411753458</v>
      </c>
      <c r="T39">
        <v>1780067805</v>
      </c>
      <c r="U39">
        <v>558159975</v>
      </c>
      <c r="V39">
        <v>823291619</v>
      </c>
      <c r="W39">
        <v>11004033</v>
      </c>
      <c r="X39">
        <v>194380363</v>
      </c>
      <c r="Y39">
        <v>1179063039</v>
      </c>
      <c r="Z39">
        <v>90018372</v>
      </c>
      <c r="AA39">
        <v>644540274</v>
      </c>
      <c r="AB39">
        <v>414126821</v>
      </c>
      <c r="AC39">
        <v>1803480137</v>
      </c>
      <c r="AD39">
        <v>560997366</v>
      </c>
      <c r="AE39">
        <v>829888721</v>
      </c>
      <c r="AF39">
        <f t="shared" si="2"/>
        <v>122259</v>
      </c>
      <c r="AG39">
        <f t="shared" si="3"/>
        <v>1504619</v>
      </c>
      <c r="AH39">
        <f t="shared" si="4"/>
        <v>5998468</v>
      </c>
      <c r="AI39">
        <f t="shared" si="5"/>
        <v>673532</v>
      </c>
      <c r="AJ39">
        <f t="shared" si="6"/>
        <v>1110549</v>
      </c>
      <c r="AK39">
        <f t="shared" si="7"/>
        <v>2373363</v>
      </c>
      <c r="AL39">
        <f t="shared" si="8"/>
        <v>23412332</v>
      </c>
      <c r="AM39">
        <f t="shared" si="9"/>
        <v>2837391</v>
      </c>
      <c r="AN39">
        <f t="shared" si="10"/>
        <v>6597102</v>
      </c>
      <c r="AO39">
        <f t="shared" si="11"/>
        <v>122.259</v>
      </c>
      <c r="AP39">
        <f t="shared" si="12"/>
        <v>15.046189999999999</v>
      </c>
      <c r="AQ39">
        <f t="shared" si="13"/>
        <v>59.984679999999997</v>
      </c>
      <c r="AR39">
        <f t="shared" si="14"/>
        <v>6.7353199999999998</v>
      </c>
      <c r="AS39">
        <f t="shared" si="15"/>
        <v>11.10549</v>
      </c>
      <c r="AT39">
        <f t="shared" si="16"/>
        <v>23.733630000000002</v>
      </c>
      <c r="AU39">
        <f t="shared" si="17"/>
        <v>234.12332000000001</v>
      </c>
      <c r="AV39">
        <f t="shared" si="18"/>
        <v>28.373909999999999</v>
      </c>
      <c r="AW39">
        <f t="shared" si="19"/>
        <v>65.971019999999996</v>
      </c>
      <c r="AX39">
        <f t="shared" si="20"/>
        <v>0.12306815858137232</v>
      </c>
      <c r="AY39">
        <f t="shared" si="21"/>
        <v>0.49063610858914269</v>
      </c>
      <c r="AZ39">
        <f t="shared" si="22"/>
        <v>5.5090586378098952E-2</v>
      </c>
      <c r="BA39">
        <f t="shared" si="23"/>
        <v>9.0835766692022674E-2</v>
      </c>
      <c r="BB39">
        <f t="shared" si="24"/>
        <v>0.19412583122714894</v>
      </c>
      <c r="BC39">
        <f t="shared" si="25"/>
        <v>1.9149782020137578</v>
      </c>
      <c r="BD39">
        <f t="shared" si="26"/>
        <v>0.23208033764385444</v>
      </c>
      <c r="BE39">
        <f t="shared" si="27"/>
        <v>0.53960052020710125</v>
      </c>
    </row>
    <row r="40" spans="1:57" x14ac:dyDescent="0.2">
      <c r="A40" t="s">
        <v>88</v>
      </c>
      <c r="B40" t="s">
        <v>17</v>
      </c>
      <c r="C40">
        <v>-0.81999200000000005</v>
      </c>
      <c r="D40">
        <v>-110.4</v>
      </c>
      <c r="E40">
        <v>134.63547500000001</v>
      </c>
      <c r="F40">
        <v>2.3199999999999998</v>
      </c>
      <c r="G40">
        <v>354</v>
      </c>
      <c r="H40">
        <v>152.16999999999999</v>
      </c>
      <c r="I40">
        <v>17</v>
      </c>
      <c r="J40">
        <v>259</v>
      </c>
      <c r="K40">
        <v>0.11</v>
      </c>
      <c r="L40">
        <v>1.7</v>
      </c>
      <c r="M40">
        <v>6.5</v>
      </c>
      <c r="N40">
        <v>11053924</v>
      </c>
      <c r="O40">
        <v>194994300</v>
      </c>
      <c r="P40">
        <v>1185693034</v>
      </c>
      <c r="Q40">
        <v>90296647</v>
      </c>
      <c r="R40">
        <v>644993416</v>
      </c>
      <c r="S40">
        <v>415095239</v>
      </c>
      <c r="T40">
        <v>1820048683</v>
      </c>
      <c r="U40">
        <v>562340208</v>
      </c>
      <c r="V40">
        <v>835800498</v>
      </c>
      <c r="W40">
        <v>11184265</v>
      </c>
      <c r="X40">
        <v>196598390</v>
      </c>
      <c r="Y40">
        <v>1191555349</v>
      </c>
      <c r="Z40">
        <v>91071436</v>
      </c>
      <c r="AA40">
        <v>646177386</v>
      </c>
      <c r="AB40">
        <v>417625503</v>
      </c>
      <c r="AC40">
        <v>1843887187</v>
      </c>
      <c r="AD40">
        <v>565363915</v>
      </c>
      <c r="AE40">
        <v>840345966</v>
      </c>
      <c r="AF40">
        <f t="shared" si="2"/>
        <v>130341</v>
      </c>
      <c r="AG40">
        <f t="shared" si="3"/>
        <v>1604090</v>
      </c>
      <c r="AH40">
        <f t="shared" si="4"/>
        <v>5862315</v>
      </c>
      <c r="AI40">
        <f t="shared" si="5"/>
        <v>774789</v>
      </c>
      <c r="AJ40">
        <f t="shared" si="6"/>
        <v>1183970</v>
      </c>
      <c r="AK40">
        <f t="shared" si="7"/>
        <v>2530264</v>
      </c>
      <c r="AL40">
        <f t="shared" si="8"/>
        <v>23838504</v>
      </c>
      <c r="AM40">
        <f t="shared" si="9"/>
        <v>3023707</v>
      </c>
      <c r="AN40">
        <f t="shared" si="10"/>
        <v>4545468</v>
      </c>
      <c r="AO40">
        <f t="shared" si="11"/>
        <v>130.34100000000001</v>
      </c>
      <c r="AP40">
        <f t="shared" si="12"/>
        <v>16.040900000000001</v>
      </c>
      <c r="AQ40">
        <f t="shared" si="13"/>
        <v>58.623150000000003</v>
      </c>
      <c r="AR40">
        <f t="shared" si="14"/>
        <v>7.7478899999999999</v>
      </c>
      <c r="AS40">
        <f t="shared" si="15"/>
        <v>11.839700000000001</v>
      </c>
      <c r="AT40">
        <f t="shared" si="16"/>
        <v>25.30264</v>
      </c>
      <c r="AU40">
        <f t="shared" si="17"/>
        <v>238.38504</v>
      </c>
      <c r="AV40">
        <f t="shared" si="18"/>
        <v>30.237069999999999</v>
      </c>
      <c r="AW40">
        <f t="shared" si="19"/>
        <v>45.454680000000003</v>
      </c>
      <c r="AX40">
        <f t="shared" si="20"/>
        <v>0.12306871974282843</v>
      </c>
      <c r="AY40">
        <f t="shared" si="21"/>
        <v>0.44976753285612353</v>
      </c>
      <c r="AZ40">
        <f t="shared" si="22"/>
        <v>5.9443229682141455E-2</v>
      </c>
      <c r="BA40">
        <f t="shared" si="23"/>
        <v>9.0836344665147575E-2</v>
      </c>
      <c r="BB40">
        <f t="shared" si="24"/>
        <v>0.19412648360838108</v>
      </c>
      <c r="BC40">
        <f t="shared" si="25"/>
        <v>1.8289336432895251</v>
      </c>
      <c r="BD40">
        <f t="shared" si="26"/>
        <v>0.23198433340238295</v>
      </c>
      <c r="BE40">
        <f t="shared" si="27"/>
        <v>0.34873662163095265</v>
      </c>
    </row>
    <row r="41" spans="1:57" x14ac:dyDescent="0.2">
      <c r="A41" t="s">
        <v>88</v>
      </c>
      <c r="B41" t="s">
        <v>17</v>
      </c>
      <c r="C41">
        <v>-0.91883199999999998</v>
      </c>
      <c r="D41">
        <v>-110.4</v>
      </c>
      <c r="E41">
        <v>120.15252</v>
      </c>
      <c r="F41">
        <v>2.4300000000000002</v>
      </c>
      <c r="G41">
        <v>315.70999999999998</v>
      </c>
      <c r="H41">
        <v>129.38999999999999</v>
      </c>
      <c r="I41">
        <v>1</v>
      </c>
      <c r="J41">
        <v>1</v>
      </c>
      <c r="K41">
        <v>0</v>
      </c>
      <c r="L41">
        <v>0</v>
      </c>
      <c r="M41">
        <v>100</v>
      </c>
      <c r="N41">
        <v>11214834</v>
      </c>
      <c r="O41">
        <v>196974559</v>
      </c>
      <c r="P41">
        <v>1196428174</v>
      </c>
      <c r="Q41">
        <v>91288622</v>
      </c>
      <c r="R41">
        <v>646455033</v>
      </c>
      <c r="S41">
        <v>418218865</v>
      </c>
      <c r="T41">
        <v>1853612446</v>
      </c>
      <c r="U41">
        <v>566300799</v>
      </c>
      <c r="V41">
        <v>842666722</v>
      </c>
      <c r="W41">
        <v>11334985</v>
      </c>
      <c r="X41">
        <v>198453260</v>
      </c>
      <c r="Y41">
        <v>1202227802</v>
      </c>
      <c r="Z41">
        <v>91967806</v>
      </c>
      <c r="AA41">
        <v>647546454</v>
      </c>
      <c r="AB41">
        <v>420551345</v>
      </c>
      <c r="AC41">
        <v>1877959288</v>
      </c>
      <c r="AD41">
        <v>568993860</v>
      </c>
      <c r="AE41">
        <v>847892246</v>
      </c>
      <c r="AF41">
        <f t="shared" si="2"/>
        <v>120151</v>
      </c>
      <c r="AG41">
        <f t="shared" si="3"/>
        <v>1478701</v>
      </c>
      <c r="AH41">
        <f t="shared" si="4"/>
        <v>5799628</v>
      </c>
      <c r="AI41">
        <f t="shared" si="5"/>
        <v>679184</v>
      </c>
      <c r="AJ41">
        <f t="shared" si="6"/>
        <v>1091421</v>
      </c>
      <c r="AK41">
        <f t="shared" si="7"/>
        <v>2332480</v>
      </c>
      <c r="AL41">
        <f t="shared" si="8"/>
        <v>24346842</v>
      </c>
      <c r="AM41">
        <f t="shared" si="9"/>
        <v>2693061</v>
      </c>
      <c r="AN41">
        <f t="shared" si="10"/>
        <v>5225524</v>
      </c>
      <c r="AO41">
        <f t="shared" si="11"/>
        <v>120.151</v>
      </c>
      <c r="AP41">
        <f t="shared" si="12"/>
        <v>14.78701</v>
      </c>
      <c r="AQ41">
        <f t="shared" si="13"/>
        <v>57.996279999999999</v>
      </c>
      <c r="AR41">
        <f t="shared" si="14"/>
        <v>6.7918399999999997</v>
      </c>
      <c r="AS41">
        <f t="shared" si="15"/>
        <v>10.914210000000001</v>
      </c>
      <c r="AT41">
        <f t="shared" si="16"/>
        <v>23.3248</v>
      </c>
      <c r="AU41">
        <f t="shared" si="17"/>
        <v>243.46842000000001</v>
      </c>
      <c r="AV41">
        <f t="shared" si="18"/>
        <v>26.930610000000001</v>
      </c>
      <c r="AW41">
        <f t="shared" si="19"/>
        <v>52.255240000000001</v>
      </c>
      <c r="AX41">
        <f t="shared" si="20"/>
        <v>0.1230702199732004</v>
      </c>
      <c r="AY41">
        <f t="shared" si="21"/>
        <v>0.48269494219773451</v>
      </c>
      <c r="AZ41">
        <f t="shared" si="22"/>
        <v>5.6527536183635589E-2</v>
      </c>
      <c r="BA41">
        <f t="shared" si="23"/>
        <v>9.0837446213514667E-2</v>
      </c>
      <c r="BB41">
        <f t="shared" si="24"/>
        <v>0.19412905427337268</v>
      </c>
      <c r="BC41">
        <f t="shared" si="25"/>
        <v>2.0263536716298658</v>
      </c>
      <c r="BD41">
        <f t="shared" si="26"/>
        <v>0.22413970753468554</v>
      </c>
      <c r="BE41">
        <f t="shared" si="27"/>
        <v>0.43491306772311511</v>
      </c>
    </row>
    <row r="42" spans="1:57" x14ac:dyDescent="0.2">
      <c r="A42" t="s">
        <v>89</v>
      </c>
      <c r="B42" t="s">
        <v>16</v>
      </c>
      <c r="C42">
        <v>-2.5822660000000002</v>
      </c>
      <c r="D42">
        <v>-331.2</v>
      </c>
      <c r="E42">
        <v>128.259456</v>
      </c>
      <c r="F42">
        <v>5.15</v>
      </c>
      <c r="G42">
        <v>866.2</v>
      </c>
      <c r="H42">
        <v>168.1</v>
      </c>
      <c r="I42">
        <v>922</v>
      </c>
      <c r="J42">
        <v>1826</v>
      </c>
      <c r="K42">
        <v>5.48</v>
      </c>
      <c r="L42">
        <v>10.86</v>
      </c>
      <c r="M42">
        <v>50.4</v>
      </c>
      <c r="N42">
        <v>15937963</v>
      </c>
      <c r="O42">
        <v>259513557</v>
      </c>
      <c r="P42">
        <v>1717979195</v>
      </c>
      <c r="Q42">
        <v>122289446</v>
      </c>
      <c r="R42">
        <v>689357174</v>
      </c>
      <c r="S42">
        <v>509905349</v>
      </c>
      <c r="T42">
        <v>3149194350</v>
      </c>
      <c r="U42">
        <v>748495777</v>
      </c>
      <c r="V42">
        <v>1236935516</v>
      </c>
      <c r="W42">
        <v>16061907</v>
      </c>
      <c r="X42">
        <v>262982029</v>
      </c>
      <c r="Y42">
        <v>1735493195</v>
      </c>
      <c r="Z42">
        <v>123454654</v>
      </c>
      <c r="AA42">
        <v>690483072</v>
      </c>
      <c r="AB42">
        <v>512311508</v>
      </c>
      <c r="AC42">
        <v>3210755812</v>
      </c>
      <c r="AD42">
        <v>762572248</v>
      </c>
      <c r="AE42">
        <v>1256980551</v>
      </c>
      <c r="AF42">
        <f t="shared" si="2"/>
        <v>123944</v>
      </c>
      <c r="AG42">
        <f t="shared" si="3"/>
        <v>3468472</v>
      </c>
      <c r="AH42">
        <f t="shared" si="4"/>
        <v>17514000</v>
      </c>
      <c r="AI42">
        <f t="shared" si="5"/>
        <v>1165208</v>
      </c>
      <c r="AJ42">
        <f t="shared" si="6"/>
        <v>1125898</v>
      </c>
      <c r="AK42">
        <f t="shared" si="7"/>
        <v>2406159</v>
      </c>
      <c r="AL42">
        <f t="shared" si="8"/>
        <v>61561462</v>
      </c>
      <c r="AM42">
        <f t="shared" si="9"/>
        <v>14076471</v>
      </c>
      <c r="AN42">
        <f t="shared" si="10"/>
        <v>20045035</v>
      </c>
      <c r="AO42">
        <f t="shared" si="11"/>
        <v>123.944</v>
      </c>
      <c r="AP42">
        <f t="shared" si="12"/>
        <v>34.684719999999999</v>
      </c>
      <c r="AQ42">
        <f t="shared" si="13"/>
        <v>175.14</v>
      </c>
      <c r="AR42">
        <f t="shared" si="14"/>
        <v>11.65208</v>
      </c>
      <c r="AS42">
        <f t="shared" si="15"/>
        <v>11.258979999999999</v>
      </c>
      <c r="AT42">
        <f t="shared" si="16"/>
        <v>24.061589999999999</v>
      </c>
      <c r="AU42">
        <f t="shared" si="17"/>
        <v>615.61461999999995</v>
      </c>
      <c r="AV42">
        <f t="shared" si="18"/>
        <v>140.76471000000001</v>
      </c>
      <c r="AW42">
        <f t="shared" si="19"/>
        <v>200.45034999999999</v>
      </c>
      <c r="AX42">
        <f t="shared" si="20"/>
        <v>0.27984186406764344</v>
      </c>
      <c r="AY42">
        <f t="shared" si="21"/>
        <v>1.4130575098431548</v>
      </c>
      <c r="AZ42">
        <f t="shared" si="22"/>
        <v>9.4010843606790157E-2</v>
      </c>
      <c r="BA42">
        <f t="shared" si="23"/>
        <v>9.0839249983863668E-2</v>
      </c>
      <c r="BB42">
        <f t="shared" si="24"/>
        <v>0.19413275350158135</v>
      </c>
      <c r="BC42">
        <f t="shared" si="25"/>
        <v>4.9668771380623502</v>
      </c>
      <c r="BD42">
        <f t="shared" si="26"/>
        <v>1.1357121764667915</v>
      </c>
      <c r="BE42">
        <f t="shared" si="27"/>
        <v>1.6172654585942037</v>
      </c>
    </row>
    <row r="43" spans="1:57" x14ac:dyDescent="0.2">
      <c r="A43" t="s">
        <v>89</v>
      </c>
      <c r="B43" t="s">
        <v>16</v>
      </c>
      <c r="C43">
        <v>-1.1485369999999999</v>
      </c>
      <c r="D43">
        <v>-138</v>
      </c>
      <c r="E43">
        <v>120.152894</v>
      </c>
      <c r="F43">
        <v>2.36</v>
      </c>
      <c r="G43">
        <v>295.64</v>
      </c>
      <c r="H43">
        <v>124.88</v>
      </c>
      <c r="I43">
        <v>11</v>
      </c>
      <c r="J43">
        <v>140</v>
      </c>
      <c r="K43">
        <v>0.08</v>
      </c>
      <c r="L43">
        <v>1.1200000000000001</v>
      </c>
      <c r="M43">
        <v>7.8</v>
      </c>
      <c r="N43">
        <v>16137762</v>
      </c>
      <c r="O43">
        <v>264954438</v>
      </c>
      <c r="P43">
        <v>1747119485</v>
      </c>
      <c r="Q43">
        <v>124251482</v>
      </c>
      <c r="R43">
        <v>691172034</v>
      </c>
      <c r="S43">
        <v>513783906</v>
      </c>
      <c r="T43">
        <v>3249649560</v>
      </c>
      <c r="U43">
        <v>771067969</v>
      </c>
      <c r="V43">
        <v>1270039061</v>
      </c>
      <c r="W43">
        <v>16257915</v>
      </c>
      <c r="X43">
        <v>266578283</v>
      </c>
      <c r="Y43">
        <v>1762073537</v>
      </c>
      <c r="Z43">
        <v>125066043</v>
      </c>
      <c r="AA43">
        <v>692263392</v>
      </c>
      <c r="AB43">
        <v>516116260</v>
      </c>
      <c r="AC43">
        <v>3272573265</v>
      </c>
      <c r="AD43">
        <v>773920046</v>
      </c>
      <c r="AE43">
        <v>1273507180</v>
      </c>
      <c r="AF43">
        <f t="shared" si="2"/>
        <v>120153</v>
      </c>
      <c r="AG43">
        <f t="shared" si="3"/>
        <v>1623845</v>
      </c>
      <c r="AH43">
        <f t="shared" si="4"/>
        <v>14954052</v>
      </c>
      <c r="AI43">
        <f t="shared" si="5"/>
        <v>814561</v>
      </c>
      <c r="AJ43">
        <f t="shared" si="6"/>
        <v>1091358</v>
      </c>
      <c r="AK43">
        <f t="shared" si="7"/>
        <v>2332354</v>
      </c>
      <c r="AL43">
        <f t="shared" si="8"/>
        <v>22923705</v>
      </c>
      <c r="AM43">
        <f t="shared" si="9"/>
        <v>2852077</v>
      </c>
      <c r="AN43">
        <f t="shared" si="10"/>
        <v>3468119</v>
      </c>
      <c r="AO43">
        <f t="shared" si="11"/>
        <v>120.15300000000001</v>
      </c>
      <c r="AP43">
        <f t="shared" si="12"/>
        <v>16.23845</v>
      </c>
      <c r="AQ43">
        <f t="shared" si="13"/>
        <v>149.54051999999999</v>
      </c>
      <c r="AR43">
        <f t="shared" si="14"/>
        <v>8.1456099999999996</v>
      </c>
      <c r="AS43">
        <f t="shared" si="15"/>
        <v>10.91358</v>
      </c>
      <c r="AT43">
        <f t="shared" si="16"/>
        <v>23.323540000000001</v>
      </c>
      <c r="AU43">
        <f t="shared" si="17"/>
        <v>229.23705000000001</v>
      </c>
      <c r="AV43">
        <f t="shared" si="18"/>
        <v>28.520769999999999</v>
      </c>
      <c r="AW43">
        <f t="shared" si="19"/>
        <v>34.681190000000001</v>
      </c>
      <c r="AX43">
        <f t="shared" si="20"/>
        <v>0.13514810283555134</v>
      </c>
      <c r="AY43">
        <f t="shared" si="21"/>
        <v>1.2445841552021171</v>
      </c>
      <c r="AZ43">
        <f t="shared" si="22"/>
        <v>6.7793646434129815E-2</v>
      </c>
      <c r="BA43">
        <f t="shared" si="23"/>
        <v>9.0830690869141834E-2</v>
      </c>
      <c r="BB43">
        <f t="shared" si="24"/>
        <v>0.19411533627957686</v>
      </c>
      <c r="BC43">
        <f t="shared" si="25"/>
        <v>1.9078762078350104</v>
      </c>
      <c r="BD43">
        <f t="shared" si="26"/>
        <v>0.23737043602739838</v>
      </c>
      <c r="BE43">
        <f t="shared" si="27"/>
        <v>0.28864189824640252</v>
      </c>
    </row>
    <row r="44" spans="1:57" x14ac:dyDescent="0.2">
      <c r="A44" t="s">
        <v>89</v>
      </c>
      <c r="B44" t="s">
        <v>16</v>
      </c>
      <c r="C44">
        <v>-2.4801169999999999</v>
      </c>
      <c r="D44">
        <v>-331.2</v>
      </c>
      <c r="E44">
        <v>133.54210599999999</v>
      </c>
      <c r="F44">
        <v>5.24</v>
      </c>
      <c r="G44">
        <v>797.82</v>
      </c>
      <c r="H44">
        <v>152.08000000000001</v>
      </c>
      <c r="I44">
        <v>722</v>
      </c>
      <c r="J44">
        <v>989</v>
      </c>
      <c r="K44">
        <v>4.74</v>
      </c>
      <c r="L44">
        <v>6.5</v>
      </c>
      <c r="M44">
        <v>73</v>
      </c>
      <c r="N44">
        <v>16307870</v>
      </c>
      <c r="O44">
        <v>267658692</v>
      </c>
      <c r="P44">
        <v>1768452272</v>
      </c>
      <c r="Q44">
        <v>125529504</v>
      </c>
      <c r="R44">
        <v>692717142</v>
      </c>
      <c r="S44">
        <v>517085979</v>
      </c>
      <c r="T44">
        <v>3295658862</v>
      </c>
      <c r="U44">
        <v>777942842</v>
      </c>
      <c r="V44">
        <v>1280769829</v>
      </c>
      <c r="W44">
        <v>16437117</v>
      </c>
      <c r="X44">
        <v>271682981</v>
      </c>
      <c r="Y44">
        <v>1785162093</v>
      </c>
      <c r="Z44">
        <v>127019955</v>
      </c>
      <c r="AA44">
        <v>693891130</v>
      </c>
      <c r="AB44">
        <v>519594925</v>
      </c>
      <c r="AC44">
        <v>3358452349</v>
      </c>
      <c r="AD44">
        <v>796838145</v>
      </c>
      <c r="AE44">
        <v>1302454511</v>
      </c>
      <c r="AF44">
        <f t="shared" si="2"/>
        <v>129247</v>
      </c>
      <c r="AG44">
        <f t="shared" si="3"/>
        <v>4024289</v>
      </c>
      <c r="AH44">
        <f t="shared" si="4"/>
        <v>16709821</v>
      </c>
      <c r="AI44">
        <f t="shared" si="5"/>
        <v>1490451</v>
      </c>
      <c r="AJ44">
        <f t="shared" si="6"/>
        <v>1173988</v>
      </c>
      <c r="AK44">
        <f t="shared" si="7"/>
        <v>2508946</v>
      </c>
      <c r="AL44">
        <f t="shared" si="8"/>
        <v>62793487</v>
      </c>
      <c r="AM44">
        <f t="shared" si="9"/>
        <v>18895303</v>
      </c>
      <c r="AN44">
        <f t="shared" si="10"/>
        <v>21684682</v>
      </c>
      <c r="AO44">
        <f t="shared" si="11"/>
        <v>129.24700000000001</v>
      </c>
      <c r="AP44">
        <f t="shared" si="12"/>
        <v>40.242890000000003</v>
      </c>
      <c r="AQ44">
        <f t="shared" si="13"/>
        <v>167.09820999999999</v>
      </c>
      <c r="AR44">
        <f t="shared" si="14"/>
        <v>14.90451</v>
      </c>
      <c r="AS44">
        <f t="shared" si="15"/>
        <v>11.739879999999999</v>
      </c>
      <c r="AT44">
        <f t="shared" si="16"/>
        <v>25.089459999999999</v>
      </c>
      <c r="AU44">
        <f t="shared" si="17"/>
        <v>627.93487000000005</v>
      </c>
      <c r="AV44">
        <f t="shared" si="18"/>
        <v>188.95303000000001</v>
      </c>
      <c r="AW44">
        <f t="shared" si="19"/>
        <v>216.84682000000001</v>
      </c>
      <c r="AX44">
        <f t="shared" si="20"/>
        <v>0.31136420961414962</v>
      </c>
      <c r="AY44">
        <f t="shared" si="21"/>
        <v>1.2928594861002574</v>
      </c>
      <c r="AZ44">
        <f t="shared" si="22"/>
        <v>0.11531803446114802</v>
      </c>
      <c r="BA44">
        <f t="shared" si="23"/>
        <v>9.083290134393833E-2</v>
      </c>
      <c r="BB44">
        <f t="shared" si="24"/>
        <v>0.19412025037331618</v>
      </c>
      <c r="BC44">
        <f t="shared" si="25"/>
        <v>4.858409634266172</v>
      </c>
      <c r="BD44">
        <f t="shared" si="26"/>
        <v>1.4619529273406733</v>
      </c>
      <c r="BE44">
        <f t="shared" si="27"/>
        <v>1.6777706252369493</v>
      </c>
    </row>
    <row r="45" spans="1:57" x14ac:dyDescent="0.2">
      <c r="A45" t="s">
        <v>89</v>
      </c>
      <c r="B45" t="s">
        <v>16</v>
      </c>
      <c r="C45">
        <v>-2.4849800000000002</v>
      </c>
      <c r="D45">
        <v>-331.2</v>
      </c>
      <c r="E45">
        <v>133.28072499999999</v>
      </c>
      <c r="F45">
        <v>5.17</v>
      </c>
      <c r="G45">
        <v>797.21</v>
      </c>
      <c r="H45">
        <v>153.93</v>
      </c>
      <c r="I45">
        <v>948</v>
      </c>
      <c r="J45">
        <v>1541</v>
      </c>
      <c r="K45">
        <v>6.15</v>
      </c>
      <c r="L45">
        <v>10.01</v>
      </c>
      <c r="M45">
        <v>61.5</v>
      </c>
      <c r="N45">
        <v>16490515</v>
      </c>
      <c r="O45">
        <v>273060964</v>
      </c>
      <c r="P45">
        <v>1792327129</v>
      </c>
      <c r="Q45">
        <v>127619099</v>
      </c>
      <c r="R45">
        <v>694376098</v>
      </c>
      <c r="S45">
        <v>520631363</v>
      </c>
      <c r="T45">
        <v>3385335865</v>
      </c>
      <c r="U45">
        <v>802655800</v>
      </c>
      <c r="V45">
        <v>1312410771</v>
      </c>
      <c r="W45">
        <v>16619500</v>
      </c>
      <c r="X45">
        <v>276663009</v>
      </c>
      <c r="Y45">
        <v>1812779879</v>
      </c>
      <c r="Z45">
        <v>129017119</v>
      </c>
      <c r="AA45">
        <v>695547719</v>
      </c>
      <c r="AB45">
        <v>523135242</v>
      </c>
      <c r="AC45">
        <v>3449052612</v>
      </c>
      <c r="AD45">
        <v>818521755</v>
      </c>
      <c r="AE45">
        <v>1332871902</v>
      </c>
      <c r="AF45">
        <f t="shared" si="2"/>
        <v>128985</v>
      </c>
      <c r="AG45">
        <f t="shared" si="3"/>
        <v>3602045</v>
      </c>
      <c r="AH45">
        <f t="shared" si="4"/>
        <v>20452750</v>
      </c>
      <c r="AI45">
        <f t="shared" si="5"/>
        <v>1398020</v>
      </c>
      <c r="AJ45">
        <f t="shared" si="6"/>
        <v>1171621</v>
      </c>
      <c r="AK45">
        <f t="shared" si="7"/>
        <v>2503879</v>
      </c>
      <c r="AL45">
        <f t="shared" si="8"/>
        <v>63716747</v>
      </c>
      <c r="AM45">
        <f t="shared" si="9"/>
        <v>15865955</v>
      </c>
      <c r="AN45">
        <f t="shared" si="10"/>
        <v>20461131</v>
      </c>
      <c r="AO45">
        <f t="shared" si="11"/>
        <v>128.98500000000001</v>
      </c>
      <c r="AP45">
        <f t="shared" si="12"/>
        <v>36.020449999999997</v>
      </c>
      <c r="AQ45">
        <f t="shared" si="13"/>
        <v>204.5275</v>
      </c>
      <c r="AR45">
        <f t="shared" si="14"/>
        <v>13.9802</v>
      </c>
      <c r="AS45">
        <f t="shared" si="15"/>
        <v>11.71621</v>
      </c>
      <c r="AT45">
        <f t="shared" si="16"/>
        <v>25.038789999999999</v>
      </c>
      <c r="AU45">
        <f t="shared" si="17"/>
        <v>637.16746999999998</v>
      </c>
      <c r="AV45">
        <f t="shared" si="18"/>
        <v>158.65955</v>
      </c>
      <c r="AW45">
        <f t="shared" si="19"/>
        <v>204.61131</v>
      </c>
      <c r="AX45">
        <f t="shared" si="20"/>
        <v>0.27926076675582429</v>
      </c>
      <c r="AY45">
        <f t="shared" si="21"/>
        <v>1.5856688762259177</v>
      </c>
      <c r="AZ45">
        <f t="shared" si="22"/>
        <v>0.10838624646276698</v>
      </c>
      <c r="BA45">
        <f t="shared" si="23"/>
        <v>9.083389541419544E-2</v>
      </c>
      <c r="BB45">
        <f t="shared" si="24"/>
        <v>0.19412171957979607</v>
      </c>
      <c r="BC45">
        <f t="shared" si="25"/>
        <v>4.9398571151684294</v>
      </c>
      <c r="BD45">
        <f t="shared" si="26"/>
        <v>1.2300620227158194</v>
      </c>
      <c r="BE45">
        <f t="shared" si="27"/>
        <v>1.5863186417025235</v>
      </c>
    </row>
    <row r="46" spans="1:57" x14ac:dyDescent="0.2">
      <c r="A46" t="s">
        <v>89</v>
      </c>
      <c r="B46" t="s">
        <v>16</v>
      </c>
      <c r="C46">
        <v>-2.474478</v>
      </c>
      <c r="D46">
        <v>-331.2</v>
      </c>
      <c r="E46">
        <v>133.84640099999999</v>
      </c>
      <c r="F46">
        <v>5.24</v>
      </c>
      <c r="G46">
        <v>757.81</v>
      </c>
      <c r="H46">
        <v>144.44</v>
      </c>
      <c r="I46">
        <v>715</v>
      </c>
      <c r="J46">
        <v>1435</v>
      </c>
      <c r="K46">
        <v>4.95</v>
      </c>
      <c r="L46">
        <v>9.93</v>
      </c>
      <c r="M46">
        <v>49.8</v>
      </c>
      <c r="N46">
        <v>16679989</v>
      </c>
      <c r="O46">
        <v>278279601</v>
      </c>
      <c r="P46">
        <v>1821602948</v>
      </c>
      <c r="Q46">
        <v>129702904</v>
      </c>
      <c r="R46">
        <v>696097086</v>
      </c>
      <c r="S46">
        <v>524309306</v>
      </c>
      <c r="T46">
        <v>3479210471</v>
      </c>
      <c r="U46">
        <v>825261173</v>
      </c>
      <c r="V46">
        <v>1343913773</v>
      </c>
      <c r="W46">
        <v>16809543</v>
      </c>
      <c r="X46">
        <v>281477635</v>
      </c>
      <c r="Y46">
        <v>1842200718</v>
      </c>
      <c r="Z46">
        <v>131049795</v>
      </c>
      <c r="AA46">
        <v>697273838</v>
      </c>
      <c r="AB46">
        <v>526824154</v>
      </c>
      <c r="AC46">
        <v>3543982694</v>
      </c>
      <c r="AD46">
        <v>839031044</v>
      </c>
      <c r="AE46">
        <v>1363322651</v>
      </c>
      <c r="AF46">
        <f t="shared" si="2"/>
        <v>129554</v>
      </c>
      <c r="AG46">
        <f t="shared" si="3"/>
        <v>3198034</v>
      </c>
      <c r="AH46">
        <f t="shared" si="4"/>
        <v>20597770</v>
      </c>
      <c r="AI46">
        <f t="shared" si="5"/>
        <v>1346891</v>
      </c>
      <c r="AJ46">
        <f t="shared" si="6"/>
        <v>1176752</v>
      </c>
      <c r="AK46">
        <f t="shared" si="7"/>
        <v>2514848</v>
      </c>
      <c r="AL46">
        <f t="shared" si="8"/>
        <v>64772223</v>
      </c>
      <c r="AM46">
        <f t="shared" si="9"/>
        <v>13769871</v>
      </c>
      <c r="AN46">
        <f t="shared" si="10"/>
        <v>19408878</v>
      </c>
      <c r="AO46">
        <f t="shared" si="11"/>
        <v>129.554</v>
      </c>
      <c r="AP46">
        <f t="shared" si="12"/>
        <v>31.980340000000002</v>
      </c>
      <c r="AQ46">
        <f t="shared" si="13"/>
        <v>205.9777</v>
      </c>
      <c r="AR46">
        <f t="shared" si="14"/>
        <v>13.468909999999999</v>
      </c>
      <c r="AS46">
        <f t="shared" si="15"/>
        <v>11.767519999999999</v>
      </c>
      <c r="AT46">
        <f t="shared" si="16"/>
        <v>25.148479999999999</v>
      </c>
      <c r="AU46">
        <f t="shared" si="17"/>
        <v>647.72222999999997</v>
      </c>
      <c r="AV46">
        <f t="shared" si="18"/>
        <v>137.69871000000001</v>
      </c>
      <c r="AW46">
        <f t="shared" si="19"/>
        <v>194.08878000000001</v>
      </c>
      <c r="AX46">
        <f t="shared" si="20"/>
        <v>0.24684949905058895</v>
      </c>
      <c r="AY46">
        <f t="shared" si="21"/>
        <v>1.5898984207357549</v>
      </c>
      <c r="AZ46">
        <f t="shared" si="22"/>
        <v>0.1039636753786066</v>
      </c>
      <c r="BA46">
        <f t="shared" si="23"/>
        <v>9.0831004831961951E-2</v>
      </c>
      <c r="BB46">
        <f t="shared" si="24"/>
        <v>0.19411581271130185</v>
      </c>
      <c r="BC46">
        <f t="shared" si="25"/>
        <v>4.9996312734458215</v>
      </c>
      <c r="BD46">
        <f t="shared" si="26"/>
        <v>1.0628672985781991</v>
      </c>
      <c r="BE46">
        <f t="shared" si="27"/>
        <v>1.4981303549099219</v>
      </c>
    </row>
    <row r="47" spans="1:57" x14ac:dyDescent="0.2">
      <c r="A47" t="s">
        <v>89</v>
      </c>
      <c r="B47" t="s">
        <v>16</v>
      </c>
      <c r="C47">
        <v>-2.6190709999999999</v>
      </c>
      <c r="D47">
        <v>-331.2</v>
      </c>
      <c r="E47">
        <v>126.457076</v>
      </c>
      <c r="F47">
        <v>5.3</v>
      </c>
      <c r="G47">
        <v>792.75</v>
      </c>
      <c r="H47">
        <v>149.34</v>
      </c>
      <c r="I47">
        <v>724</v>
      </c>
      <c r="J47">
        <v>1394</v>
      </c>
      <c r="K47">
        <v>4.84</v>
      </c>
      <c r="L47">
        <v>9.33</v>
      </c>
      <c r="M47">
        <v>51.9</v>
      </c>
      <c r="N47">
        <v>16846610</v>
      </c>
      <c r="O47">
        <v>282012015</v>
      </c>
      <c r="P47">
        <v>1847623742</v>
      </c>
      <c r="Q47">
        <v>131376521</v>
      </c>
      <c r="R47">
        <v>697610463</v>
      </c>
      <c r="S47">
        <v>527543566</v>
      </c>
      <c r="T47">
        <v>3560072519</v>
      </c>
      <c r="U47">
        <v>840443071</v>
      </c>
      <c r="V47">
        <v>1368957023</v>
      </c>
      <c r="W47">
        <v>16972922</v>
      </c>
      <c r="X47">
        <v>285218732</v>
      </c>
      <c r="Y47">
        <v>1867559536</v>
      </c>
      <c r="Z47">
        <v>132753178</v>
      </c>
      <c r="AA47">
        <v>698757793</v>
      </c>
      <c r="AB47">
        <v>529995530</v>
      </c>
      <c r="AC47">
        <v>3622808740</v>
      </c>
      <c r="AD47">
        <v>856173522</v>
      </c>
      <c r="AE47">
        <v>1388626066</v>
      </c>
      <c r="AF47">
        <f t="shared" si="2"/>
        <v>126312</v>
      </c>
      <c r="AG47">
        <f t="shared" si="3"/>
        <v>3206717</v>
      </c>
      <c r="AH47">
        <f t="shared" si="4"/>
        <v>19935794</v>
      </c>
      <c r="AI47">
        <f t="shared" si="5"/>
        <v>1376657</v>
      </c>
      <c r="AJ47">
        <f t="shared" si="6"/>
        <v>1147330</v>
      </c>
      <c r="AK47">
        <f t="shared" si="7"/>
        <v>2451964</v>
      </c>
      <c r="AL47">
        <f t="shared" si="8"/>
        <v>62736221</v>
      </c>
      <c r="AM47">
        <f t="shared" si="9"/>
        <v>15730451</v>
      </c>
      <c r="AN47">
        <f t="shared" si="10"/>
        <v>19669043</v>
      </c>
      <c r="AO47">
        <f t="shared" si="11"/>
        <v>126.312</v>
      </c>
      <c r="AP47">
        <f t="shared" si="12"/>
        <v>32.067169999999997</v>
      </c>
      <c r="AQ47">
        <f t="shared" si="13"/>
        <v>199.35794000000001</v>
      </c>
      <c r="AR47">
        <f t="shared" si="14"/>
        <v>13.76657</v>
      </c>
      <c r="AS47">
        <f t="shared" si="15"/>
        <v>11.4733</v>
      </c>
      <c r="AT47">
        <f t="shared" si="16"/>
        <v>24.519639999999999</v>
      </c>
      <c r="AU47">
        <f t="shared" si="17"/>
        <v>627.36221</v>
      </c>
      <c r="AV47">
        <f t="shared" si="18"/>
        <v>157.30450999999999</v>
      </c>
      <c r="AW47">
        <f t="shared" si="19"/>
        <v>196.69042999999999</v>
      </c>
      <c r="AX47">
        <f t="shared" si="20"/>
        <v>0.25387271201469375</v>
      </c>
      <c r="AY47">
        <f t="shared" si="21"/>
        <v>1.5782977072645514</v>
      </c>
      <c r="AZ47">
        <f t="shared" si="22"/>
        <v>0.10898861549179809</v>
      </c>
      <c r="BA47">
        <f t="shared" si="23"/>
        <v>9.0833016657166379E-2</v>
      </c>
      <c r="BB47">
        <f t="shared" si="24"/>
        <v>0.19411964025587433</v>
      </c>
      <c r="BC47">
        <f t="shared" si="25"/>
        <v>4.9667664988282985</v>
      </c>
      <c r="BD47">
        <f t="shared" si="26"/>
        <v>1.2453647317752865</v>
      </c>
      <c r="BE47">
        <f t="shared" si="27"/>
        <v>1.5571792862119196</v>
      </c>
    </row>
    <row r="48" spans="1:57" x14ac:dyDescent="0.2">
      <c r="A48" t="s">
        <v>89</v>
      </c>
      <c r="B48" t="s">
        <v>16</v>
      </c>
      <c r="C48">
        <v>-2.4822730000000002</v>
      </c>
      <c r="D48">
        <v>-331.2</v>
      </c>
      <c r="E48">
        <v>133.42612099999999</v>
      </c>
      <c r="F48">
        <v>5.14</v>
      </c>
      <c r="G48">
        <v>798.49</v>
      </c>
      <c r="H48">
        <v>155.30000000000001</v>
      </c>
      <c r="I48">
        <v>901</v>
      </c>
      <c r="J48">
        <v>1433</v>
      </c>
      <c r="K48">
        <v>5.8</v>
      </c>
      <c r="L48">
        <v>9.2200000000000006</v>
      </c>
      <c r="M48">
        <v>62.8</v>
      </c>
      <c r="N48">
        <v>17033870</v>
      </c>
      <c r="O48">
        <v>287034566</v>
      </c>
      <c r="P48">
        <v>1876620451</v>
      </c>
      <c r="Q48">
        <v>133476059</v>
      </c>
      <c r="R48">
        <v>699311357</v>
      </c>
      <c r="S48">
        <v>531178563</v>
      </c>
      <c r="T48">
        <v>3654035472</v>
      </c>
      <c r="U48">
        <v>863047920</v>
      </c>
      <c r="V48">
        <v>1399748335</v>
      </c>
      <c r="W48">
        <v>17163002</v>
      </c>
      <c r="X48">
        <v>290930587</v>
      </c>
      <c r="Y48">
        <v>1897028809</v>
      </c>
      <c r="Z48">
        <v>134944597</v>
      </c>
      <c r="AA48">
        <v>700484301</v>
      </c>
      <c r="AB48">
        <v>533685276</v>
      </c>
      <c r="AC48">
        <v>3717337498</v>
      </c>
      <c r="AD48">
        <v>879504449</v>
      </c>
      <c r="AE48">
        <v>1420181277</v>
      </c>
      <c r="AF48">
        <f t="shared" si="2"/>
        <v>129132</v>
      </c>
      <c r="AG48">
        <f t="shared" si="3"/>
        <v>3896021</v>
      </c>
      <c r="AH48">
        <f t="shared" si="4"/>
        <v>20408358</v>
      </c>
      <c r="AI48">
        <f t="shared" si="5"/>
        <v>1468538</v>
      </c>
      <c r="AJ48">
        <f t="shared" si="6"/>
        <v>1172944</v>
      </c>
      <c r="AK48">
        <f t="shared" si="7"/>
        <v>2506713</v>
      </c>
      <c r="AL48">
        <f t="shared" si="8"/>
        <v>63302026</v>
      </c>
      <c r="AM48">
        <f t="shared" si="9"/>
        <v>16456529</v>
      </c>
      <c r="AN48">
        <f t="shared" si="10"/>
        <v>20432942</v>
      </c>
      <c r="AO48">
        <f t="shared" si="11"/>
        <v>129.13200000000001</v>
      </c>
      <c r="AP48">
        <f t="shared" si="12"/>
        <v>38.960209999999996</v>
      </c>
      <c r="AQ48">
        <f t="shared" si="13"/>
        <v>204.08358000000001</v>
      </c>
      <c r="AR48">
        <f t="shared" si="14"/>
        <v>14.68538</v>
      </c>
      <c r="AS48">
        <f t="shared" si="15"/>
        <v>11.72944</v>
      </c>
      <c r="AT48">
        <f t="shared" si="16"/>
        <v>25.067129999999999</v>
      </c>
      <c r="AU48">
        <f t="shared" si="17"/>
        <v>633.02026000000001</v>
      </c>
      <c r="AV48">
        <f t="shared" si="18"/>
        <v>164.56529</v>
      </c>
      <c r="AW48">
        <f t="shared" si="19"/>
        <v>204.32942</v>
      </c>
      <c r="AX48">
        <f t="shared" si="20"/>
        <v>0.30170840690146511</v>
      </c>
      <c r="AY48">
        <f t="shared" si="21"/>
        <v>1.5804260756435276</v>
      </c>
      <c r="AZ48">
        <f t="shared" si="22"/>
        <v>0.11372378651302543</v>
      </c>
      <c r="BA48">
        <f t="shared" si="23"/>
        <v>9.0832946132639467E-2</v>
      </c>
      <c r="BB48">
        <f t="shared" si="24"/>
        <v>0.19412020258340301</v>
      </c>
      <c r="BC48">
        <f t="shared" si="25"/>
        <v>4.9021176780348785</v>
      </c>
      <c r="BD48">
        <f t="shared" si="26"/>
        <v>1.2743958894774339</v>
      </c>
      <c r="BE48">
        <f t="shared" si="27"/>
        <v>1.5823298640151162</v>
      </c>
    </row>
    <row r="49" spans="1:57" x14ac:dyDescent="0.2">
      <c r="A49" t="s">
        <v>89</v>
      </c>
      <c r="B49" t="s">
        <v>16</v>
      </c>
      <c r="C49">
        <v>-1.8550880000000001</v>
      </c>
      <c r="D49">
        <v>-248.4</v>
      </c>
      <c r="E49">
        <v>133.90197699999999</v>
      </c>
      <c r="F49">
        <v>4.2699999999999996</v>
      </c>
      <c r="G49">
        <v>620.29999999999995</v>
      </c>
      <c r="H49">
        <v>144.96</v>
      </c>
      <c r="I49">
        <v>275</v>
      </c>
      <c r="J49">
        <v>3859</v>
      </c>
      <c r="K49">
        <v>1.89</v>
      </c>
      <c r="L49">
        <v>26.62</v>
      </c>
      <c r="M49">
        <v>7.1</v>
      </c>
      <c r="N49">
        <v>17224920</v>
      </c>
      <c r="O49">
        <v>292799663</v>
      </c>
      <c r="P49">
        <v>1906523942</v>
      </c>
      <c r="Q49">
        <v>135687515</v>
      </c>
      <c r="R49">
        <v>701046669</v>
      </c>
      <c r="S49">
        <v>534887122</v>
      </c>
      <c r="T49">
        <v>3747603399</v>
      </c>
      <c r="U49">
        <v>886585281</v>
      </c>
      <c r="V49">
        <v>1431107427</v>
      </c>
      <c r="W49">
        <v>17354475</v>
      </c>
      <c r="X49">
        <v>294694473</v>
      </c>
      <c r="Y49">
        <v>1927378797</v>
      </c>
      <c r="Z49">
        <v>136858954</v>
      </c>
      <c r="AA49">
        <v>702223436</v>
      </c>
      <c r="AB49">
        <v>537402007</v>
      </c>
      <c r="AC49">
        <v>3798411149</v>
      </c>
      <c r="AD49">
        <v>892909405</v>
      </c>
      <c r="AE49">
        <v>1443618072</v>
      </c>
      <c r="AF49">
        <f t="shared" si="2"/>
        <v>129555</v>
      </c>
      <c r="AG49">
        <f t="shared" si="3"/>
        <v>1894810</v>
      </c>
      <c r="AH49">
        <f t="shared" si="4"/>
        <v>20854855</v>
      </c>
      <c r="AI49">
        <f t="shared" si="5"/>
        <v>1171439</v>
      </c>
      <c r="AJ49">
        <f t="shared" si="6"/>
        <v>1176767</v>
      </c>
      <c r="AK49">
        <f t="shared" si="7"/>
        <v>2514885</v>
      </c>
      <c r="AL49">
        <f t="shared" si="8"/>
        <v>50807750</v>
      </c>
      <c r="AM49">
        <f t="shared" si="9"/>
        <v>6324124</v>
      </c>
      <c r="AN49">
        <f t="shared" si="10"/>
        <v>12510645</v>
      </c>
      <c r="AO49">
        <f t="shared" si="11"/>
        <v>129.55500000000001</v>
      </c>
      <c r="AP49">
        <f t="shared" si="12"/>
        <v>18.9481</v>
      </c>
      <c r="AQ49">
        <f t="shared" si="13"/>
        <v>208.54855000000001</v>
      </c>
      <c r="AR49">
        <f t="shared" si="14"/>
        <v>11.71439</v>
      </c>
      <c r="AS49">
        <f t="shared" si="15"/>
        <v>11.767670000000001</v>
      </c>
      <c r="AT49">
        <f t="shared" si="16"/>
        <v>25.148849999999999</v>
      </c>
      <c r="AU49">
        <f t="shared" si="17"/>
        <v>508.07749999999999</v>
      </c>
      <c r="AV49">
        <f t="shared" si="18"/>
        <v>63.241239999999998</v>
      </c>
      <c r="AW49">
        <f t="shared" si="19"/>
        <v>125.10645</v>
      </c>
      <c r="AX49">
        <f t="shared" si="20"/>
        <v>0.1462552583844699</v>
      </c>
      <c r="AY49">
        <f t="shared" si="21"/>
        <v>1.6097298444676007</v>
      </c>
      <c r="AZ49">
        <f t="shared" si="22"/>
        <v>9.0420207633823468E-2</v>
      </c>
      <c r="BA49">
        <f t="shared" si="23"/>
        <v>9.0831461541430278E-2</v>
      </c>
      <c r="BB49">
        <f t="shared" si="24"/>
        <v>0.19411717031376635</v>
      </c>
      <c r="BC49">
        <f t="shared" si="25"/>
        <v>3.9217127860754117</v>
      </c>
      <c r="BD49">
        <f t="shared" si="26"/>
        <v>0.48814202462274703</v>
      </c>
      <c r="BE49">
        <f t="shared" si="27"/>
        <v>0.9656628458955655</v>
      </c>
    </row>
    <row r="50" spans="1:57" x14ac:dyDescent="0.2">
      <c r="A50" t="s">
        <v>89</v>
      </c>
      <c r="B50" t="s">
        <v>16</v>
      </c>
      <c r="C50">
        <v>-2.6652819999999999</v>
      </c>
      <c r="D50">
        <v>-331.2</v>
      </c>
      <c r="E50">
        <v>124.264529</v>
      </c>
      <c r="F50">
        <v>5.05</v>
      </c>
      <c r="G50">
        <v>728.63</v>
      </c>
      <c r="H50">
        <v>144.1</v>
      </c>
      <c r="I50">
        <v>764</v>
      </c>
      <c r="J50">
        <v>1377</v>
      </c>
      <c r="K50">
        <v>5.3</v>
      </c>
      <c r="L50">
        <v>9.5500000000000007</v>
      </c>
      <c r="M50">
        <v>55.4</v>
      </c>
      <c r="N50">
        <v>17388668</v>
      </c>
      <c r="O50">
        <v>295200082</v>
      </c>
      <c r="P50">
        <v>1932553154</v>
      </c>
      <c r="Q50">
        <v>137147561</v>
      </c>
      <c r="R50">
        <v>702533972</v>
      </c>
      <c r="S50">
        <v>538065664</v>
      </c>
      <c r="T50">
        <v>3812525209</v>
      </c>
      <c r="U50">
        <v>894231785</v>
      </c>
      <c r="V50">
        <v>1448575001</v>
      </c>
      <c r="W50">
        <v>17512931</v>
      </c>
      <c r="X50">
        <v>297945164</v>
      </c>
      <c r="Y50">
        <v>1953261250</v>
      </c>
      <c r="Z50">
        <v>138642534</v>
      </c>
      <c r="AA50">
        <v>703662695</v>
      </c>
      <c r="AB50">
        <v>540477871</v>
      </c>
      <c r="AC50">
        <v>3872512995</v>
      </c>
      <c r="AD50">
        <v>912222128</v>
      </c>
      <c r="AE50">
        <v>1468238890</v>
      </c>
      <c r="AF50">
        <f t="shared" si="2"/>
        <v>124263</v>
      </c>
      <c r="AG50">
        <f t="shared" si="3"/>
        <v>2745082</v>
      </c>
      <c r="AH50">
        <f t="shared" si="4"/>
        <v>20708096</v>
      </c>
      <c r="AI50">
        <f t="shared" si="5"/>
        <v>1494973</v>
      </c>
      <c r="AJ50">
        <f t="shared" si="6"/>
        <v>1128723</v>
      </c>
      <c r="AK50">
        <f t="shared" si="7"/>
        <v>2412207</v>
      </c>
      <c r="AL50">
        <f t="shared" si="8"/>
        <v>59987786</v>
      </c>
      <c r="AM50">
        <f t="shared" si="9"/>
        <v>17990343</v>
      </c>
      <c r="AN50">
        <f t="shared" si="10"/>
        <v>19663889</v>
      </c>
      <c r="AO50">
        <f t="shared" si="11"/>
        <v>124.26300000000001</v>
      </c>
      <c r="AP50">
        <f t="shared" si="12"/>
        <v>27.45082</v>
      </c>
      <c r="AQ50">
        <f t="shared" si="13"/>
        <v>207.08096</v>
      </c>
      <c r="AR50">
        <f t="shared" si="14"/>
        <v>14.949730000000001</v>
      </c>
      <c r="AS50">
        <f t="shared" si="15"/>
        <v>11.287229999999999</v>
      </c>
      <c r="AT50">
        <f t="shared" si="16"/>
        <v>24.122070000000001</v>
      </c>
      <c r="AU50">
        <f t="shared" si="17"/>
        <v>599.87786000000006</v>
      </c>
      <c r="AV50">
        <f t="shared" si="18"/>
        <v>179.90342999999999</v>
      </c>
      <c r="AW50">
        <f t="shared" si="19"/>
        <v>196.63889</v>
      </c>
      <c r="AX50">
        <f t="shared" si="20"/>
        <v>0.22090903969805975</v>
      </c>
      <c r="AY50">
        <f t="shared" si="21"/>
        <v>1.6664732060227099</v>
      </c>
      <c r="AZ50">
        <f t="shared" si="22"/>
        <v>0.12030717108069176</v>
      </c>
      <c r="BA50">
        <f t="shared" si="23"/>
        <v>9.0833393689191466E-2</v>
      </c>
      <c r="BB50">
        <f t="shared" si="24"/>
        <v>0.19412109799377128</v>
      </c>
      <c r="BC50">
        <f t="shared" si="25"/>
        <v>4.8274857358988603</v>
      </c>
      <c r="BD50">
        <f t="shared" si="26"/>
        <v>1.447763453320779</v>
      </c>
      <c r="BE50">
        <f t="shared" si="27"/>
        <v>1.5824411932755527</v>
      </c>
    </row>
    <row r="51" spans="1:57" x14ac:dyDescent="0.2">
      <c r="A51" t="s">
        <v>89</v>
      </c>
      <c r="B51" t="s">
        <v>16</v>
      </c>
      <c r="C51">
        <v>-3.0893039999999998</v>
      </c>
      <c r="D51">
        <v>-386.4</v>
      </c>
      <c r="E51">
        <v>125.07672700000001</v>
      </c>
      <c r="F51">
        <v>6.31</v>
      </c>
      <c r="G51">
        <v>864.32</v>
      </c>
      <c r="H51">
        <v>136.96</v>
      </c>
      <c r="I51">
        <v>773</v>
      </c>
      <c r="J51">
        <v>4863</v>
      </c>
      <c r="K51">
        <v>5.64</v>
      </c>
      <c r="L51">
        <v>35.5</v>
      </c>
      <c r="M51">
        <v>15.8</v>
      </c>
      <c r="N51">
        <v>17562843</v>
      </c>
      <c r="O51">
        <v>298942967</v>
      </c>
      <c r="P51">
        <v>1961067269</v>
      </c>
      <c r="Q51">
        <v>139340207</v>
      </c>
      <c r="R51">
        <v>704115977</v>
      </c>
      <c r="S51">
        <v>541446594</v>
      </c>
      <c r="T51">
        <v>3896070145</v>
      </c>
      <c r="U51">
        <v>919777459</v>
      </c>
      <c r="V51">
        <v>1477635174</v>
      </c>
      <c r="W51">
        <v>17687920</v>
      </c>
      <c r="X51">
        <v>304525562</v>
      </c>
      <c r="Y51">
        <v>1982130406</v>
      </c>
      <c r="Z51">
        <v>141597456</v>
      </c>
      <c r="AA51">
        <v>705252106</v>
      </c>
      <c r="AB51">
        <v>543874622</v>
      </c>
      <c r="AC51">
        <v>3973584319</v>
      </c>
      <c r="AD51">
        <v>943927898</v>
      </c>
      <c r="AE51">
        <v>1503124499</v>
      </c>
      <c r="AF51">
        <f t="shared" si="2"/>
        <v>125077</v>
      </c>
      <c r="AG51">
        <f t="shared" si="3"/>
        <v>5582595</v>
      </c>
      <c r="AH51">
        <f t="shared" si="4"/>
        <v>21063137</v>
      </c>
      <c r="AI51">
        <f t="shared" si="5"/>
        <v>2257249</v>
      </c>
      <c r="AJ51">
        <f t="shared" si="6"/>
        <v>1136129</v>
      </c>
      <c r="AK51">
        <f t="shared" si="7"/>
        <v>2428028</v>
      </c>
      <c r="AL51">
        <f t="shared" si="8"/>
        <v>77514174</v>
      </c>
      <c r="AM51">
        <f t="shared" si="9"/>
        <v>24150439</v>
      </c>
      <c r="AN51">
        <f t="shared" si="10"/>
        <v>25489325</v>
      </c>
      <c r="AO51">
        <f t="shared" si="11"/>
        <v>125.077</v>
      </c>
      <c r="AP51">
        <f t="shared" si="12"/>
        <v>55.825949999999999</v>
      </c>
      <c r="AQ51">
        <f t="shared" si="13"/>
        <v>210.63137</v>
      </c>
      <c r="AR51">
        <f t="shared" si="14"/>
        <v>22.572489999999998</v>
      </c>
      <c r="AS51">
        <f t="shared" si="15"/>
        <v>11.36129</v>
      </c>
      <c r="AT51">
        <f t="shared" si="16"/>
        <v>24.280280000000001</v>
      </c>
      <c r="AU51">
        <f t="shared" si="17"/>
        <v>775.14174000000003</v>
      </c>
      <c r="AV51">
        <f t="shared" si="18"/>
        <v>241.50439</v>
      </c>
      <c r="AW51">
        <f t="shared" si="19"/>
        <v>254.89324999999999</v>
      </c>
      <c r="AX51">
        <f t="shared" si="20"/>
        <v>0.44633265908200548</v>
      </c>
      <c r="AY51">
        <f t="shared" si="21"/>
        <v>1.6840136076177075</v>
      </c>
      <c r="AZ51">
        <f t="shared" si="22"/>
        <v>0.18046875124923045</v>
      </c>
      <c r="BA51">
        <f t="shared" si="23"/>
        <v>9.0834366030525207E-2</v>
      </c>
      <c r="BB51">
        <f t="shared" si="24"/>
        <v>0.19412266044116824</v>
      </c>
      <c r="BC51">
        <f t="shared" si="25"/>
        <v>6.1973163731141616</v>
      </c>
      <c r="BD51">
        <f t="shared" si="26"/>
        <v>1.9308457190370731</v>
      </c>
      <c r="BE51">
        <f t="shared" si="27"/>
        <v>2.0378906593538382</v>
      </c>
    </row>
    <row r="52" spans="1:57" x14ac:dyDescent="0.2">
      <c r="A52" t="s">
        <v>89</v>
      </c>
      <c r="B52" t="s">
        <v>17</v>
      </c>
      <c r="C52">
        <v>-0.96696199999999999</v>
      </c>
      <c r="D52">
        <v>-138</v>
      </c>
      <c r="E52">
        <v>142.71503000000001</v>
      </c>
      <c r="F52">
        <v>2.68</v>
      </c>
      <c r="G52">
        <v>392.27</v>
      </c>
      <c r="H52">
        <v>145.87</v>
      </c>
      <c r="I52">
        <v>28</v>
      </c>
      <c r="J52">
        <v>288</v>
      </c>
      <c r="K52">
        <v>0.19</v>
      </c>
      <c r="L52">
        <v>1.97</v>
      </c>
      <c r="M52">
        <v>9.6999999999999993</v>
      </c>
      <c r="N52">
        <v>14197002</v>
      </c>
      <c r="O52">
        <v>239387023</v>
      </c>
      <c r="P52">
        <v>1608235451</v>
      </c>
      <c r="Q52">
        <v>111531615</v>
      </c>
      <c r="R52">
        <v>673543499</v>
      </c>
      <c r="S52">
        <v>476109793</v>
      </c>
      <c r="T52">
        <v>2758097557</v>
      </c>
      <c r="U52">
        <v>705625813</v>
      </c>
      <c r="V52">
        <v>1141389438</v>
      </c>
      <c r="W52">
        <v>14335419</v>
      </c>
      <c r="X52">
        <v>240983939</v>
      </c>
      <c r="Y52">
        <v>1614311053</v>
      </c>
      <c r="Z52">
        <v>112485830</v>
      </c>
      <c r="AA52">
        <v>674800752</v>
      </c>
      <c r="AB52">
        <v>478796682</v>
      </c>
      <c r="AC52">
        <v>2789649640</v>
      </c>
      <c r="AD52">
        <v>709070020</v>
      </c>
      <c r="AE52">
        <v>1147900059</v>
      </c>
      <c r="AF52">
        <f t="shared" si="2"/>
        <v>138417</v>
      </c>
      <c r="AG52">
        <f t="shared" si="3"/>
        <v>1596916</v>
      </c>
      <c r="AH52">
        <f t="shared" si="4"/>
        <v>6075602</v>
      </c>
      <c r="AI52">
        <f t="shared" si="5"/>
        <v>954215</v>
      </c>
      <c r="AJ52">
        <f t="shared" si="6"/>
        <v>1257253</v>
      </c>
      <c r="AK52">
        <f t="shared" si="7"/>
        <v>2686889</v>
      </c>
      <c r="AL52">
        <f t="shared" si="8"/>
        <v>31552083</v>
      </c>
      <c r="AM52">
        <f t="shared" si="9"/>
        <v>3444207</v>
      </c>
      <c r="AN52">
        <f t="shared" si="10"/>
        <v>6510621</v>
      </c>
      <c r="AO52">
        <f t="shared" si="11"/>
        <v>138.417</v>
      </c>
      <c r="AP52">
        <f t="shared" si="12"/>
        <v>15.96916</v>
      </c>
      <c r="AQ52">
        <f t="shared" si="13"/>
        <v>60.756019999999999</v>
      </c>
      <c r="AR52">
        <f t="shared" si="14"/>
        <v>9.5421499999999995</v>
      </c>
      <c r="AS52">
        <f t="shared" si="15"/>
        <v>12.57253</v>
      </c>
      <c r="AT52">
        <f t="shared" si="16"/>
        <v>26.86889</v>
      </c>
      <c r="AU52">
        <f t="shared" si="17"/>
        <v>315.52082999999999</v>
      </c>
      <c r="AV52">
        <f t="shared" si="18"/>
        <v>34.442070000000001</v>
      </c>
      <c r="AW52">
        <f t="shared" si="19"/>
        <v>65.106210000000004</v>
      </c>
      <c r="AX52">
        <f t="shared" si="20"/>
        <v>0.11536993288396656</v>
      </c>
      <c r="AY52">
        <f t="shared" si="21"/>
        <v>0.43893466842945589</v>
      </c>
      <c r="AZ52">
        <f t="shared" si="22"/>
        <v>6.8937702738825435E-2</v>
      </c>
      <c r="BA52">
        <f t="shared" si="23"/>
        <v>9.0830822803557365E-2</v>
      </c>
      <c r="BB52">
        <f t="shared" si="24"/>
        <v>0.19411553494151729</v>
      </c>
      <c r="BC52">
        <f t="shared" si="25"/>
        <v>2.279494787489976</v>
      </c>
      <c r="BD52">
        <f t="shared" si="26"/>
        <v>0.24882832311060057</v>
      </c>
      <c r="BE52">
        <f t="shared" si="27"/>
        <v>0.47036281670604047</v>
      </c>
    </row>
    <row r="53" spans="1:57" x14ac:dyDescent="0.2">
      <c r="A53" t="s">
        <v>89</v>
      </c>
      <c r="B53" t="s">
        <v>17</v>
      </c>
      <c r="C53">
        <v>-0.59334399999999998</v>
      </c>
      <c r="D53">
        <v>-82.8</v>
      </c>
      <c r="E53">
        <v>139.548069</v>
      </c>
      <c r="F53">
        <v>1.66</v>
      </c>
      <c r="G53">
        <v>236.58</v>
      </c>
      <c r="H53">
        <v>141.99</v>
      </c>
      <c r="I53">
        <v>9</v>
      </c>
      <c r="J53">
        <v>165</v>
      </c>
      <c r="K53">
        <v>0.06</v>
      </c>
      <c r="L53">
        <v>1.1599999999999999</v>
      </c>
      <c r="M53">
        <v>5.4</v>
      </c>
      <c r="N53">
        <v>14364940</v>
      </c>
      <c r="O53">
        <v>241324488</v>
      </c>
      <c r="P53">
        <v>1618758134</v>
      </c>
      <c r="Q53">
        <v>112690920</v>
      </c>
      <c r="R53">
        <v>675068865</v>
      </c>
      <c r="S53">
        <v>479369675</v>
      </c>
      <c r="T53">
        <v>2800005393</v>
      </c>
      <c r="U53">
        <v>709929725</v>
      </c>
      <c r="V53">
        <v>1151622794</v>
      </c>
      <c r="W53">
        <v>14500193</v>
      </c>
      <c r="X53">
        <v>242884862</v>
      </c>
      <c r="Y53">
        <v>1624369620</v>
      </c>
      <c r="Z53">
        <v>113516125</v>
      </c>
      <c r="AA53">
        <v>676297343</v>
      </c>
      <c r="AB53">
        <v>481995076</v>
      </c>
      <c r="AC53">
        <v>2817407443</v>
      </c>
      <c r="AD53">
        <v>712836200</v>
      </c>
      <c r="AE53">
        <v>1155365040</v>
      </c>
      <c r="AF53">
        <f t="shared" si="2"/>
        <v>135253</v>
      </c>
      <c r="AG53">
        <f t="shared" si="3"/>
        <v>1560374</v>
      </c>
      <c r="AH53">
        <f t="shared" si="4"/>
        <v>5611486</v>
      </c>
      <c r="AI53">
        <f t="shared" si="5"/>
        <v>825205</v>
      </c>
      <c r="AJ53">
        <f t="shared" si="6"/>
        <v>1228478</v>
      </c>
      <c r="AK53">
        <f t="shared" si="7"/>
        <v>2625401</v>
      </c>
      <c r="AL53">
        <f t="shared" si="8"/>
        <v>17402050</v>
      </c>
      <c r="AM53">
        <f t="shared" si="9"/>
        <v>2906475</v>
      </c>
      <c r="AN53">
        <f t="shared" si="10"/>
        <v>3742246</v>
      </c>
      <c r="AO53">
        <f t="shared" si="11"/>
        <v>135.25299999999999</v>
      </c>
      <c r="AP53">
        <f t="shared" si="12"/>
        <v>15.60374</v>
      </c>
      <c r="AQ53">
        <f t="shared" si="13"/>
        <v>56.11486</v>
      </c>
      <c r="AR53">
        <f t="shared" si="14"/>
        <v>8.2520500000000006</v>
      </c>
      <c r="AS53">
        <f t="shared" si="15"/>
        <v>12.28478</v>
      </c>
      <c r="AT53">
        <f t="shared" si="16"/>
        <v>26.254010000000001</v>
      </c>
      <c r="AU53">
        <f t="shared" si="17"/>
        <v>174.0205</v>
      </c>
      <c r="AV53">
        <f t="shared" si="18"/>
        <v>29.06475</v>
      </c>
      <c r="AW53">
        <f t="shared" si="19"/>
        <v>37.422460000000001</v>
      </c>
      <c r="AX53">
        <f t="shared" si="20"/>
        <v>0.11536705285649858</v>
      </c>
      <c r="AY53">
        <f t="shared" si="21"/>
        <v>0.41488809860040077</v>
      </c>
      <c r="AZ53">
        <f t="shared" si="22"/>
        <v>6.1011955372524095E-2</v>
      </c>
      <c r="BA53">
        <f t="shared" si="23"/>
        <v>9.0828151686099395E-2</v>
      </c>
      <c r="BB53">
        <f t="shared" si="24"/>
        <v>0.19411037093447098</v>
      </c>
      <c r="BC53">
        <f t="shared" si="25"/>
        <v>1.2866295017485749</v>
      </c>
      <c r="BD53">
        <f t="shared" si="26"/>
        <v>0.21489172144055957</v>
      </c>
      <c r="BE53">
        <f t="shared" si="27"/>
        <v>0.27668487944814535</v>
      </c>
    </row>
    <row r="54" spans="1:57" x14ac:dyDescent="0.2">
      <c r="A54" t="s">
        <v>89</v>
      </c>
      <c r="B54" t="s">
        <v>17</v>
      </c>
      <c r="C54">
        <v>-0.79757699999999998</v>
      </c>
      <c r="D54">
        <v>-110.4</v>
      </c>
      <c r="E54">
        <v>138.41926000000001</v>
      </c>
      <c r="F54">
        <v>2.31</v>
      </c>
      <c r="G54">
        <v>362.52</v>
      </c>
      <c r="H54">
        <v>156.57</v>
      </c>
      <c r="I54">
        <v>31</v>
      </c>
      <c r="J54">
        <v>230</v>
      </c>
      <c r="K54">
        <v>0.19</v>
      </c>
      <c r="L54">
        <v>1.46</v>
      </c>
      <c r="M54">
        <v>13.4</v>
      </c>
      <c r="N54">
        <v>14542005</v>
      </c>
      <c r="O54">
        <v>243367228</v>
      </c>
      <c r="P54">
        <v>1630273637</v>
      </c>
      <c r="Q54">
        <v>113782742</v>
      </c>
      <c r="R54">
        <v>676677109</v>
      </c>
      <c r="S54">
        <v>482806686</v>
      </c>
      <c r="T54">
        <v>2833211376</v>
      </c>
      <c r="U54">
        <v>713977850</v>
      </c>
      <c r="V54">
        <v>1160285082</v>
      </c>
      <c r="W54">
        <v>14680422</v>
      </c>
      <c r="X54">
        <v>244964210</v>
      </c>
      <c r="Y54">
        <v>1635488882</v>
      </c>
      <c r="Z54">
        <v>114634603</v>
      </c>
      <c r="AA54">
        <v>677934411</v>
      </c>
      <c r="AB54">
        <v>485493675</v>
      </c>
      <c r="AC54">
        <v>2856383910</v>
      </c>
      <c r="AD54">
        <v>717128468</v>
      </c>
      <c r="AE54">
        <v>1165567872</v>
      </c>
      <c r="AF54">
        <f t="shared" si="2"/>
        <v>138417</v>
      </c>
      <c r="AG54">
        <f t="shared" si="3"/>
        <v>1596982</v>
      </c>
      <c r="AH54">
        <f t="shared" si="4"/>
        <v>5215245</v>
      </c>
      <c r="AI54">
        <f t="shared" si="5"/>
        <v>851861</v>
      </c>
      <c r="AJ54">
        <f t="shared" si="6"/>
        <v>1257302</v>
      </c>
      <c r="AK54">
        <f t="shared" si="7"/>
        <v>2686989</v>
      </c>
      <c r="AL54">
        <f t="shared" si="8"/>
        <v>23172534</v>
      </c>
      <c r="AM54">
        <f t="shared" si="9"/>
        <v>3150618</v>
      </c>
      <c r="AN54">
        <f t="shared" si="10"/>
        <v>5282790</v>
      </c>
      <c r="AO54">
        <f t="shared" si="11"/>
        <v>138.417</v>
      </c>
      <c r="AP54">
        <f t="shared" si="12"/>
        <v>15.96982</v>
      </c>
      <c r="AQ54">
        <f t="shared" si="13"/>
        <v>52.152450000000002</v>
      </c>
      <c r="AR54">
        <f t="shared" si="14"/>
        <v>8.5186100000000007</v>
      </c>
      <c r="AS54">
        <f t="shared" si="15"/>
        <v>12.57302</v>
      </c>
      <c r="AT54">
        <f t="shared" si="16"/>
        <v>26.869890000000002</v>
      </c>
      <c r="AU54">
        <f t="shared" si="17"/>
        <v>231.72533999999999</v>
      </c>
      <c r="AV54">
        <f t="shared" si="18"/>
        <v>31.506180000000001</v>
      </c>
      <c r="AW54">
        <f t="shared" si="19"/>
        <v>52.8279</v>
      </c>
      <c r="AX54">
        <f t="shared" si="20"/>
        <v>0.11537470108440437</v>
      </c>
      <c r="AY54">
        <f t="shared" si="21"/>
        <v>0.37677778018595981</v>
      </c>
      <c r="AZ54">
        <f t="shared" si="22"/>
        <v>6.1543090805320159E-2</v>
      </c>
      <c r="BA54">
        <f t="shared" si="23"/>
        <v>9.0834362831155133E-2</v>
      </c>
      <c r="BB54">
        <f t="shared" si="24"/>
        <v>0.19412275948763519</v>
      </c>
      <c r="BC54">
        <f t="shared" si="25"/>
        <v>1.6741104055137734</v>
      </c>
      <c r="BD54">
        <f t="shared" si="26"/>
        <v>0.22761785040854809</v>
      </c>
      <c r="BE54">
        <f t="shared" si="27"/>
        <v>0.38165759986128872</v>
      </c>
    </row>
    <row r="55" spans="1:57" x14ac:dyDescent="0.2">
      <c r="A55" t="s">
        <v>89</v>
      </c>
      <c r="B55" t="s">
        <v>17</v>
      </c>
      <c r="C55">
        <v>-0.87290800000000002</v>
      </c>
      <c r="D55">
        <v>-110.4</v>
      </c>
      <c r="E55">
        <v>126.473786</v>
      </c>
      <c r="F55">
        <v>2.34</v>
      </c>
      <c r="G55">
        <v>345.65</v>
      </c>
      <c r="H55">
        <v>147.47</v>
      </c>
      <c r="I55">
        <v>17</v>
      </c>
      <c r="J55">
        <v>245</v>
      </c>
      <c r="K55">
        <v>0.11</v>
      </c>
      <c r="L55">
        <v>1.66</v>
      </c>
      <c r="M55">
        <v>6.9</v>
      </c>
      <c r="N55">
        <v>14725043</v>
      </c>
      <c r="O55">
        <v>245478981</v>
      </c>
      <c r="P55">
        <v>1641058508</v>
      </c>
      <c r="Q55">
        <v>114919348</v>
      </c>
      <c r="R55">
        <v>678339692</v>
      </c>
      <c r="S55">
        <v>486359801</v>
      </c>
      <c r="T55">
        <v>2871369849</v>
      </c>
      <c r="U55">
        <v>718377714</v>
      </c>
      <c r="V55">
        <v>1170284645</v>
      </c>
      <c r="W55">
        <v>14851517</v>
      </c>
      <c r="X55">
        <v>246938195</v>
      </c>
      <c r="Y55">
        <v>1646155138</v>
      </c>
      <c r="Z55">
        <v>115709763</v>
      </c>
      <c r="AA55">
        <v>679488534</v>
      </c>
      <c r="AB55">
        <v>488814995</v>
      </c>
      <c r="AC55">
        <v>2894779764</v>
      </c>
      <c r="AD55">
        <v>721351616</v>
      </c>
      <c r="AE55">
        <v>1174709452</v>
      </c>
      <c r="AF55">
        <f t="shared" si="2"/>
        <v>126474</v>
      </c>
      <c r="AG55">
        <f t="shared" si="3"/>
        <v>1459214</v>
      </c>
      <c r="AH55">
        <f t="shared" si="4"/>
        <v>5096630</v>
      </c>
      <c r="AI55">
        <f t="shared" si="5"/>
        <v>790415</v>
      </c>
      <c r="AJ55">
        <f t="shared" si="6"/>
        <v>1148842</v>
      </c>
      <c r="AK55">
        <f t="shared" si="7"/>
        <v>2455194</v>
      </c>
      <c r="AL55">
        <f t="shared" si="8"/>
        <v>23409915</v>
      </c>
      <c r="AM55">
        <f t="shared" si="9"/>
        <v>2973902</v>
      </c>
      <c r="AN55">
        <f t="shared" si="10"/>
        <v>4424807</v>
      </c>
      <c r="AO55">
        <f t="shared" si="11"/>
        <v>126.474</v>
      </c>
      <c r="AP55">
        <f t="shared" si="12"/>
        <v>14.592140000000001</v>
      </c>
      <c r="AQ55">
        <f t="shared" si="13"/>
        <v>50.966299999999997</v>
      </c>
      <c r="AR55">
        <f t="shared" si="14"/>
        <v>7.9041499999999996</v>
      </c>
      <c r="AS55">
        <f t="shared" si="15"/>
        <v>11.48842</v>
      </c>
      <c r="AT55">
        <f t="shared" si="16"/>
        <v>24.551939999999998</v>
      </c>
      <c r="AU55">
        <f t="shared" si="17"/>
        <v>234.09915000000001</v>
      </c>
      <c r="AV55">
        <f t="shared" si="18"/>
        <v>29.73902</v>
      </c>
      <c r="AW55">
        <f t="shared" si="19"/>
        <v>44.248069999999998</v>
      </c>
      <c r="AX55">
        <f t="shared" si="20"/>
        <v>0.11537659914290685</v>
      </c>
      <c r="AY55">
        <f t="shared" si="21"/>
        <v>0.40297847778990142</v>
      </c>
      <c r="AZ55">
        <f t="shared" si="22"/>
        <v>6.2496244287363403E-2</v>
      </c>
      <c r="BA55">
        <f t="shared" si="23"/>
        <v>9.0836219301990914E-2</v>
      </c>
      <c r="BB55">
        <f t="shared" si="24"/>
        <v>0.19412638170691207</v>
      </c>
      <c r="BC55">
        <f t="shared" si="25"/>
        <v>1.8509666018312065</v>
      </c>
      <c r="BD55">
        <f t="shared" si="26"/>
        <v>0.2351393962395433</v>
      </c>
      <c r="BE55">
        <f t="shared" si="27"/>
        <v>0.34985902240776756</v>
      </c>
    </row>
    <row r="56" spans="1:57" x14ac:dyDescent="0.2">
      <c r="A56" t="s">
        <v>89</v>
      </c>
      <c r="B56" t="s">
        <v>17</v>
      </c>
      <c r="C56">
        <v>-0.91883199999999998</v>
      </c>
      <c r="D56">
        <v>-110.4</v>
      </c>
      <c r="E56">
        <v>120.15255399999999</v>
      </c>
      <c r="F56">
        <v>2.36</v>
      </c>
      <c r="G56">
        <v>349.58</v>
      </c>
      <c r="H56">
        <v>147.86000000000001</v>
      </c>
      <c r="I56">
        <v>18</v>
      </c>
      <c r="J56">
        <v>260</v>
      </c>
      <c r="K56">
        <v>0.12</v>
      </c>
      <c r="L56">
        <v>1.75</v>
      </c>
      <c r="M56">
        <v>6.9</v>
      </c>
      <c r="N56">
        <v>14902110</v>
      </c>
      <c r="O56">
        <v>247521886</v>
      </c>
      <c r="P56">
        <v>1651478904</v>
      </c>
      <c r="Q56">
        <v>116020484</v>
      </c>
      <c r="R56">
        <v>679948071</v>
      </c>
      <c r="S56">
        <v>489797081</v>
      </c>
      <c r="T56">
        <v>2909824257</v>
      </c>
      <c r="U56">
        <v>722719456</v>
      </c>
      <c r="V56">
        <v>1179177511</v>
      </c>
      <c r="W56">
        <v>15022262</v>
      </c>
      <c r="X56">
        <v>248908142</v>
      </c>
      <c r="Y56">
        <v>1656796179</v>
      </c>
      <c r="Z56">
        <v>116755110</v>
      </c>
      <c r="AA56">
        <v>681039470</v>
      </c>
      <c r="AB56">
        <v>492129519</v>
      </c>
      <c r="AC56">
        <v>2932831967</v>
      </c>
      <c r="AD56">
        <v>725523356</v>
      </c>
      <c r="AE56">
        <v>1183816945</v>
      </c>
      <c r="AF56">
        <f t="shared" si="2"/>
        <v>120152</v>
      </c>
      <c r="AG56">
        <f t="shared" si="3"/>
        <v>1386256</v>
      </c>
      <c r="AH56">
        <f t="shared" si="4"/>
        <v>5317275</v>
      </c>
      <c r="AI56">
        <f t="shared" si="5"/>
        <v>734626</v>
      </c>
      <c r="AJ56">
        <f t="shared" si="6"/>
        <v>1091399</v>
      </c>
      <c r="AK56">
        <f t="shared" si="7"/>
        <v>2332438</v>
      </c>
      <c r="AL56">
        <f t="shared" si="8"/>
        <v>23007710</v>
      </c>
      <c r="AM56">
        <f t="shared" si="9"/>
        <v>2803900</v>
      </c>
      <c r="AN56">
        <f t="shared" si="10"/>
        <v>4639434</v>
      </c>
      <c r="AO56">
        <f t="shared" si="11"/>
        <v>120.152</v>
      </c>
      <c r="AP56">
        <f t="shared" si="12"/>
        <v>13.86256</v>
      </c>
      <c r="AQ56">
        <f t="shared" si="13"/>
        <v>53.172750000000001</v>
      </c>
      <c r="AR56">
        <f t="shared" si="14"/>
        <v>7.34626</v>
      </c>
      <c r="AS56">
        <f t="shared" si="15"/>
        <v>10.91399</v>
      </c>
      <c r="AT56">
        <f t="shared" si="16"/>
        <v>23.324380000000001</v>
      </c>
      <c r="AU56">
        <f t="shared" si="17"/>
        <v>230.0771</v>
      </c>
      <c r="AV56">
        <f t="shared" si="18"/>
        <v>28.039000000000001</v>
      </c>
      <c r="AW56">
        <f t="shared" si="19"/>
        <v>46.39434</v>
      </c>
      <c r="AX56">
        <f t="shared" si="20"/>
        <v>0.11537519142419601</v>
      </c>
      <c r="AY56">
        <f t="shared" si="21"/>
        <v>0.44254569212331046</v>
      </c>
      <c r="AZ56">
        <f t="shared" si="22"/>
        <v>6.1141387575737401E-2</v>
      </c>
      <c r="BA56">
        <f t="shared" si="23"/>
        <v>9.0834859178374056E-2</v>
      </c>
      <c r="BB56">
        <f t="shared" si="24"/>
        <v>0.19412394300552635</v>
      </c>
      <c r="BC56">
        <f t="shared" si="25"/>
        <v>1.9148836473799853</v>
      </c>
      <c r="BD56">
        <f t="shared" si="26"/>
        <v>0.23336274052866371</v>
      </c>
      <c r="BE56">
        <f t="shared" si="27"/>
        <v>0.38613040149144418</v>
      </c>
    </row>
    <row r="57" spans="1:57" x14ac:dyDescent="0.2">
      <c r="A57" t="s">
        <v>89</v>
      </c>
      <c r="B57" t="s">
        <v>17</v>
      </c>
      <c r="C57">
        <v>-1.0175989999999999</v>
      </c>
      <c r="D57">
        <v>-138</v>
      </c>
      <c r="E57">
        <v>135.61339699999999</v>
      </c>
      <c r="F57">
        <v>2.68</v>
      </c>
      <c r="G57">
        <v>438.76</v>
      </c>
      <c r="H57">
        <v>163.55000000000001</v>
      </c>
      <c r="I57">
        <v>20</v>
      </c>
      <c r="J57">
        <v>263</v>
      </c>
      <c r="K57">
        <v>0.12</v>
      </c>
      <c r="L57">
        <v>1.6</v>
      </c>
      <c r="M57">
        <v>7.6</v>
      </c>
      <c r="N57">
        <v>15072153</v>
      </c>
      <c r="O57">
        <v>249483718</v>
      </c>
      <c r="P57">
        <v>1662108073</v>
      </c>
      <c r="Q57">
        <v>117076315</v>
      </c>
      <c r="R57">
        <v>681492621</v>
      </c>
      <c r="S57">
        <v>493097955</v>
      </c>
      <c r="T57">
        <v>2948036659</v>
      </c>
      <c r="U57">
        <v>726892620</v>
      </c>
      <c r="V57">
        <v>1188405466</v>
      </c>
      <c r="W57">
        <v>15207766</v>
      </c>
      <c r="X57">
        <v>251048381</v>
      </c>
      <c r="Y57">
        <v>1668649604</v>
      </c>
      <c r="Z57">
        <v>117897285</v>
      </c>
      <c r="AA57">
        <v>682724480</v>
      </c>
      <c r="AB57">
        <v>495730569</v>
      </c>
      <c r="AC57">
        <v>2979051162</v>
      </c>
      <c r="AD57">
        <v>730176649</v>
      </c>
      <c r="AE57">
        <v>1195327532</v>
      </c>
      <c r="AF57">
        <f t="shared" si="2"/>
        <v>135613</v>
      </c>
      <c r="AG57">
        <f t="shared" si="3"/>
        <v>1564663</v>
      </c>
      <c r="AH57">
        <f t="shared" si="4"/>
        <v>6541531</v>
      </c>
      <c r="AI57">
        <f t="shared" si="5"/>
        <v>820970</v>
      </c>
      <c r="AJ57">
        <f t="shared" si="6"/>
        <v>1231859</v>
      </c>
      <c r="AK57">
        <f t="shared" si="7"/>
        <v>2632614</v>
      </c>
      <c r="AL57">
        <f t="shared" si="8"/>
        <v>31014503</v>
      </c>
      <c r="AM57">
        <f t="shared" si="9"/>
        <v>3284029</v>
      </c>
      <c r="AN57">
        <f t="shared" si="10"/>
        <v>6922066</v>
      </c>
      <c r="AO57">
        <f t="shared" si="11"/>
        <v>135.613</v>
      </c>
      <c r="AP57">
        <f t="shared" si="12"/>
        <v>15.64663</v>
      </c>
      <c r="AQ57">
        <f t="shared" si="13"/>
        <v>65.415310000000005</v>
      </c>
      <c r="AR57">
        <f t="shared" si="14"/>
        <v>8.2096999999999998</v>
      </c>
      <c r="AS57">
        <f t="shared" si="15"/>
        <v>12.31859</v>
      </c>
      <c r="AT57">
        <f t="shared" si="16"/>
        <v>26.326139999999999</v>
      </c>
      <c r="AU57">
        <f t="shared" si="17"/>
        <v>310.14503000000002</v>
      </c>
      <c r="AV57">
        <f t="shared" si="18"/>
        <v>32.840290000000003</v>
      </c>
      <c r="AW57">
        <f t="shared" si="19"/>
        <v>69.220659999999995</v>
      </c>
      <c r="AX57">
        <f t="shared" si="20"/>
        <v>0.1153770656205526</v>
      </c>
      <c r="AY57">
        <f t="shared" si="21"/>
        <v>0.48236754588424419</v>
      </c>
      <c r="AZ57">
        <f t="shared" si="22"/>
        <v>6.053770656205526E-2</v>
      </c>
      <c r="BA57">
        <f t="shared" si="23"/>
        <v>9.0836350497371196E-2</v>
      </c>
      <c r="BB57">
        <f t="shared" si="24"/>
        <v>0.19412696422909306</v>
      </c>
      <c r="BC57">
        <f t="shared" si="25"/>
        <v>2.2869859821698513</v>
      </c>
      <c r="BD57">
        <f t="shared" si="26"/>
        <v>0.24216181339547097</v>
      </c>
      <c r="BE57">
        <f t="shared" si="27"/>
        <v>0.51042790882879951</v>
      </c>
    </row>
    <row r="58" spans="1:57" x14ac:dyDescent="0.2">
      <c r="A58" t="s">
        <v>89</v>
      </c>
      <c r="B58" t="s">
        <v>17</v>
      </c>
      <c r="C58">
        <v>-0.95106999999999997</v>
      </c>
      <c r="D58">
        <v>-138</v>
      </c>
      <c r="E58">
        <v>145.09979100000001</v>
      </c>
      <c r="F58">
        <v>2.46</v>
      </c>
      <c r="G58">
        <v>370.67</v>
      </c>
      <c r="H58">
        <v>150.35</v>
      </c>
      <c r="I58">
        <v>18</v>
      </c>
      <c r="J58">
        <v>226</v>
      </c>
      <c r="K58">
        <v>0.11</v>
      </c>
      <c r="L58">
        <v>1.5</v>
      </c>
      <c r="M58">
        <v>7.9</v>
      </c>
      <c r="N58">
        <v>15237280</v>
      </c>
      <c r="O58">
        <v>251388885</v>
      </c>
      <c r="P58">
        <v>1673092377</v>
      </c>
      <c r="Q58">
        <v>118080793</v>
      </c>
      <c r="R58">
        <v>682992559</v>
      </c>
      <c r="S58">
        <v>496303488</v>
      </c>
      <c r="T58">
        <v>2989043145</v>
      </c>
      <c r="U58">
        <v>731037445</v>
      </c>
      <c r="V58">
        <v>1198910757</v>
      </c>
      <c r="W58">
        <v>15382380</v>
      </c>
      <c r="X58">
        <v>253062989</v>
      </c>
      <c r="Y58">
        <v>1679781103</v>
      </c>
      <c r="Z58">
        <v>118966632</v>
      </c>
      <c r="AA58">
        <v>684310582</v>
      </c>
      <c r="AB58">
        <v>499120246</v>
      </c>
      <c r="AC58">
        <v>3020013358</v>
      </c>
      <c r="AD58">
        <v>734492641</v>
      </c>
      <c r="AE58">
        <v>1204823926</v>
      </c>
      <c r="AF58">
        <f t="shared" si="2"/>
        <v>145100</v>
      </c>
      <c r="AG58">
        <f t="shared" si="3"/>
        <v>1674104</v>
      </c>
      <c r="AH58">
        <f t="shared" si="4"/>
        <v>6688726</v>
      </c>
      <c r="AI58">
        <f t="shared" si="5"/>
        <v>885839</v>
      </c>
      <c r="AJ58">
        <f t="shared" si="6"/>
        <v>1318023</v>
      </c>
      <c r="AK58">
        <f t="shared" si="7"/>
        <v>2816758</v>
      </c>
      <c r="AL58">
        <f t="shared" si="8"/>
        <v>30970213</v>
      </c>
      <c r="AM58">
        <f t="shared" si="9"/>
        <v>3455196</v>
      </c>
      <c r="AN58">
        <f t="shared" si="10"/>
        <v>5913169</v>
      </c>
      <c r="AO58">
        <f t="shared" si="11"/>
        <v>145.1</v>
      </c>
      <c r="AP58">
        <f t="shared" si="12"/>
        <v>16.741040000000002</v>
      </c>
      <c r="AQ58">
        <f t="shared" si="13"/>
        <v>66.887259999999998</v>
      </c>
      <c r="AR58">
        <f t="shared" si="14"/>
        <v>8.85839</v>
      </c>
      <c r="AS58">
        <f t="shared" si="15"/>
        <v>13.18023</v>
      </c>
      <c r="AT58">
        <f t="shared" si="16"/>
        <v>28.167580000000001</v>
      </c>
      <c r="AU58">
        <f t="shared" si="17"/>
        <v>309.70213000000001</v>
      </c>
      <c r="AV58">
        <f t="shared" si="18"/>
        <v>34.551960000000001</v>
      </c>
      <c r="AW58">
        <f t="shared" si="19"/>
        <v>59.131689999999999</v>
      </c>
      <c r="AX58">
        <f t="shared" si="20"/>
        <v>0.11537587870434185</v>
      </c>
      <c r="AY58">
        <f t="shared" si="21"/>
        <v>0.4609735354927636</v>
      </c>
      <c r="AZ58">
        <f t="shared" si="22"/>
        <v>6.1050241212956581E-2</v>
      </c>
      <c r="BA58">
        <f t="shared" si="23"/>
        <v>9.0835492763611303E-2</v>
      </c>
      <c r="BB58">
        <f t="shared" si="24"/>
        <v>0.19412529290144728</v>
      </c>
      <c r="BC58">
        <f t="shared" si="25"/>
        <v>2.1344047553411443</v>
      </c>
      <c r="BD58">
        <f t="shared" si="26"/>
        <v>0.2381251550654721</v>
      </c>
      <c r="BE58">
        <f t="shared" si="27"/>
        <v>0.40752370778773261</v>
      </c>
    </row>
    <row r="59" spans="1:57" x14ac:dyDescent="0.2">
      <c r="A59" t="s">
        <v>89</v>
      </c>
      <c r="B59" t="s">
        <v>17</v>
      </c>
      <c r="C59">
        <v>-0.85564399999999996</v>
      </c>
      <c r="D59">
        <v>-110.4</v>
      </c>
      <c r="E59">
        <v>129.025565</v>
      </c>
      <c r="F59">
        <v>2.35</v>
      </c>
      <c r="G59">
        <v>362.38</v>
      </c>
      <c r="H59">
        <v>153.58000000000001</v>
      </c>
      <c r="I59">
        <v>17</v>
      </c>
      <c r="J59">
        <v>260</v>
      </c>
      <c r="K59">
        <v>0.11</v>
      </c>
      <c r="L59">
        <v>1.69</v>
      </c>
      <c r="M59">
        <v>6.5</v>
      </c>
      <c r="N59">
        <v>15434380</v>
      </c>
      <c r="O59">
        <v>253662912</v>
      </c>
      <c r="P59">
        <v>1685174148</v>
      </c>
      <c r="Q59">
        <v>119290197</v>
      </c>
      <c r="R59">
        <v>684782901</v>
      </c>
      <c r="S59">
        <v>500129648</v>
      </c>
      <c r="T59">
        <v>3035824160</v>
      </c>
      <c r="U59">
        <v>735904827</v>
      </c>
      <c r="V59">
        <v>1209534034</v>
      </c>
      <c r="W59">
        <v>15559110</v>
      </c>
      <c r="X59">
        <v>255102027</v>
      </c>
      <c r="Y59">
        <v>1691293795</v>
      </c>
      <c r="Z59">
        <v>120036687</v>
      </c>
      <c r="AA59">
        <v>685915918</v>
      </c>
      <c r="AB59">
        <v>502551020</v>
      </c>
      <c r="AC59">
        <v>3059508352</v>
      </c>
      <c r="AD59">
        <v>738835551</v>
      </c>
      <c r="AE59">
        <v>1214063682</v>
      </c>
      <c r="AF59">
        <f t="shared" si="2"/>
        <v>124730</v>
      </c>
      <c r="AG59">
        <f t="shared" si="3"/>
        <v>1439115</v>
      </c>
      <c r="AH59">
        <f t="shared" si="4"/>
        <v>6119647</v>
      </c>
      <c r="AI59">
        <f t="shared" si="5"/>
        <v>746490</v>
      </c>
      <c r="AJ59">
        <f t="shared" si="6"/>
        <v>1133017</v>
      </c>
      <c r="AK59">
        <f t="shared" si="7"/>
        <v>2421372</v>
      </c>
      <c r="AL59">
        <f t="shared" si="8"/>
        <v>23684192</v>
      </c>
      <c r="AM59">
        <f t="shared" si="9"/>
        <v>2930724</v>
      </c>
      <c r="AN59">
        <f t="shared" si="10"/>
        <v>4529648</v>
      </c>
      <c r="AO59">
        <f t="shared" si="11"/>
        <v>124.73</v>
      </c>
      <c r="AP59">
        <f t="shared" si="12"/>
        <v>14.39115</v>
      </c>
      <c r="AQ59">
        <f t="shared" si="13"/>
        <v>61.196469999999998</v>
      </c>
      <c r="AR59">
        <f t="shared" si="14"/>
        <v>7.4649000000000001</v>
      </c>
      <c r="AS59">
        <f t="shared" si="15"/>
        <v>11.330170000000001</v>
      </c>
      <c r="AT59">
        <f t="shared" si="16"/>
        <v>24.213719999999999</v>
      </c>
      <c r="AU59">
        <f t="shared" si="17"/>
        <v>236.84191999999999</v>
      </c>
      <c r="AV59">
        <f t="shared" si="18"/>
        <v>29.30724</v>
      </c>
      <c r="AW59">
        <f t="shared" si="19"/>
        <v>45.296480000000003</v>
      </c>
      <c r="AX59">
        <f t="shared" si="20"/>
        <v>0.11537841738154413</v>
      </c>
      <c r="AY59">
        <f t="shared" si="21"/>
        <v>0.49063152409203875</v>
      </c>
      <c r="AZ59">
        <f t="shared" si="22"/>
        <v>5.984847270103423E-2</v>
      </c>
      <c r="BA59">
        <f t="shared" si="23"/>
        <v>9.0837569149362626E-2</v>
      </c>
      <c r="BB59">
        <f t="shared" si="24"/>
        <v>0.19412907881023009</v>
      </c>
      <c r="BC59">
        <f t="shared" si="25"/>
        <v>1.898836847590796</v>
      </c>
      <c r="BD59">
        <f t="shared" si="26"/>
        <v>0.23496544536198188</v>
      </c>
      <c r="BE59">
        <f t="shared" si="27"/>
        <v>0.36315625751623509</v>
      </c>
    </row>
    <row r="60" spans="1:57" x14ac:dyDescent="0.2">
      <c r="A60" t="s">
        <v>89</v>
      </c>
      <c r="B60" t="s">
        <v>17</v>
      </c>
      <c r="C60">
        <v>-0.93251300000000004</v>
      </c>
      <c r="D60">
        <v>-138</v>
      </c>
      <c r="E60">
        <v>147.98722900000001</v>
      </c>
      <c r="F60">
        <v>2.44</v>
      </c>
      <c r="G60">
        <v>358.79</v>
      </c>
      <c r="H60">
        <v>146.81</v>
      </c>
      <c r="I60">
        <v>14</v>
      </c>
      <c r="J60">
        <v>269</v>
      </c>
      <c r="K60">
        <v>0.09</v>
      </c>
      <c r="L60">
        <v>1.83</v>
      </c>
      <c r="M60">
        <v>5.2</v>
      </c>
      <c r="N60">
        <v>15585341</v>
      </c>
      <c r="O60">
        <v>255404665</v>
      </c>
      <c r="P60">
        <v>1695265585</v>
      </c>
      <c r="Q60">
        <v>120195030</v>
      </c>
      <c r="R60">
        <v>686154185</v>
      </c>
      <c r="S60">
        <v>503060223</v>
      </c>
      <c r="T60">
        <v>3068051866</v>
      </c>
      <c r="U60">
        <v>739591010</v>
      </c>
      <c r="V60">
        <v>1217194929</v>
      </c>
      <c r="W60">
        <v>15729149</v>
      </c>
      <c r="X60">
        <v>257063860</v>
      </c>
      <c r="Y60">
        <v>1702078974</v>
      </c>
      <c r="Z60">
        <v>121052039</v>
      </c>
      <c r="AA60">
        <v>687460474</v>
      </c>
      <c r="AB60">
        <v>505851896</v>
      </c>
      <c r="AC60">
        <v>3098788693</v>
      </c>
      <c r="AD60">
        <v>742985798</v>
      </c>
      <c r="AE60">
        <v>1223539715</v>
      </c>
      <c r="AF60">
        <f t="shared" si="2"/>
        <v>143808</v>
      </c>
      <c r="AG60">
        <f t="shared" si="3"/>
        <v>1659195</v>
      </c>
      <c r="AH60">
        <f t="shared" si="4"/>
        <v>6813389</v>
      </c>
      <c r="AI60">
        <f t="shared" si="5"/>
        <v>857009</v>
      </c>
      <c r="AJ60">
        <f t="shared" si="6"/>
        <v>1306289</v>
      </c>
      <c r="AK60">
        <f t="shared" si="7"/>
        <v>2791673</v>
      </c>
      <c r="AL60">
        <f t="shared" si="8"/>
        <v>30736827</v>
      </c>
      <c r="AM60">
        <f t="shared" si="9"/>
        <v>3394788</v>
      </c>
      <c r="AN60">
        <f t="shared" si="10"/>
        <v>6344786</v>
      </c>
      <c r="AO60">
        <f t="shared" si="11"/>
        <v>143.80799999999999</v>
      </c>
      <c r="AP60">
        <f t="shared" si="12"/>
        <v>16.591950000000001</v>
      </c>
      <c r="AQ60">
        <f t="shared" si="13"/>
        <v>68.133889999999994</v>
      </c>
      <c r="AR60">
        <f t="shared" si="14"/>
        <v>8.5700900000000004</v>
      </c>
      <c r="AS60">
        <f t="shared" si="15"/>
        <v>13.062889999999999</v>
      </c>
      <c r="AT60">
        <f t="shared" si="16"/>
        <v>27.916730000000001</v>
      </c>
      <c r="AU60">
        <f t="shared" si="17"/>
        <v>307.36827</v>
      </c>
      <c r="AV60">
        <f t="shared" si="18"/>
        <v>33.947879999999998</v>
      </c>
      <c r="AW60">
        <f t="shared" si="19"/>
        <v>63.447859999999999</v>
      </c>
      <c r="AX60">
        <f t="shared" si="20"/>
        <v>0.11537570927903873</v>
      </c>
      <c r="AY60">
        <f t="shared" si="21"/>
        <v>0.47378372552291942</v>
      </c>
      <c r="AZ60">
        <f t="shared" si="22"/>
        <v>5.9593972518914115E-2</v>
      </c>
      <c r="BA60">
        <f t="shared" si="23"/>
        <v>9.0835628059635076E-2</v>
      </c>
      <c r="BB60">
        <f t="shared" si="24"/>
        <v>0.19412501390743214</v>
      </c>
      <c r="BC60">
        <f t="shared" si="25"/>
        <v>2.1373516772363153</v>
      </c>
      <c r="BD60">
        <f t="shared" si="26"/>
        <v>0.23606391855807743</v>
      </c>
      <c r="BE60">
        <f t="shared" si="27"/>
        <v>0.44119840342679129</v>
      </c>
    </row>
    <row r="61" spans="1:57" x14ac:dyDescent="0.2">
      <c r="A61" t="s">
        <v>89</v>
      </c>
      <c r="B61" t="s">
        <v>17</v>
      </c>
      <c r="C61">
        <v>-0.83082599999999995</v>
      </c>
      <c r="D61">
        <v>-110.4</v>
      </c>
      <c r="E61">
        <v>132.879886</v>
      </c>
      <c r="F61">
        <v>2.2599999999999998</v>
      </c>
      <c r="G61">
        <v>341.43</v>
      </c>
      <c r="H61">
        <v>150.74</v>
      </c>
      <c r="I61">
        <v>20</v>
      </c>
      <c r="J61">
        <v>263</v>
      </c>
      <c r="K61">
        <v>0.13</v>
      </c>
      <c r="L61">
        <v>1.74</v>
      </c>
      <c r="M61">
        <v>7.6</v>
      </c>
      <c r="N61">
        <v>15773770</v>
      </c>
      <c r="O61">
        <v>257578642</v>
      </c>
      <c r="P61">
        <v>1707267709</v>
      </c>
      <c r="Q61">
        <v>121321312</v>
      </c>
      <c r="R61">
        <v>687865761</v>
      </c>
      <c r="S61">
        <v>506718042</v>
      </c>
      <c r="T61">
        <v>3112730969</v>
      </c>
      <c r="U61">
        <v>744200039</v>
      </c>
      <c r="V61">
        <v>1227841488</v>
      </c>
      <c r="W61">
        <v>15902354</v>
      </c>
      <c r="X61">
        <v>259062193</v>
      </c>
      <c r="Y61">
        <v>1712959108</v>
      </c>
      <c r="Z61">
        <v>122080498</v>
      </c>
      <c r="AA61">
        <v>689033761</v>
      </c>
      <c r="AB61">
        <v>509214180</v>
      </c>
      <c r="AC61">
        <v>3135932037</v>
      </c>
      <c r="AD61">
        <v>747162652</v>
      </c>
      <c r="AE61">
        <v>1232225067</v>
      </c>
      <c r="AF61">
        <f t="shared" si="2"/>
        <v>128584</v>
      </c>
      <c r="AG61">
        <f t="shared" si="3"/>
        <v>1483551</v>
      </c>
      <c r="AH61">
        <f t="shared" si="4"/>
        <v>5691399</v>
      </c>
      <c r="AI61">
        <f t="shared" si="5"/>
        <v>759186</v>
      </c>
      <c r="AJ61">
        <f t="shared" si="6"/>
        <v>1168000</v>
      </c>
      <c r="AK61">
        <f t="shared" si="7"/>
        <v>2496138</v>
      </c>
      <c r="AL61">
        <f t="shared" si="8"/>
        <v>23201068</v>
      </c>
      <c r="AM61">
        <f t="shared" si="9"/>
        <v>2962613</v>
      </c>
      <c r="AN61">
        <f t="shared" si="10"/>
        <v>4383579</v>
      </c>
      <c r="AO61">
        <f t="shared" si="11"/>
        <v>128.584</v>
      </c>
      <c r="AP61">
        <f t="shared" si="12"/>
        <v>14.835509999999999</v>
      </c>
      <c r="AQ61">
        <f t="shared" si="13"/>
        <v>56.913989999999998</v>
      </c>
      <c r="AR61">
        <f t="shared" si="14"/>
        <v>7.5918599999999996</v>
      </c>
      <c r="AS61">
        <f t="shared" si="15"/>
        <v>11.68</v>
      </c>
      <c r="AT61">
        <f t="shared" si="16"/>
        <v>24.961379999999998</v>
      </c>
      <c r="AU61">
        <f t="shared" si="17"/>
        <v>232.01068000000001</v>
      </c>
      <c r="AV61">
        <f t="shared" si="18"/>
        <v>29.62613</v>
      </c>
      <c r="AW61">
        <f t="shared" si="19"/>
        <v>43.835790000000003</v>
      </c>
      <c r="AX61">
        <f t="shared" si="20"/>
        <v>0.11537601878927393</v>
      </c>
      <c r="AY61">
        <f t="shared" si="21"/>
        <v>0.44262108816026874</v>
      </c>
      <c r="AZ61">
        <f t="shared" si="22"/>
        <v>5.9042027001804262E-2</v>
      </c>
      <c r="BA61">
        <f t="shared" si="23"/>
        <v>9.0835562744976048E-2</v>
      </c>
      <c r="BB61">
        <f t="shared" si="24"/>
        <v>0.19412508554719093</v>
      </c>
      <c r="BC61">
        <f t="shared" si="25"/>
        <v>1.8043510856716232</v>
      </c>
      <c r="BD61">
        <f t="shared" si="26"/>
        <v>0.23040292726933365</v>
      </c>
      <c r="BE61">
        <f t="shared" si="27"/>
        <v>0.34091169974491387</v>
      </c>
    </row>
    <row r="62" spans="1:57" x14ac:dyDescent="0.2">
      <c r="A62" t="s">
        <v>90</v>
      </c>
      <c r="B62" t="s">
        <v>16</v>
      </c>
      <c r="C62">
        <v>-1.166064</v>
      </c>
      <c r="D62">
        <v>-165.6</v>
      </c>
      <c r="E62">
        <v>142.01626400000001</v>
      </c>
      <c r="F62">
        <v>3.03</v>
      </c>
      <c r="G62">
        <v>439.01</v>
      </c>
      <c r="H62">
        <v>144.72</v>
      </c>
      <c r="I62">
        <v>93</v>
      </c>
      <c r="J62">
        <v>2020</v>
      </c>
      <c r="K62">
        <v>0.64</v>
      </c>
      <c r="L62">
        <v>13.95</v>
      </c>
      <c r="M62">
        <v>4.5999999999999996</v>
      </c>
      <c r="N62">
        <v>19868999</v>
      </c>
      <c r="O62">
        <v>330289948</v>
      </c>
      <c r="P62">
        <v>2161041064</v>
      </c>
      <c r="Q62">
        <v>155796640</v>
      </c>
      <c r="R62">
        <v>725063411</v>
      </c>
      <c r="S62">
        <v>586213543</v>
      </c>
      <c r="T62">
        <v>4497258511</v>
      </c>
      <c r="U62">
        <v>1001739708</v>
      </c>
      <c r="V62">
        <v>1603415251</v>
      </c>
      <c r="W62">
        <v>20006720</v>
      </c>
      <c r="X62">
        <v>331878985</v>
      </c>
      <c r="Y62">
        <v>2181039965</v>
      </c>
      <c r="Z62">
        <v>156648202</v>
      </c>
      <c r="AA62">
        <v>726314463</v>
      </c>
      <c r="AB62">
        <v>588887165</v>
      </c>
      <c r="AC62">
        <v>4532894750</v>
      </c>
      <c r="AD62">
        <v>1005197359</v>
      </c>
      <c r="AE62">
        <v>1608452265</v>
      </c>
      <c r="AF62">
        <f t="shared" si="2"/>
        <v>137721</v>
      </c>
      <c r="AG62">
        <f t="shared" si="3"/>
        <v>1589037</v>
      </c>
      <c r="AH62">
        <f t="shared" si="4"/>
        <v>19998901</v>
      </c>
      <c r="AI62">
        <f t="shared" si="5"/>
        <v>851562</v>
      </c>
      <c r="AJ62">
        <f t="shared" si="6"/>
        <v>1251052</v>
      </c>
      <c r="AK62">
        <f t="shared" si="7"/>
        <v>2673622</v>
      </c>
      <c r="AL62">
        <f t="shared" si="8"/>
        <v>35636239</v>
      </c>
      <c r="AM62">
        <f t="shared" si="9"/>
        <v>3457651</v>
      </c>
      <c r="AN62">
        <f t="shared" si="10"/>
        <v>5037014</v>
      </c>
      <c r="AO62">
        <f t="shared" si="11"/>
        <v>137.721</v>
      </c>
      <c r="AP62">
        <f t="shared" si="12"/>
        <v>15.890370000000001</v>
      </c>
      <c r="AQ62">
        <f t="shared" si="13"/>
        <v>199.98901000000001</v>
      </c>
      <c r="AR62">
        <f t="shared" si="14"/>
        <v>8.5156200000000002</v>
      </c>
      <c r="AS62">
        <f t="shared" si="15"/>
        <v>12.51052</v>
      </c>
      <c r="AT62">
        <f t="shared" si="16"/>
        <v>26.736219999999999</v>
      </c>
      <c r="AU62">
        <f t="shared" si="17"/>
        <v>356.36239</v>
      </c>
      <c r="AV62">
        <f t="shared" si="18"/>
        <v>34.576509999999999</v>
      </c>
      <c r="AW62">
        <f t="shared" si="19"/>
        <v>50.370139999999999</v>
      </c>
      <c r="AX62">
        <f t="shared" si="20"/>
        <v>0.11538087873309082</v>
      </c>
      <c r="AY62">
        <f t="shared" si="21"/>
        <v>1.452131555826635</v>
      </c>
      <c r="AZ62">
        <f t="shared" si="22"/>
        <v>6.183240028753785E-2</v>
      </c>
      <c r="BA62">
        <f t="shared" si="23"/>
        <v>9.0839595994801084E-2</v>
      </c>
      <c r="BB62">
        <f t="shared" si="24"/>
        <v>0.19413321134757952</v>
      </c>
      <c r="BC62">
        <f t="shared" si="25"/>
        <v>2.587567545980642</v>
      </c>
      <c r="BD62">
        <f t="shared" si="26"/>
        <v>0.25106200216379493</v>
      </c>
      <c r="BE62">
        <f t="shared" si="27"/>
        <v>0.36574044626454932</v>
      </c>
    </row>
    <row r="63" spans="1:57" x14ac:dyDescent="0.2">
      <c r="A63" t="s">
        <v>90</v>
      </c>
      <c r="B63" t="s">
        <v>16</v>
      </c>
      <c r="C63">
        <v>-1.450078</v>
      </c>
      <c r="D63">
        <v>-193.2</v>
      </c>
      <c r="E63">
        <v>133.23419999999999</v>
      </c>
      <c r="F63">
        <v>3.83</v>
      </c>
      <c r="G63">
        <v>534.94000000000005</v>
      </c>
      <c r="H63">
        <v>139.32</v>
      </c>
      <c r="I63">
        <v>16</v>
      </c>
      <c r="J63">
        <v>4467</v>
      </c>
      <c r="K63">
        <v>0.11</v>
      </c>
      <c r="L63">
        <v>32.06</v>
      </c>
      <c r="M63">
        <v>0.3</v>
      </c>
      <c r="N63">
        <v>20037640</v>
      </c>
      <c r="O63">
        <v>332235693</v>
      </c>
      <c r="P63">
        <v>2185793933</v>
      </c>
      <c r="Q63">
        <v>156842021</v>
      </c>
      <c r="R63">
        <v>726595297</v>
      </c>
      <c r="S63">
        <v>589487342</v>
      </c>
      <c r="T63">
        <v>4544215946</v>
      </c>
      <c r="U63">
        <v>1006104426</v>
      </c>
      <c r="V63">
        <v>1611520733</v>
      </c>
      <c r="W63">
        <v>20166579</v>
      </c>
      <c r="X63">
        <v>333723375</v>
      </c>
      <c r="Y63">
        <v>2207518145</v>
      </c>
      <c r="Z63">
        <v>157769968</v>
      </c>
      <c r="AA63">
        <v>727766552</v>
      </c>
      <c r="AB63">
        <v>591990433</v>
      </c>
      <c r="AC63">
        <v>4589760249</v>
      </c>
      <c r="AD63">
        <v>1009800363</v>
      </c>
      <c r="AE63">
        <v>1618464011</v>
      </c>
      <c r="AF63">
        <f t="shared" si="2"/>
        <v>128939</v>
      </c>
      <c r="AG63">
        <f t="shared" si="3"/>
        <v>1487682</v>
      </c>
      <c r="AH63">
        <f t="shared" si="4"/>
        <v>21724212</v>
      </c>
      <c r="AI63">
        <f t="shared" si="5"/>
        <v>927947</v>
      </c>
      <c r="AJ63">
        <f t="shared" si="6"/>
        <v>1171255</v>
      </c>
      <c r="AK63">
        <f t="shared" si="7"/>
        <v>2503091</v>
      </c>
      <c r="AL63">
        <f t="shared" si="8"/>
        <v>45544303</v>
      </c>
      <c r="AM63">
        <f t="shared" si="9"/>
        <v>3695937</v>
      </c>
      <c r="AN63">
        <f t="shared" si="10"/>
        <v>6943278</v>
      </c>
      <c r="AO63">
        <f t="shared" si="11"/>
        <v>128.93899999999999</v>
      </c>
      <c r="AP63">
        <f t="shared" si="12"/>
        <v>14.87682</v>
      </c>
      <c r="AQ63">
        <f t="shared" si="13"/>
        <v>217.24212</v>
      </c>
      <c r="AR63">
        <f t="shared" si="14"/>
        <v>9.2794699999999999</v>
      </c>
      <c r="AS63">
        <f t="shared" si="15"/>
        <v>11.71255</v>
      </c>
      <c r="AT63">
        <f t="shared" si="16"/>
        <v>25.030909999999999</v>
      </c>
      <c r="AU63">
        <f t="shared" si="17"/>
        <v>455.44303000000002</v>
      </c>
      <c r="AV63">
        <f t="shared" si="18"/>
        <v>36.95937</v>
      </c>
      <c r="AW63">
        <f t="shared" si="19"/>
        <v>69.432779999999994</v>
      </c>
      <c r="AX63">
        <f t="shared" si="20"/>
        <v>0.11537874498794004</v>
      </c>
      <c r="AY63">
        <f t="shared" si="21"/>
        <v>1.684844151110215</v>
      </c>
      <c r="AZ63">
        <f t="shared" si="22"/>
        <v>7.19679073050047E-2</v>
      </c>
      <c r="BA63">
        <f t="shared" si="23"/>
        <v>9.0837915603502434E-2</v>
      </c>
      <c r="BB63">
        <f t="shared" si="24"/>
        <v>0.19412985985621109</v>
      </c>
      <c r="BC63">
        <f t="shared" si="25"/>
        <v>3.5322364063626992</v>
      </c>
      <c r="BD63">
        <f t="shared" si="26"/>
        <v>0.28664228821380655</v>
      </c>
      <c r="BE63">
        <f t="shared" si="27"/>
        <v>0.53849324098992546</v>
      </c>
    </row>
    <row r="64" spans="1:57" x14ac:dyDescent="0.2">
      <c r="A64" t="s">
        <v>90</v>
      </c>
      <c r="B64" t="s">
        <v>16</v>
      </c>
      <c r="C64">
        <v>-1.4312229999999999</v>
      </c>
      <c r="D64">
        <v>-193.2</v>
      </c>
      <c r="E64">
        <v>134.98943199999999</v>
      </c>
      <c r="F64">
        <v>3.83</v>
      </c>
      <c r="G64">
        <v>526.32000000000005</v>
      </c>
      <c r="H64">
        <v>137.21</v>
      </c>
      <c r="I64">
        <v>16</v>
      </c>
      <c r="J64">
        <v>4450</v>
      </c>
      <c r="K64">
        <v>0.11</v>
      </c>
      <c r="L64">
        <v>32.43</v>
      </c>
      <c r="M64">
        <v>0.3</v>
      </c>
      <c r="N64">
        <v>20193633</v>
      </c>
      <c r="O64">
        <v>334035486</v>
      </c>
      <c r="P64">
        <v>2211667202</v>
      </c>
      <c r="Q64">
        <v>157952689</v>
      </c>
      <c r="R64">
        <v>728012277</v>
      </c>
      <c r="S64">
        <v>592515576</v>
      </c>
      <c r="T64">
        <v>4599604841</v>
      </c>
      <c r="U64">
        <v>1010598604</v>
      </c>
      <c r="V64">
        <v>1621228230</v>
      </c>
      <c r="W64">
        <v>20324326</v>
      </c>
      <c r="X64">
        <v>335543443</v>
      </c>
      <c r="Y64">
        <v>2233704168</v>
      </c>
      <c r="Z64">
        <v>158901325</v>
      </c>
      <c r="AA64">
        <v>729199494</v>
      </c>
      <c r="AB64">
        <v>595052777</v>
      </c>
      <c r="AC64">
        <v>4645930143</v>
      </c>
      <c r="AD64">
        <v>1014362787</v>
      </c>
      <c r="AE64">
        <v>1628315577</v>
      </c>
      <c r="AF64">
        <f t="shared" si="2"/>
        <v>130693</v>
      </c>
      <c r="AG64">
        <f t="shared" si="3"/>
        <v>1507957</v>
      </c>
      <c r="AH64">
        <f t="shared" si="4"/>
        <v>22036966</v>
      </c>
      <c r="AI64">
        <f t="shared" si="5"/>
        <v>948636</v>
      </c>
      <c r="AJ64">
        <f t="shared" si="6"/>
        <v>1187217</v>
      </c>
      <c r="AK64">
        <f t="shared" si="7"/>
        <v>2537201</v>
      </c>
      <c r="AL64">
        <f t="shared" si="8"/>
        <v>46325302</v>
      </c>
      <c r="AM64">
        <f t="shared" si="9"/>
        <v>3764183</v>
      </c>
      <c r="AN64">
        <f t="shared" si="10"/>
        <v>7087347</v>
      </c>
      <c r="AO64">
        <f t="shared" si="11"/>
        <v>130.69300000000001</v>
      </c>
      <c r="AP64">
        <f t="shared" si="12"/>
        <v>15.07957</v>
      </c>
      <c r="AQ64">
        <f t="shared" si="13"/>
        <v>220.36966000000001</v>
      </c>
      <c r="AR64">
        <f t="shared" si="14"/>
        <v>9.4863599999999995</v>
      </c>
      <c r="AS64">
        <f t="shared" si="15"/>
        <v>11.872170000000001</v>
      </c>
      <c r="AT64">
        <f t="shared" si="16"/>
        <v>25.37201</v>
      </c>
      <c r="AU64">
        <f t="shared" si="17"/>
        <v>463.25301999999999</v>
      </c>
      <c r="AV64">
        <f t="shared" si="18"/>
        <v>37.641829999999999</v>
      </c>
      <c r="AW64">
        <f t="shared" si="19"/>
        <v>70.873469999999998</v>
      </c>
      <c r="AX64">
        <f t="shared" si="20"/>
        <v>0.1153816195205558</v>
      </c>
      <c r="AY64">
        <f t="shared" si="21"/>
        <v>1.6861626866014245</v>
      </c>
      <c r="AZ64">
        <f t="shared" si="22"/>
        <v>7.2585065764807596E-2</v>
      </c>
      <c r="BA64">
        <f t="shared" si="23"/>
        <v>9.084013680916346E-2</v>
      </c>
      <c r="BB64">
        <f t="shared" si="24"/>
        <v>0.19413442188946614</v>
      </c>
      <c r="BC64">
        <f t="shared" si="25"/>
        <v>3.5445893812216411</v>
      </c>
      <c r="BD64">
        <f t="shared" si="26"/>
        <v>0.28801718531214371</v>
      </c>
      <c r="BE64">
        <f t="shared" si="27"/>
        <v>0.54228971712333474</v>
      </c>
    </row>
    <row r="65" spans="1:57" x14ac:dyDescent="0.2">
      <c r="A65" t="s">
        <v>90</v>
      </c>
      <c r="B65" t="s">
        <v>16</v>
      </c>
      <c r="C65">
        <v>-1.41286</v>
      </c>
      <c r="D65">
        <v>-193.2</v>
      </c>
      <c r="E65">
        <v>136.74390500000001</v>
      </c>
      <c r="F65">
        <v>3.85</v>
      </c>
      <c r="G65">
        <v>564.54999999999995</v>
      </c>
      <c r="H65">
        <v>146.30000000000001</v>
      </c>
      <c r="I65">
        <v>18</v>
      </c>
      <c r="J65">
        <v>4744</v>
      </c>
      <c r="K65">
        <v>0.12</v>
      </c>
      <c r="L65">
        <v>32.42</v>
      </c>
      <c r="M65">
        <v>0.3</v>
      </c>
      <c r="N65">
        <v>20358759</v>
      </c>
      <c r="O65">
        <v>335940696</v>
      </c>
      <c r="P65">
        <v>2239028220</v>
      </c>
      <c r="Q65">
        <v>159140621</v>
      </c>
      <c r="R65">
        <v>729512250</v>
      </c>
      <c r="S65">
        <v>595721174</v>
      </c>
      <c r="T65">
        <v>4658627944</v>
      </c>
      <c r="U65">
        <v>1015378393</v>
      </c>
      <c r="V65">
        <v>1631524683</v>
      </c>
      <c r="W65">
        <v>20491208</v>
      </c>
      <c r="X65">
        <v>337468890</v>
      </c>
      <c r="Y65">
        <v>2261358764</v>
      </c>
      <c r="Z65">
        <v>160110033</v>
      </c>
      <c r="AA65">
        <v>730715399</v>
      </c>
      <c r="AB65">
        <v>598292427</v>
      </c>
      <c r="AC65">
        <v>4705329895</v>
      </c>
      <c r="AD65">
        <v>1019187514</v>
      </c>
      <c r="AE65">
        <v>1638592491</v>
      </c>
      <c r="AF65">
        <f t="shared" si="2"/>
        <v>132449</v>
      </c>
      <c r="AG65">
        <f t="shared" si="3"/>
        <v>1528194</v>
      </c>
      <c r="AH65">
        <f t="shared" si="4"/>
        <v>22330544</v>
      </c>
      <c r="AI65">
        <f t="shared" si="5"/>
        <v>969412</v>
      </c>
      <c r="AJ65">
        <f t="shared" si="6"/>
        <v>1203149</v>
      </c>
      <c r="AK65">
        <f t="shared" si="7"/>
        <v>2571253</v>
      </c>
      <c r="AL65">
        <f t="shared" si="8"/>
        <v>46701951</v>
      </c>
      <c r="AM65">
        <f t="shared" si="9"/>
        <v>3809121</v>
      </c>
      <c r="AN65">
        <f t="shared" si="10"/>
        <v>7067808</v>
      </c>
      <c r="AO65">
        <f t="shared" si="11"/>
        <v>132.44900000000001</v>
      </c>
      <c r="AP65">
        <f t="shared" si="12"/>
        <v>15.281940000000001</v>
      </c>
      <c r="AQ65">
        <f t="shared" si="13"/>
        <v>223.30544</v>
      </c>
      <c r="AR65">
        <f t="shared" si="14"/>
        <v>9.6941199999999998</v>
      </c>
      <c r="AS65">
        <f t="shared" si="15"/>
        <v>12.03149</v>
      </c>
      <c r="AT65">
        <f t="shared" si="16"/>
        <v>25.712530000000001</v>
      </c>
      <c r="AU65">
        <f t="shared" si="17"/>
        <v>467.01951000000003</v>
      </c>
      <c r="AV65">
        <f t="shared" si="18"/>
        <v>38.091209999999997</v>
      </c>
      <c r="AW65">
        <f t="shared" si="19"/>
        <v>70.678079999999994</v>
      </c>
      <c r="AX65">
        <f t="shared" si="20"/>
        <v>0.11537980656705599</v>
      </c>
      <c r="AY65">
        <f t="shared" si="21"/>
        <v>1.6859730160288109</v>
      </c>
      <c r="AZ65">
        <f t="shared" si="22"/>
        <v>7.3191341572982807E-2</v>
      </c>
      <c r="BA65">
        <f t="shared" si="23"/>
        <v>9.0838662428557398E-2</v>
      </c>
      <c r="BB65">
        <f t="shared" si="24"/>
        <v>0.19413155252210285</v>
      </c>
      <c r="BC65">
        <f t="shared" si="25"/>
        <v>3.5260327371290079</v>
      </c>
      <c r="BD65">
        <f t="shared" si="26"/>
        <v>0.28759152579483421</v>
      </c>
      <c r="BE65">
        <f t="shared" si="27"/>
        <v>0.53362486692991251</v>
      </c>
    </row>
    <row r="66" spans="1:57" x14ac:dyDescent="0.2">
      <c r="A66" t="s">
        <v>90</v>
      </c>
      <c r="B66" t="s">
        <v>16</v>
      </c>
      <c r="C66">
        <v>-1.4983930000000001</v>
      </c>
      <c r="D66">
        <v>-193.2</v>
      </c>
      <c r="E66">
        <v>128.938151</v>
      </c>
      <c r="F66">
        <v>3.99</v>
      </c>
      <c r="G66">
        <v>547.73</v>
      </c>
      <c r="H66">
        <v>137.24</v>
      </c>
      <c r="I66">
        <v>13</v>
      </c>
      <c r="J66">
        <v>4442</v>
      </c>
      <c r="K66">
        <v>0.09</v>
      </c>
      <c r="L66">
        <v>32.36</v>
      </c>
      <c r="M66">
        <v>0.2</v>
      </c>
      <c r="N66">
        <v>20520019</v>
      </c>
      <c r="O66">
        <v>337801275</v>
      </c>
      <c r="P66">
        <v>2265741859</v>
      </c>
      <c r="Q66">
        <v>160313084</v>
      </c>
      <c r="R66">
        <v>730977086</v>
      </c>
      <c r="S66">
        <v>598851682</v>
      </c>
      <c r="T66">
        <v>4717570948</v>
      </c>
      <c r="U66">
        <v>1020055000</v>
      </c>
      <c r="V66">
        <v>1641911994</v>
      </c>
      <c r="W66">
        <v>20648957</v>
      </c>
      <c r="X66">
        <v>339288983</v>
      </c>
      <c r="Y66">
        <v>2286842105</v>
      </c>
      <c r="Z66">
        <v>161266330</v>
      </c>
      <c r="AA66">
        <v>732148362</v>
      </c>
      <c r="AB66">
        <v>601354814</v>
      </c>
      <c r="AC66">
        <v>4765106003</v>
      </c>
      <c r="AD66">
        <v>1023783360</v>
      </c>
      <c r="AE66">
        <v>1649488567</v>
      </c>
      <c r="AF66">
        <f t="shared" si="2"/>
        <v>128938</v>
      </c>
      <c r="AG66">
        <f t="shared" si="3"/>
        <v>1487708</v>
      </c>
      <c r="AH66">
        <f t="shared" si="4"/>
        <v>21100246</v>
      </c>
      <c r="AI66">
        <f t="shared" si="5"/>
        <v>953246</v>
      </c>
      <c r="AJ66">
        <f t="shared" si="6"/>
        <v>1171276</v>
      </c>
      <c r="AK66">
        <f t="shared" si="7"/>
        <v>2503132</v>
      </c>
      <c r="AL66">
        <f t="shared" si="8"/>
        <v>47535055</v>
      </c>
      <c r="AM66">
        <f t="shared" si="9"/>
        <v>3728360</v>
      </c>
      <c r="AN66">
        <f t="shared" si="10"/>
        <v>7576573</v>
      </c>
      <c r="AO66">
        <f t="shared" si="11"/>
        <v>128.93799999999999</v>
      </c>
      <c r="AP66">
        <f t="shared" si="12"/>
        <v>14.877079999999999</v>
      </c>
      <c r="AQ66">
        <f t="shared" si="13"/>
        <v>211.00246000000001</v>
      </c>
      <c r="AR66">
        <f t="shared" si="14"/>
        <v>9.5324600000000004</v>
      </c>
      <c r="AS66">
        <f t="shared" si="15"/>
        <v>11.712759999999999</v>
      </c>
      <c r="AT66">
        <f t="shared" si="16"/>
        <v>25.031320000000001</v>
      </c>
      <c r="AU66">
        <f t="shared" si="17"/>
        <v>475.35055</v>
      </c>
      <c r="AV66">
        <f t="shared" si="18"/>
        <v>37.2836</v>
      </c>
      <c r="AW66">
        <f t="shared" si="19"/>
        <v>75.765730000000005</v>
      </c>
      <c r="AX66">
        <f t="shared" si="20"/>
        <v>0.1153816562999271</v>
      </c>
      <c r="AY66">
        <f t="shared" si="21"/>
        <v>1.6364645023189441</v>
      </c>
      <c r="AZ66">
        <f t="shared" si="22"/>
        <v>7.393057128232175E-2</v>
      </c>
      <c r="BA66">
        <f t="shared" si="23"/>
        <v>9.0840248801749679E-2</v>
      </c>
      <c r="BB66">
        <f t="shared" si="24"/>
        <v>0.19413454528533097</v>
      </c>
      <c r="BC66">
        <f t="shared" si="25"/>
        <v>3.6866598675332334</v>
      </c>
      <c r="BD66">
        <f t="shared" si="26"/>
        <v>0.28915913074500926</v>
      </c>
      <c r="BE66">
        <f t="shared" si="27"/>
        <v>0.58761365927810272</v>
      </c>
    </row>
    <row r="67" spans="1:57" x14ac:dyDescent="0.2">
      <c r="A67" t="s">
        <v>90</v>
      </c>
      <c r="B67" t="s">
        <v>16</v>
      </c>
      <c r="C67">
        <v>-1.4625109999999999</v>
      </c>
      <c r="D67">
        <v>-193.2</v>
      </c>
      <c r="E67">
        <v>132.10159100000001</v>
      </c>
      <c r="F67">
        <v>3.96</v>
      </c>
      <c r="G67">
        <v>598.58000000000004</v>
      </c>
      <c r="H67">
        <v>150.9</v>
      </c>
      <c r="I67">
        <v>13</v>
      </c>
      <c r="J67">
        <v>4889</v>
      </c>
      <c r="K67">
        <v>0.08</v>
      </c>
      <c r="L67">
        <v>32.39</v>
      </c>
      <c r="M67">
        <v>0.2</v>
      </c>
      <c r="N67">
        <v>20688659</v>
      </c>
      <c r="O67">
        <v>339747007</v>
      </c>
      <c r="P67">
        <v>2292951558</v>
      </c>
      <c r="Q67">
        <v>161564701</v>
      </c>
      <c r="R67">
        <v>732508963</v>
      </c>
      <c r="S67">
        <v>602125464</v>
      </c>
      <c r="T67">
        <v>4780968042</v>
      </c>
      <c r="U67">
        <v>1024965027</v>
      </c>
      <c r="V67">
        <v>1653213870</v>
      </c>
      <c r="W67">
        <v>20820760</v>
      </c>
      <c r="X67">
        <v>341271198</v>
      </c>
      <c r="Y67">
        <v>2314731460</v>
      </c>
      <c r="Z67">
        <v>162530927</v>
      </c>
      <c r="AA67">
        <v>733708961</v>
      </c>
      <c r="AB67">
        <v>604689981</v>
      </c>
      <c r="AC67">
        <v>4827870911</v>
      </c>
      <c r="AD67">
        <v>1028765732</v>
      </c>
      <c r="AE67">
        <v>1660333188</v>
      </c>
      <c r="AF67">
        <f t="shared" ref="AF67:AF130" si="28">W67-N67</f>
        <v>132101</v>
      </c>
      <c r="AG67">
        <f t="shared" ref="AG67:AG130" si="29">X67-O67</f>
        <v>1524191</v>
      </c>
      <c r="AH67">
        <f t="shared" ref="AH67:AH130" si="30">Y67-P67</f>
        <v>21779902</v>
      </c>
      <c r="AI67">
        <f t="shared" ref="AI67:AI130" si="31">Z67-Q67</f>
        <v>966226</v>
      </c>
      <c r="AJ67">
        <f t="shared" ref="AJ67:AJ130" si="32">AA67-R67</f>
        <v>1199998</v>
      </c>
      <c r="AK67">
        <f t="shared" ref="AK67:AK130" si="33">AB67-S67</f>
        <v>2564517</v>
      </c>
      <c r="AL67">
        <f t="shared" ref="AL67:AL130" si="34">AC67-T67</f>
        <v>46902869</v>
      </c>
      <c r="AM67">
        <f t="shared" ref="AM67:AM130" si="35">AD67-U67</f>
        <v>3800705</v>
      </c>
      <c r="AN67">
        <f t="shared" ref="AN67:AN130" si="36">AE67-V67</f>
        <v>7119318</v>
      </c>
      <c r="AO67">
        <f t="shared" ref="AO67:AO130" si="37">AF67/1000</f>
        <v>132.101</v>
      </c>
      <c r="AP67">
        <f t="shared" ref="AP67:AP130" si="38">AG67/100000</f>
        <v>15.241910000000001</v>
      </c>
      <c r="AQ67">
        <f t="shared" ref="AQ67:AQ130" si="39">AH67/100000</f>
        <v>217.79902000000001</v>
      </c>
      <c r="AR67">
        <f t="shared" ref="AR67:AR130" si="40">AI67/100000</f>
        <v>9.6622599999999998</v>
      </c>
      <c r="AS67">
        <f t="shared" ref="AS67:AS130" si="41">AJ67/100000</f>
        <v>11.999980000000001</v>
      </c>
      <c r="AT67">
        <f t="shared" ref="AT67:AT130" si="42">AK67/100000</f>
        <v>25.64517</v>
      </c>
      <c r="AU67">
        <f t="shared" ref="AU67:AU130" si="43">AL67/100000</f>
        <v>469.02868999999998</v>
      </c>
      <c r="AV67">
        <f t="shared" ref="AV67:AV130" si="44">AM67/100000</f>
        <v>38.00705</v>
      </c>
      <c r="AW67">
        <f t="shared" ref="AW67:AW130" si="45">AN67/100000</f>
        <v>71.193179999999998</v>
      </c>
      <c r="AX67">
        <f t="shared" ref="AX67:AX130" si="46">AP67/AO67</f>
        <v>0.11538073141005746</v>
      </c>
      <c r="AY67">
        <f t="shared" ref="AY67:AY130" si="47">AQ67/AO67</f>
        <v>1.6487310466991167</v>
      </c>
      <c r="AZ67">
        <f t="shared" ref="AZ67:AZ130" si="48">AR67/AO67</f>
        <v>7.314297393660911E-2</v>
      </c>
      <c r="BA67">
        <f t="shared" ref="BA67:BA130" si="49">AS67/AO67</f>
        <v>9.0839433463789074E-2</v>
      </c>
      <c r="BB67">
        <f t="shared" ref="BB67:BB130" si="50">AT67/AO67</f>
        <v>0.19413304971196282</v>
      </c>
      <c r="BC67">
        <f t="shared" ref="BC67:BC130" si="51">AU67/AO67</f>
        <v>3.5505309573735246</v>
      </c>
      <c r="BD67">
        <f t="shared" ref="BD67:BD130" si="52">AV67/AO67</f>
        <v>0.28771205365591479</v>
      </c>
      <c r="BE67">
        <f t="shared" ref="BE67:BE130" si="53">AW67/AO67</f>
        <v>0.53892990969031274</v>
      </c>
    </row>
    <row r="68" spans="1:57" x14ac:dyDescent="0.2">
      <c r="A68" t="s">
        <v>90</v>
      </c>
      <c r="B68" t="s">
        <v>16</v>
      </c>
      <c r="C68">
        <v>-1.41283</v>
      </c>
      <c r="D68">
        <v>-193.2</v>
      </c>
      <c r="E68">
        <v>136.74684400000001</v>
      </c>
      <c r="F68">
        <v>3.91</v>
      </c>
      <c r="G68">
        <v>564.41999999999996</v>
      </c>
      <c r="H68">
        <v>144.07</v>
      </c>
      <c r="I68">
        <v>17</v>
      </c>
      <c r="J68">
        <v>4647</v>
      </c>
      <c r="K68">
        <v>0.11</v>
      </c>
      <c r="L68">
        <v>32.25</v>
      </c>
      <c r="M68">
        <v>0.3</v>
      </c>
      <c r="N68">
        <v>20852735</v>
      </c>
      <c r="O68">
        <v>341640077</v>
      </c>
      <c r="P68">
        <v>2319590446</v>
      </c>
      <c r="Q68">
        <v>162760427</v>
      </c>
      <c r="R68">
        <v>733999380</v>
      </c>
      <c r="S68">
        <v>605310640</v>
      </c>
      <c r="T68">
        <v>4839925912</v>
      </c>
      <c r="U68">
        <v>1029711642</v>
      </c>
      <c r="V68">
        <v>1663485229</v>
      </c>
      <c r="W68">
        <v>20985185</v>
      </c>
      <c r="X68">
        <v>343168296</v>
      </c>
      <c r="Y68">
        <v>2341364525</v>
      </c>
      <c r="Z68">
        <v>163742404</v>
      </c>
      <c r="AA68">
        <v>735202549</v>
      </c>
      <c r="AB68">
        <v>607881932</v>
      </c>
      <c r="AC68">
        <v>4887515806</v>
      </c>
      <c r="AD68">
        <v>1033532671</v>
      </c>
      <c r="AE68">
        <v>1670817980</v>
      </c>
      <c r="AF68">
        <f t="shared" si="28"/>
        <v>132450</v>
      </c>
      <c r="AG68">
        <f t="shared" si="29"/>
        <v>1528219</v>
      </c>
      <c r="AH68">
        <f t="shared" si="30"/>
        <v>21774079</v>
      </c>
      <c r="AI68">
        <f t="shared" si="31"/>
        <v>981977</v>
      </c>
      <c r="AJ68">
        <f t="shared" si="32"/>
        <v>1203169</v>
      </c>
      <c r="AK68">
        <f t="shared" si="33"/>
        <v>2571292</v>
      </c>
      <c r="AL68">
        <f t="shared" si="34"/>
        <v>47589894</v>
      </c>
      <c r="AM68">
        <f t="shared" si="35"/>
        <v>3821029</v>
      </c>
      <c r="AN68">
        <f t="shared" si="36"/>
        <v>7332751</v>
      </c>
      <c r="AO68">
        <f t="shared" si="37"/>
        <v>132.44999999999999</v>
      </c>
      <c r="AP68">
        <f t="shared" si="38"/>
        <v>15.28219</v>
      </c>
      <c r="AQ68">
        <f t="shared" si="39"/>
        <v>217.74079</v>
      </c>
      <c r="AR68">
        <f t="shared" si="40"/>
        <v>9.8197700000000001</v>
      </c>
      <c r="AS68">
        <f t="shared" si="41"/>
        <v>12.031689999999999</v>
      </c>
      <c r="AT68">
        <f t="shared" si="42"/>
        <v>25.71292</v>
      </c>
      <c r="AU68">
        <f t="shared" si="43"/>
        <v>475.89893999999998</v>
      </c>
      <c r="AV68">
        <f t="shared" si="44"/>
        <v>38.210290000000001</v>
      </c>
      <c r="AW68">
        <f t="shared" si="45"/>
        <v>73.327510000000004</v>
      </c>
      <c r="AX68">
        <f t="shared" si="46"/>
        <v>0.11538082295205739</v>
      </c>
      <c r="AY68">
        <f t="shared" si="47"/>
        <v>1.6439470743676861</v>
      </c>
      <c r="AZ68">
        <f t="shared" si="48"/>
        <v>7.4139448848622128E-2</v>
      </c>
      <c r="BA68">
        <f t="shared" si="49"/>
        <v>9.0839486598716504E-2</v>
      </c>
      <c r="BB68">
        <f t="shared" si="50"/>
        <v>0.19413303133257837</v>
      </c>
      <c r="BC68">
        <f t="shared" si="51"/>
        <v>3.5930459796149492</v>
      </c>
      <c r="BD68">
        <f t="shared" si="52"/>
        <v>0.28848841072102682</v>
      </c>
      <c r="BE68">
        <f t="shared" si="53"/>
        <v>0.5536240845602115</v>
      </c>
    </row>
    <row r="69" spans="1:57" x14ac:dyDescent="0.2">
      <c r="A69" t="s">
        <v>90</v>
      </c>
      <c r="B69" t="s">
        <v>16</v>
      </c>
      <c r="C69">
        <v>-1.423862</v>
      </c>
      <c r="D69">
        <v>-193.2</v>
      </c>
      <c r="E69">
        <v>135.68726100000001</v>
      </c>
      <c r="F69">
        <v>3.84</v>
      </c>
      <c r="G69">
        <v>548.5</v>
      </c>
      <c r="H69">
        <v>142.59</v>
      </c>
      <c r="I69">
        <v>19</v>
      </c>
      <c r="J69">
        <v>4622</v>
      </c>
      <c r="K69">
        <v>0.13</v>
      </c>
      <c r="L69">
        <v>32.409999999999997</v>
      </c>
      <c r="M69">
        <v>0.4</v>
      </c>
      <c r="N69">
        <v>21016806</v>
      </c>
      <c r="O69">
        <v>343533102</v>
      </c>
      <c r="P69">
        <v>2346193510</v>
      </c>
      <c r="Q69">
        <v>163966020</v>
      </c>
      <c r="R69">
        <v>735489761</v>
      </c>
      <c r="S69">
        <v>608495737</v>
      </c>
      <c r="T69">
        <v>4899373679</v>
      </c>
      <c r="U69">
        <v>1034473368</v>
      </c>
      <c r="V69">
        <v>1673879248</v>
      </c>
      <c r="W69">
        <v>21148199</v>
      </c>
      <c r="X69">
        <v>345049126</v>
      </c>
      <c r="Y69">
        <v>2367746443</v>
      </c>
      <c r="Z69">
        <v>164940390</v>
      </c>
      <c r="AA69">
        <v>736683326</v>
      </c>
      <c r="AB69">
        <v>611046508</v>
      </c>
      <c r="AC69">
        <v>4945767254</v>
      </c>
      <c r="AD69">
        <v>1038252266</v>
      </c>
      <c r="AE69">
        <v>1680986081</v>
      </c>
      <c r="AF69">
        <f t="shared" si="28"/>
        <v>131393</v>
      </c>
      <c r="AG69">
        <f t="shared" si="29"/>
        <v>1516024</v>
      </c>
      <c r="AH69">
        <f t="shared" si="30"/>
        <v>21552933</v>
      </c>
      <c r="AI69">
        <f t="shared" si="31"/>
        <v>974370</v>
      </c>
      <c r="AJ69">
        <f t="shared" si="32"/>
        <v>1193565</v>
      </c>
      <c r="AK69">
        <f t="shared" si="33"/>
        <v>2550771</v>
      </c>
      <c r="AL69">
        <f t="shared" si="34"/>
        <v>46393575</v>
      </c>
      <c r="AM69">
        <f t="shared" si="35"/>
        <v>3778898</v>
      </c>
      <c r="AN69">
        <f t="shared" si="36"/>
        <v>7106833</v>
      </c>
      <c r="AO69">
        <f t="shared" si="37"/>
        <v>131.393</v>
      </c>
      <c r="AP69">
        <f t="shared" si="38"/>
        <v>15.16024</v>
      </c>
      <c r="AQ69">
        <f t="shared" si="39"/>
        <v>215.52932999999999</v>
      </c>
      <c r="AR69">
        <f t="shared" si="40"/>
        <v>9.7437000000000005</v>
      </c>
      <c r="AS69">
        <f t="shared" si="41"/>
        <v>11.935650000000001</v>
      </c>
      <c r="AT69">
        <f t="shared" si="42"/>
        <v>25.507709999999999</v>
      </c>
      <c r="AU69">
        <f t="shared" si="43"/>
        <v>463.93574999999998</v>
      </c>
      <c r="AV69">
        <f t="shared" si="44"/>
        <v>37.788980000000002</v>
      </c>
      <c r="AW69">
        <f t="shared" si="45"/>
        <v>71.068330000000003</v>
      </c>
      <c r="AX69">
        <f t="shared" si="46"/>
        <v>0.1153808802599834</v>
      </c>
      <c r="AY69">
        <f t="shared" si="47"/>
        <v>1.6403410379548378</v>
      </c>
      <c r="AZ69">
        <f t="shared" si="48"/>
        <v>7.415691855730519E-2</v>
      </c>
      <c r="BA69">
        <f t="shared" si="49"/>
        <v>9.0839314118712572E-2</v>
      </c>
      <c r="BB69">
        <f t="shared" si="50"/>
        <v>0.19413294467741812</v>
      </c>
      <c r="BC69">
        <f t="shared" si="51"/>
        <v>3.5309015700988637</v>
      </c>
      <c r="BD69">
        <f t="shared" si="52"/>
        <v>0.28760268811884959</v>
      </c>
      <c r="BE69">
        <f t="shared" si="53"/>
        <v>0.54088368482339244</v>
      </c>
    </row>
    <row r="70" spans="1:57" x14ac:dyDescent="0.2">
      <c r="A70" t="s">
        <v>90</v>
      </c>
      <c r="B70" t="s">
        <v>16</v>
      </c>
      <c r="C70">
        <v>-1.51912</v>
      </c>
      <c r="D70">
        <v>-193.2</v>
      </c>
      <c r="E70">
        <v>127.17885699999999</v>
      </c>
      <c r="F70">
        <v>3.83</v>
      </c>
      <c r="G70">
        <v>541.33000000000004</v>
      </c>
      <c r="H70">
        <v>141.08000000000001</v>
      </c>
      <c r="I70">
        <v>16</v>
      </c>
      <c r="J70">
        <v>4516</v>
      </c>
      <c r="K70">
        <v>0.11</v>
      </c>
      <c r="L70">
        <v>32.01</v>
      </c>
      <c r="M70">
        <v>0.3</v>
      </c>
      <c r="N70">
        <v>21182631</v>
      </c>
      <c r="O70">
        <v>345446379</v>
      </c>
      <c r="P70">
        <v>2373001431</v>
      </c>
      <c r="Q70">
        <v>165182166</v>
      </c>
      <c r="R70">
        <v>736996083</v>
      </c>
      <c r="S70">
        <v>611714905</v>
      </c>
      <c r="T70">
        <v>4958390564</v>
      </c>
      <c r="U70">
        <v>1039265094</v>
      </c>
      <c r="V70">
        <v>1684202842</v>
      </c>
      <c r="W70">
        <v>21309810</v>
      </c>
      <c r="X70">
        <v>346913790</v>
      </c>
      <c r="Y70">
        <v>2393944355</v>
      </c>
      <c r="Z70">
        <v>166120771</v>
      </c>
      <c r="AA70">
        <v>738151376</v>
      </c>
      <c r="AB70">
        <v>614183885</v>
      </c>
      <c r="AC70">
        <v>5002927633</v>
      </c>
      <c r="AD70">
        <v>1042911120</v>
      </c>
      <c r="AE70">
        <v>1690923006</v>
      </c>
      <c r="AF70">
        <f t="shared" si="28"/>
        <v>127179</v>
      </c>
      <c r="AG70">
        <f t="shared" si="29"/>
        <v>1467411</v>
      </c>
      <c r="AH70">
        <f t="shared" si="30"/>
        <v>20942924</v>
      </c>
      <c r="AI70">
        <f t="shared" si="31"/>
        <v>938605</v>
      </c>
      <c r="AJ70">
        <f t="shared" si="32"/>
        <v>1155293</v>
      </c>
      <c r="AK70">
        <f t="shared" si="33"/>
        <v>2468980</v>
      </c>
      <c r="AL70">
        <f t="shared" si="34"/>
        <v>44537069</v>
      </c>
      <c r="AM70">
        <f t="shared" si="35"/>
        <v>3646026</v>
      </c>
      <c r="AN70">
        <f t="shared" si="36"/>
        <v>6720164</v>
      </c>
      <c r="AO70">
        <f t="shared" si="37"/>
        <v>127.179</v>
      </c>
      <c r="AP70">
        <f t="shared" si="38"/>
        <v>14.674110000000001</v>
      </c>
      <c r="AQ70">
        <f t="shared" si="39"/>
        <v>209.42923999999999</v>
      </c>
      <c r="AR70">
        <f t="shared" si="40"/>
        <v>9.3860499999999991</v>
      </c>
      <c r="AS70">
        <f t="shared" si="41"/>
        <v>11.55293</v>
      </c>
      <c r="AT70">
        <f t="shared" si="42"/>
        <v>24.689800000000002</v>
      </c>
      <c r="AU70">
        <f t="shared" si="43"/>
        <v>445.37069000000002</v>
      </c>
      <c r="AV70">
        <f t="shared" si="44"/>
        <v>36.460259999999998</v>
      </c>
      <c r="AW70">
        <f t="shared" si="45"/>
        <v>67.201639999999998</v>
      </c>
      <c r="AX70">
        <f t="shared" si="46"/>
        <v>0.11538154884061048</v>
      </c>
      <c r="AY70">
        <f t="shared" si="47"/>
        <v>1.6467281548054316</v>
      </c>
      <c r="AZ70">
        <f t="shared" si="48"/>
        <v>7.3801885531416339E-2</v>
      </c>
      <c r="BA70">
        <f t="shared" si="49"/>
        <v>9.0839918540010528E-2</v>
      </c>
      <c r="BB70">
        <f t="shared" si="50"/>
        <v>0.19413425172394816</v>
      </c>
      <c r="BC70">
        <f t="shared" si="51"/>
        <v>3.501920049693739</v>
      </c>
      <c r="BD70">
        <f t="shared" si="52"/>
        <v>0.28668459415469533</v>
      </c>
      <c r="BE70">
        <f t="shared" si="53"/>
        <v>0.52840201605610981</v>
      </c>
    </row>
    <row r="71" spans="1:57" x14ac:dyDescent="0.2">
      <c r="A71" t="s">
        <v>90</v>
      </c>
      <c r="B71" t="s">
        <v>16</v>
      </c>
      <c r="C71">
        <v>-1.6079319999999999</v>
      </c>
      <c r="D71">
        <v>-193.2</v>
      </c>
      <c r="E71">
        <v>120.15434500000001</v>
      </c>
      <c r="F71">
        <v>3.94</v>
      </c>
      <c r="G71">
        <v>520.67999999999995</v>
      </c>
      <c r="H71">
        <v>132.1</v>
      </c>
      <c r="I71">
        <v>17</v>
      </c>
      <c r="J71">
        <v>4260</v>
      </c>
      <c r="K71">
        <v>0.12</v>
      </c>
      <c r="L71">
        <v>32.24</v>
      </c>
      <c r="M71">
        <v>0.3</v>
      </c>
      <c r="N71">
        <v>21342485</v>
      </c>
      <c r="O71">
        <v>347290733</v>
      </c>
      <c r="P71">
        <v>2398921801</v>
      </c>
      <c r="Q71">
        <v>166348827</v>
      </c>
      <c r="R71">
        <v>738448145</v>
      </c>
      <c r="S71">
        <v>614818111</v>
      </c>
      <c r="T71">
        <v>5014969292</v>
      </c>
      <c r="U71">
        <v>1043875885</v>
      </c>
      <c r="V71">
        <v>1693986867</v>
      </c>
      <c r="W71">
        <v>21462639</v>
      </c>
      <c r="X71">
        <v>348677088</v>
      </c>
      <c r="Y71">
        <v>2418718593</v>
      </c>
      <c r="Z71">
        <v>167241756</v>
      </c>
      <c r="AA71">
        <v>739539623</v>
      </c>
      <c r="AB71">
        <v>617150710</v>
      </c>
      <c r="AC71">
        <v>5058366732</v>
      </c>
      <c r="AD71">
        <v>1047337917</v>
      </c>
      <c r="AE71">
        <v>1700836516</v>
      </c>
      <c r="AF71">
        <f t="shared" si="28"/>
        <v>120154</v>
      </c>
      <c r="AG71">
        <f t="shared" si="29"/>
        <v>1386355</v>
      </c>
      <c r="AH71">
        <f t="shared" si="30"/>
        <v>19796792</v>
      </c>
      <c r="AI71">
        <f t="shared" si="31"/>
        <v>892929</v>
      </c>
      <c r="AJ71">
        <f t="shared" si="32"/>
        <v>1091478</v>
      </c>
      <c r="AK71">
        <f t="shared" si="33"/>
        <v>2332599</v>
      </c>
      <c r="AL71">
        <f t="shared" si="34"/>
        <v>43397440</v>
      </c>
      <c r="AM71">
        <f t="shared" si="35"/>
        <v>3462032</v>
      </c>
      <c r="AN71">
        <f t="shared" si="36"/>
        <v>6849649</v>
      </c>
      <c r="AO71">
        <f t="shared" si="37"/>
        <v>120.154</v>
      </c>
      <c r="AP71">
        <f t="shared" si="38"/>
        <v>13.86355</v>
      </c>
      <c r="AQ71">
        <f t="shared" si="39"/>
        <v>197.96791999999999</v>
      </c>
      <c r="AR71">
        <f t="shared" si="40"/>
        <v>8.9292899999999999</v>
      </c>
      <c r="AS71">
        <f t="shared" si="41"/>
        <v>10.91478</v>
      </c>
      <c r="AT71">
        <f t="shared" si="42"/>
        <v>23.325990000000001</v>
      </c>
      <c r="AU71">
        <f t="shared" si="43"/>
        <v>433.9744</v>
      </c>
      <c r="AV71">
        <f t="shared" si="44"/>
        <v>34.62032</v>
      </c>
      <c r="AW71">
        <f t="shared" si="45"/>
        <v>68.496489999999994</v>
      </c>
      <c r="AX71">
        <f t="shared" si="46"/>
        <v>0.1153815103949931</v>
      </c>
      <c r="AY71">
        <f t="shared" si="47"/>
        <v>1.6476182232801238</v>
      </c>
      <c r="AZ71">
        <f t="shared" si="48"/>
        <v>7.4315378597466591E-2</v>
      </c>
      <c r="BA71">
        <f t="shared" si="49"/>
        <v>9.0839922099971715E-2</v>
      </c>
      <c r="BB71">
        <f t="shared" si="50"/>
        <v>0.19413411122392932</v>
      </c>
      <c r="BC71">
        <f t="shared" si="51"/>
        <v>3.6118181666860862</v>
      </c>
      <c r="BD71">
        <f t="shared" si="52"/>
        <v>0.28813289611665033</v>
      </c>
      <c r="BE71">
        <f t="shared" si="53"/>
        <v>0.57007249030410967</v>
      </c>
    </row>
    <row r="72" spans="1:57" x14ac:dyDescent="0.2">
      <c r="A72" t="s">
        <v>90</v>
      </c>
      <c r="B72" t="s">
        <v>17</v>
      </c>
      <c r="C72">
        <v>-0.92590799999999995</v>
      </c>
      <c r="D72">
        <v>-138</v>
      </c>
      <c r="E72">
        <v>149.042821</v>
      </c>
      <c r="F72">
        <v>2.4700000000000002</v>
      </c>
      <c r="G72">
        <v>392.92</v>
      </c>
      <c r="H72">
        <v>158.66</v>
      </c>
      <c r="I72">
        <v>9</v>
      </c>
      <c r="J72">
        <v>262</v>
      </c>
      <c r="K72">
        <v>0.05</v>
      </c>
      <c r="L72">
        <v>1.65</v>
      </c>
      <c r="M72">
        <v>3.4</v>
      </c>
      <c r="N72">
        <v>18072554</v>
      </c>
      <c r="O72">
        <v>309563714</v>
      </c>
      <c r="P72">
        <v>2017651734</v>
      </c>
      <c r="Q72">
        <v>144859464</v>
      </c>
      <c r="R72">
        <v>708745643</v>
      </c>
      <c r="S72">
        <v>551340709</v>
      </c>
      <c r="T72">
        <v>4097939381</v>
      </c>
      <c r="U72">
        <v>957899662</v>
      </c>
      <c r="V72">
        <v>1527795506</v>
      </c>
      <c r="W72">
        <v>18217383</v>
      </c>
      <c r="X72">
        <v>311234568</v>
      </c>
      <c r="Y72">
        <v>2028492363</v>
      </c>
      <c r="Z72">
        <v>145820609</v>
      </c>
      <c r="AA72">
        <v>710061104</v>
      </c>
      <c r="AB72">
        <v>554152001</v>
      </c>
      <c r="AC72">
        <v>4128556803</v>
      </c>
      <c r="AD72">
        <v>961487635</v>
      </c>
      <c r="AE72">
        <v>1532757143</v>
      </c>
      <c r="AF72">
        <f t="shared" si="28"/>
        <v>144829</v>
      </c>
      <c r="AG72">
        <f t="shared" si="29"/>
        <v>1670854</v>
      </c>
      <c r="AH72">
        <f t="shared" si="30"/>
        <v>10840629</v>
      </c>
      <c r="AI72">
        <f t="shared" si="31"/>
        <v>961145</v>
      </c>
      <c r="AJ72">
        <f t="shared" si="32"/>
        <v>1315461</v>
      </c>
      <c r="AK72">
        <f t="shared" si="33"/>
        <v>2811292</v>
      </c>
      <c r="AL72">
        <f t="shared" si="34"/>
        <v>30617422</v>
      </c>
      <c r="AM72">
        <f t="shared" si="35"/>
        <v>3587973</v>
      </c>
      <c r="AN72">
        <f t="shared" si="36"/>
        <v>4961637</v>
      </c>
      <c r="AO72">
        <f t="shared" si="37"/>
        <v>144.82900000000001</v>
      </c>
      <c r="AP72">
        <f t="shared" si="38"/>
        <v>16.708539999999999</v>
      </c>
      <c r="AQ72">
        <f t="shared" si="39"/>
        <v>108.40629</v>
      </c>
      <c r="AR72">
        <f t="shared" si="40"/>
        <v>9.6114499999999996</v>
      </c>
      <c r="AS72">
        <f t="shared" si="41"/>
        <v>13.15461</v>
      </c>
      <c r="AT72">
        <f t="shared" si="42"/>
        <v>28.112919999999999</v>
      </c>
      <c r="AU72">
        <f t="shared" si="43"/>
        <v>306.17421999999999</v>
      </c>
      <c r="AV72">
        <f t="shared" si="44"/>
        <v>35.879730000000002</v>
      </c>
      <c r="AW72">
        <f t="shared" si="45"/>
        <v>49.616370000000003</v>
      </c>
      <c r="AX72">
        <f t="shared" si="46"/>
        <v>0.11536736427096782</v>
      </c>
      <c r="AY72">
        <f t="shared" si="47"/>
        <v>0.74851231452264388</v>
      </c>
      <c r="AZ72">
        <f t="shared" si="48"/>
        <v>6.6364125969246485E-2</v>
      </c>
      <c r="BA72">
        <f t="shared" si="49"/>
        <v>9.082856334021501E-2</v>
      </c>
      <c r="BB72">
        <f t="shared" si="50"/>
        <v>0.19411112415331183</v>
      </c>
      <c r="BC72">
        <f t="shared" si="51"/>
        <v>2.1140394534243829</v>
      </c>
      <c r="BD72">
        <f t="shared" si="52"/>
        <v>0.24773857445677316</v>
      </c>
      <c r="BE72">
        <f t="shared" si="53"/>
        <v>0.34258587713786604</v>
      </c>
    </row>
    <row r="73" spans="1:57" x14ac:dyDescent="0.2">
      <c r="A73" t="s">
        <v>90</v>
      </c>
      <c r="B73" t="s">
        <v>17</v>
      </c>
      <c r="C73">
        <v>-0.93250699999999997</v>
      </c>
      <c r="D73">
        <v>-138</v>
      </c>
      <c r="E73">
        <v>147.98817099999999</v>
      </c>
      <c r="F73">
        <v>2.4700000000000002</v>
      </c>
      <c r="G73">
        <v>389.43</v>
      </c>
      <c r="H73">
        <v>157.03</v>
      </c>
      <c r="I73">
        <v>48</v>
      </c>
      <c r="J73">
        <v>1051</v>
      </c>
      <c r="K73">
        <v>0.3</v>
      </c>
      <c r="L73">
        <v>6.69</v>
      </c>
      <c r="M73">
        <v>4.5</v>
      </c>
      <c r="N73">
        <v>18252520</v>
      </c>
      <c r="O73">
        <v>311639893</v>
      </c>
      <c r="P73">
        <v>2033771741</v>
      </c>
      <c r="Q73">
        <v>146059335</v>
      </c>
      <c r="R73">
        <v>710380217</v>
      </c>
      <c r="S73">
        <v>554833984</v>
      </c>
      <c r="T73">
        <v>4140230305</v>
      </c>
      <c r="U73">
        <v>962496960</v>
      </c>
      <c r="V73">
        <v>1535998367</v>
      </c>
      <c r="W73">
        <v>18396213</v>
      </c>
      <c r="X73">
        <v>313297713</v>
      </c>
      <c r="Y73">
        <v>2046462976</v>
      </c>
      <c r="Z73">
        <v>146950653</v>
      </c>
      <c r="AA73">
        <v>711685418</v>
      </c>
      <c r="AB73">
        <v>557623341</v>
      </c>
      <c r="AC73">
        <v>4170551657</v>
      </c>
      <c r="AD73">
        <v>965896985</v>
      </c>
      <c r="AE73">
        <v>1541810553</v>
      </c>
      <c r="AF73">
        <f t="shared" si="28"/>
        <v>143693</v>
      </c>
      <c r="AG73">
        <f t="shared" si="29"/>
        <v>1657820</v>
      </c>
      <c r="AH73">
        <f t="shared" si="30"/>
        <v>12691235</v>
      </c>
      <c r="AI73">
        <f t="shared" si="31"/>
        <v>891318</v>
      </c>
      <c r="AJ73">
        <f t="shared" si="32"/>
        <v>1305201</v>
      </c>
      <c r="AK73">
        <f t="shared" si="33"/>
        <v>2789357</v>
      </c>
      <c r="AL73">
        <f t="shared" si="34"/>
        <v>30321352</v>
      </c>
      <c r="AM73">
        <f t="shared" si="35"/>
        <v>3400025</v>
      </c>
      <c r="AN73">
        <f t="shared" si="36"/>
        <v>5812186</v>
      </c>
      <c r="AO73">
        <f t="shared" si="37"/>
        <v>143.69300000000001</v>
      </c>
      <c r="AP73">
        <f t="shared" si="38"/>
        <v>16.578199999999999</v>
      </c>
      <c r="AQ73">
        <f t="shared" si="39"/>
        <v>126.91235</v>
      </c>
      <c r="AR73">
        <f t="shared" si="40"/>
        <v>8.9131800000000005</v>
      </c>
      <c r="AS73">
        <f t="shared" si="41"/>
        <v>13.052009999999999</v>
      </c>
      <c r="AT73">
        <f t="shared" si="42"/>
        <v>27.89357</v>
      </c>
      <c r="AU73">
        <f t="shared" si="43"/>
        <v>303.21352000000002</v>
      </c>
      <c r="AV73">
        <f t="shared" si="44"/>
        <v>34.000250000000001</v>
      </c>
      <c r="AW73">
        <f t="shared" si="45"/>
        <v>58.121859999999998</v>
      </c>
      <c r="AX73">
        <f t="shared" si="46"/>
        <v>0.11537235634303687</v>
      </c>
      <c r="AY73">
        <f t="shared" si="47"/>
        <v>0.88321873716882515</v>
      </c>
      <c r="AZ73">
        <f t="shared" si="48"/>
        <v>6.2029326411168255E-2</v>
      </c>
      <c r="BA73">
        <f t="shared" si="49"/>
        <v>9.0832608408203591E-2</v>
      </c>
      <c r="BB73">
        <f t="shared" si="50"/>
        <v>0.19411919856917176</v>
      </c>
      <c r="BC73">
        <f t="shared" si="51"/>
        <v>2.110148163097715</v>
      </c>
      <c r="BD73">
        <f t="shared" si="52"/>
        <v>0.23661730216503238</v>
      </c>
      <c r="BE73">
        <f t="shared" si="53"/>
        <v>0.40448637024768075</v>
      </c>
    </row>
    <row r="74" spans="1:57" x14ac:dyDescent="0.2">
      <c r="A74" t="s">
        <v>90</v>
      </c>
      <c r="B74" t="s">
        <v>17</v>
      </c>
      <c r="C74">
        <v>-0.80574199999999996</v>
      </c>
      <c r="D74">
        <v>-110.4</v>
      </c>
      <c r="E74">
        <v>137.01650000000001</v>
      </c>
      <c r="F74">
        <v>2.14</v>
      </c>
      <c r="G74">
        <v>310.81</v>
      </c>
      <c r="H74">
        <v>144.63999999999999</v>
      </c>
      <c r="I74">
        <v>13</v>
      </c>
      <c r="J74">
        <v>284</v>
      </c>
      <c r="K74">
        <v>0.08</v>
      </c>
      <c r="L74">
        <v>1.96</v>
      </c>
      <c r="M74">
        <v>4.5</v>
      </c>
      <c r="N74">
        <v>18425727</v>
      </c>
      <c r="O74">
        <v>313638219</v>
      </c>
      <c r="P74">
        <v>2051227059</v>
      </c>
      <c r="Q74">
        <v>147158961</v>
      </c>
      <c r="R74">
        <v>711953499</v>
      </c>
      <c r="S74">
        <v>558196262</v>
      </c>
      <c r="T74">
        <v>4181988000</v>
      </c>
      <c r="U74">
        <v>966795572</v>
      </c>
      <c r="V74">
        <v>1545200541</v>
      </c>
      <c r="W74">
        <v>18562743</v>
      </c>
      <c r="X74">
        <v>315219059</v>
      </c>
      <c r="Y74">
        <v>2058887568</v>
      </c>
      <c r="Z74">
        <v>148010749</v>
      </c>
      <c r="AA74">
        <v>713198094</v>
      </c>
      <c r="AB74">
        <v>560856096</v>
      </c>
      <c r="AC74">
        <v>4206267658</v>
      </c>
      <c r="AD74">
        <v>969948436</v>
      </c>
      <c r="AE74">
        <v>1549102455</v>
      </c>
      <c r="AF74">
        <f t="shared" si="28"/>
        <v>137016</v>
      </c>
      <c r="AG74">
        <f t="shared" si="29"/>
        <v>1580840</v>
      </c>
      <c r="AH74">
        <f t="shared" si="30"/>
        <v>7660509</v>
      </c>
      <c r="AI74">
        <f t="shared" si="31"/>
        <v>851788</v>
      </c>
      <c r="AJ74">
        <f t="shared" si="32"/>
        <v>1244595</v>
      </c>
      <c r="AK74">
        <f t="shared" si="33"/>
        <v>2659834</v>
      </c>
      <c r="AL74">
        <f t="shared" si="34"/>
        <v>24279658</v>
      </c>
      <c r="AM74">
        <f t="shared" si="35"/>
        <v>3152864</v>
      </c>
      <c r="AN74">
        <f t="shared" si="36"/>
        <v>3901914</v>
      </c>
      <c r="AO74">
        <f t="shared" si="37"/>
        <v>137.01599999999999</v>
      </c>
      <c r="AP74">
        <f t="shared" si="38"/>
        <v>15.808400000000001</v>
      </c>
      <c r="AQ74">
        <f t="shared" si="39"/>
        <v>76.605090000000004</v>
      </c>
      <c r="AR74">
        <f t="shared" si="40"/>
        <v>8.5178799999999999</v>
      </c>
      <c r="AS74">
        <f t="shared" si="41"/>
        <v>12.44595</v>
      </c>
      <c r="AT74">
        <f t="shared" si="42"/>
        <v>26.59834</v>
      </c>
      <c r="AU74">
        <f t="shared" si="43"/>
        <v>242.79658000000001</v>
      </c>
      <c r="AV74">
        <f t="shared" si="44"/>
        <v>31.528639999999999</v>
      </c>
      <c r="AW74">
        <f t="shared" si="45"/>
        <v>39.01914</v>
      </c>
      <c r="AX74">
        <f t="shared" si="46"/>
        <v>0.11537630641676885</v>
      </c>
      <c r="AY74">
        <f t="shared" si="47"/>
        <v>0.55909594499912429</v>
      </c>
      <c r="AZ74">
        <f t="shared" si="48"/>
        <v>6.2167046184387231E-2</v>
      </c>
      <c r="BA74">
        <f t="shared" si="49"/>
        <v>9.0835741811175347E-2</v>
      </c>
      <c r="BB74">
        <f t="shared" si="50"/>
        <v>0.19412579552752965</v>
      </c>
      <c r="BC74">
        <f t="shared" si="51"/>
        <v>1.7720308577100485</v>
      </c>
      <c r="BD74">
        <f t="shared" si="52"/>
        <v>0.23010918432883751</v>
      </c>
      <c r="BE74">
        <f t="shared" si="53"/>
        <v>0.2847779821334735</v>
      </c>
    </row>
    <row r="75" spans="1:57" x14ac:dyDescent="0.2">
      <c r="A75" t="s">
        <v>90</v>
      </c>
      <c r="B75" t="s">
        <v>17</v>
      </c>
      <c r="C75">
        <v>-0.92424300000000004</v>
      </c>
      <c r="D75">
        <v>-138</v>
      </c>
      <c r="E75">
        <v>149.311353</v>
      </c>
      <c r="F75">
        <v>2.5</v>
      </c>
      <c r="G75">
        <v>451.41</v>
      </c>
      <c r="H75">
        <v>180.18</v>
      </c>
      <c r="I75">
        <v>11</v>
      </c>
      <c r="J75">
        <v>251</v>
      </c>
      <c r="K75">
        <v>0.06</v>
      </c>
      <c r="L75">
        <v>1.39</v>
      </c>
      <c r="M75">
        <v>4.3</v>
      </c>
      <c r="N75">
        <v>18615445</v>
      </c>
      <c r="O75">
        <v>315827085</v>
      </c>
      <c r="P75">
        <v>2064652144</v>
      </c>
      <c r="Q75">
        <v>148344616</v>
      </c>
      <c r="R75">
        <v>713676794</v>
      </c>
      <c r="S75">
        <v>561879127</v>
      </c>
      <c r="T75">
        <v>4220234094</v>
      </c>
      <c r="U75">
        <v>971348139</v>
      </c>
      <c r="V75">
        <v>1552458387</v>
      </c>
      <c r="W75">
        <v>18764756</v>
      </c>
      <c r="X75">
        <v>317549778</v>
      </c>
      <c r="Y75">
        <v>2072291569</v>
      </c>
      <c r="Z75">
        <v>149253949</v>
      </c>
      <c r="AA75">
        <v>715033073</v>
      </c>
      <c r="AB75">
        <v>564777637</v>
      </c>
      <c r="AC75">
        <v>4253145393</v>
      </c>
      <c r="AD75">
        <v>974925189</v>
      </c>
      <c r="AE75">
        <v>1557494625</v>
      </c>
      <c r="AF75">
        <f t="shared" si="28"/>
        <v>149311</v>
      </c>
      <c r="AG75">
        <f t="shared" si="29"/>
        <v>1722693</v>
      </c>
      <c r="AH75">
        <f t="shared" si="30"/>
        <v>7639425</v>
      </c>
      <c r="AI75">
        <f t="shared" si="31"/>
        <v>909333</v>
      </c>
      <c r="AJ75">
        <f t="shared" si="32"/>
        <v>1356279</v>
      </c>
      <c r="AK75">
        <f t="shared" si="33"/>
        <v>2898510</v>
      </c>
      <c r="AL75">
        <f t="shared" si="34"/>
        <v>32911299</v>
      </c>
      <c r="AM75">
        <f t="shared" si="35"/>
        <v>3577050</v>
      </c>
      <c r="AN75">
        <f t="shared" si="36"/>
        <v>5036238</v>
      </c>
      <c r="AO75">
        <f t="shared" si="37"/>
        <v>149.31100000000001</v>
      </c>
      <c r="AP75">
        <f t="shared" si="38"/>
        <v>17.226929999999999</v>
      </c>
      <c r="AQ75">
        <f t="shared" si="39"/>
        <v>76.39425</v>
      </c>
      <c r="AR75">
        <f t="shared" si="40"/>
        <v>9.0933299999999999</v>
      </c>
      <c r="AS75">
        <f t="shared" si="41"/>
        <v>13.56279</v>
      </c>
      <c r="AT75">
        <f t="shared" si="42"/>
        <v>28.985099999999999</v>
      </c>
      <c r="AU75">
        <f t="shared" si="43"/>
        <v>329.11299000000002</v>
      </c>
      <c r="AV75">
        <f t="shared" si="44"/>
        <v>35.770499999999998</v>
      </c>
      <c r="AW75">
        <f t="shared" si="45"/>
        <v>50.362380000000002</v>
      </c>
      <c r="AX75">
        <f t="shared" si="46"/>
        <v>0.11537616116696023</v>
      </c>
      <c r="AY75">
        <f t="shared" si="47"/>
        <v>0.51164515675335376</v>
      </c>
      <c r="AZ75">
        <f t="shared" si="48"/>
        <v>6.0901942924499866E-2</v>
      </c>
      <c r="BA75">
        <f t="shared" si="49"/>
        <v>9.0835839288465003E-2</v>
      </c>
      <c r="BB75">
        <f t="shared" si="50"/>
        <v>0.19412568397505875</v>
      </c>
      <c r="BC75">
        <f t="shared" si="51"/>
        <v>2.2042112771329641</v>
      </c>
      <c r="BD75">
        <f t="shared" si="52"/>
        <v>0.23957042682722637</v>
      </c>
      <c r="BE75">
        <f t="shared" si="53"/>
        <v>0.3372985245561278</v>
      </c>
    </row>
    <row r="76" spans="1:57" x14ac:dyDescent="0.2">
      <c r="A76" t="s">
        <v>90</v>
      </c>
      <c r="B76" t="s">
        <v>17</v>
      </c>
      <c r="C76">
        <v>-0.88269299999999995</v>
      </c>
      <c r="D76">
        <v>-110.4</v>
      </c>
      <c r="E76">
        <v>125.07185200000001</v>
      </c>
      <c r="F76">
        <v>2.36</v>
      </c>
      <c r="G76">
        <v>366.77</v>
      </c>
      <c r="H76">
        <v>154.94</v>
      </c>
      <c r="I76">
        <v>11</v>
      </c>
      <c r="J76">
        <v>310</v>
      </c>
      <c r="K76">
        <v>7.0000000000000007E-2</v>
      </c>
      <c r="L76">
        <v>2</v>
      </c>
      <c r="M76">
        <v>3.5</v>
      </c>
      <c r="N76">
        <v>18816404</v>
      </c>
      <c r="O76">
        <v>318145665</v>
      </c>
      <c r="P76">
        <v>2077967725</v>
      </c>
      <c r="Q76">
        <v>149569943</v>
      </c>
      <c r="R76">
        <v>715502214</v>
      </c>
      <c r="S76">
        <v>565780244</v>
      </c>
      <c r="T76">
        <v>4267586496</v>
      </c>
      <c r="U76">
        <v>976318491</v>
      </c>
      <c r="V76">
        <v>1560995850</v>
      </c>
      <c r="W76">
        <v>18941476</v>
      </c>
      <c r="X76">
        <v>319588690</v>
      </c>
      <c r="Y76">
        <v>2085246902</v>
      </c>
      <c r="Z76">
        <v>150328284</v>
      </c>
      <c r="AA76">
        <v>716638309</v>
      </c>
      <c r="AB76">
        <v>568208199</v>
      </c>
      <c r="AC76">
        <v>4292890029</v>
      </c>
      <c r="AD76">
        <v>979238082</v>
      </c>
      <c r="AE76">
        <v>1564850786</v>
      </c>
      <c r="AF76">
        <f t="shared" si="28"/>
        <v>125072</v>
      </c>
      <c r="AG76">
        <f t="shared" si="29"/>
        <v>1443025</v>
      </c>
      <c r="AH76">
        <f t="shared" si="30"/>
        <v>7279177</v>
      </c>
      <c r="AI76">
        <f t="shared" si="31"/>
        <v>758341</v>
      </c>
      <c r="AJ76">
        <f t="shared" si="32"/>
        <v>1136095</v>
      </c>
      <c r="AK76">
        <f t="shared" si="33"/>
        <v>2427955</v>
      </c>
      <c r="AL76">
        <f t="shared" si="34"/>
        <v>25303533</v>
      </c>
      <c r="AM76">
        <f t="shared" si="35"/>
        <v>2919591</v>
      </c>
      <c r="AN76">
        <f t="shared" si="36"/>
        <v>3854936</v>
      </c>
      <c r="AO76">
        <f t="shared" si="37"/>
        <v>125.072</v>
      </c>
      <c r="AP76">
        <f t="shared" si="38"/>
        <v>14.430249999999999</v>
      </c>
      <c r="AQ76">
        <f t="shared" si="39"/>
        <v>72.79177</v>
      </c>
      <c r="AR76">
        <f t="shared" si="40"/>
        <v>7.5834099999999998</v>
      </c>
      <c r="AS76">
        <f t="shared" si="41"/>
        <v>11.360950000000001</v>
      </c>
      <c r="AT76">
        <f t="shared" si="42"/>
        <v>24.27955</v>
      </c>
      <c r="AU76">
        <f t="shared" si="43"/>
        <v>253.03532999999999</v>
      </c>
      <c r="AV76">
        <f t="shared" si="44"/>
        <v>29.195910000000001</v>
      </c>
      <c r="AW76">
        <f t="shared" si="45"/>
        <v>38.54936</v>
      </c>
      <c r="AX76">
        <f t="shared" si="46"/>
        <v>0.11537554368683638</v>
      </c>
      <c r="AY76">
        <f t="shared" si="47"/>
        <v>0.58199892861711655</v>
      </c>
      <c r="AZ76">
        <f t="shared" si="48"/>
        <v>6.0632355763080466E-2</v>
      </c>
      <c r="BA76">
        <f t="shared" si="49"/>
        <v>9.0835278879365489E-2</v>
      </c>
      <c r="BB76">
        <f t="shared" si="50"/>
        <v>0.19412458423947807</v>
      </c>
      <c r="BC76">
        <f t="shared" si="51"/>
        <v>2.0231173244211331</v>
      </c>
      <c r="BD76">
        <f t="shared" si="52"/>
        <v>0.23343282269412818</v>
      </c>
      <c r="BE76">
        <f t="shared" si="53"/>
        <v>0.30821734680823842</v>
      </c>
    </row>
    <row r="77" spans="1:57" x14ac:dyDescent="0.2">
      <c r="A77" t="s">
        <v>90</v>
      </c>
      <c r="B77" t="s">
        <v>17</v>
      </c>
      <c r="C77">
        <v>-0.88268999999999997</v>
      </c>
      <c r="D77">
        <v>-110.4</v>
      </c>
      <c r="E77">
        <v>125.07226900000001</v>
      </c>
      <c r="F77">
        <v>2.39</v>
      </c>
      <c r="G77">
        <v>371.58</v>
      </c>
      <c r="H77">
        <v>155.30000000000001</v>
      </c>
      <c r="I77">
        <v>17</v>
      </c>
      <c r="J77">
        <v>320</v>
      </c>
      <c r="K77">
        <v>0.1</v>
      </c>
      <c r="L77">
        <v>2.06</v>
      </c>
      <c r="M77">
        <v>5.3</v>
      </c>
      <c r="N77">
        <v>18993476</v>
      </c>
      <c r="O77">
        <v>320188615</v>
      </c>
      <c r="P77">
        <v>2090862244</v>
      </c>
      <c r="Q77">
        <v>150647751</v>
      </c>
      <c r="R77">
        <v>717110629</v>
      </c>
      <c r="S77">
        <v>569217601</v>
      </c>
      <c r="T77">
        <v>4307076279</v>
      </c>
      <c r="U77">
        <v>980625884</v>
      </c>
      <c r="V77">
        <v>1568202146</v>
      </c>
      <c r="W77">
        <v>19118548</v>
      </c>
      <c r="X77">
        <v>321631655</v>
      </c>
      <c r="Y77">
        <v>2099004761</v>
      </c>
      <c r="Z77">
        <v>151401440</v>
      </c>
      <c r="AA77">
        <v>718246735</v>
      </c>
      <c r="AB77">
        <v>571645575</v>
      </c>
      <c r="AC77">
        <v>4332483126</v>
      </c>
      <c r="AD77">
        <v>983552252</v>
      </c>
      <c r="AE77">
        <v>1572343010</v>
      </c>
      <c r="AF77">
        <f t="shared" si="28"/>
        <v>125072</v>
      </c>
      <c r="AG77">
        <f t="shared" si="29"/>
        <v>1443040</v>
      </c>
      <c r="AH77">
        <f t="shared" si="30"/>
        <v>8142517</v>
      </c>
      <c r="AI77">
        <f t="shared" si="31"/>
        <v>753689</v>
      </c>
      <c r="AJ77">
        <f t="shared" si="32"/>
        <v>1136106</v>
      </c>
      <c r="AK77">
        <f t="shared" si="33"/>
        <v>2427974</v>
      </c>
      <c r="AL77">
        <f t="shared" si="34"/>
        <v>25406847</v>
      </c>
      <c r="AM77">
        <f t="shared" si="35"/>
        <v>2926368</v>
      </c>
      <c r="AN77">
        <f t="shared" si="36"/>
        <v>4140864</v>
      </c>
      <c r="AO77">
        <f t="shared" si="37"/>
        <v>125.072</v>
      </c>
      <c r="AP77">
        <f t="shared" si="38"/>
        <v>14.430400000000001</v>
      </c>
      <c r="AQ77">
        <f t="shared" si="39"/>
        <v>81.425169999999994</v>
      </c>
      <c r="AR77">
        <f t="shared" si="40"/>
        <v>7.5368899999999996</v>
      </c>
      <c r="AS77">
        <f t="shared" si="41"/>
        <v>11.36106</v>
      </c>
      <c r="AT77">
        <f t="shared" si="42"/>
        <v>24.27974</v>
      </c>
      <c r="AU77">
        <f t="shared" si="43"/>
        <v>254.06846999999999</v>
      </c>
      <c r="AV77">
        <f t="shared" si="44"/>
        <v>29.263680000000001</v>
      </c>
      <c r="AW77">
        <f t="shared" si="45"/>
        <v>41.408639999999998</v>
      </c>
      <c r="AX77">
        <f t="shared" si="46"/>
        <v>0.11537674299603429</v>
      </c>
      <c r="AY77">
        <f t="shared" si="47"/>
        <v>0.6510263688115645</v>
      </c>
      <c r="AZ77">
        <f t="shared" si="48"/>
        <v>6.0260410003837785E-2</v>
      </c>
      <c r="BA77">
        <f t="shared" si="49"/>
        <v>9.0836158372777281E-2</v>
      </c>
      <c r="BB77">
        <f t="shared" si="50"/>
        <v>0.19412610336446207</v>
      </c>
      <c r="BC77">
        <f t="shared" si="51"/>
        <v>2.0313776864526032</v>
      </c>
      <c r="BD77">
        <f t="shared" si="52"/>
        <v>0.23397467058974031</v>
      </c>
      <c r="BE77">
        <f t="shared" si="53"/>
        <v>0.33107841883075345</v>
      </c>
    </row>
    <row r="78" spans="1:57" x14ac:dyDescent="0.2">
      <c r="A78" t="s">
        <v>90</v>
      </c>
      <c r="B78" t="s">
        <v>17</v>
      </c>
      <c r="C78">
        <v>-0.82861700000000005</v>
      </c>
      <c r="D78">
        <v>-110.4</v>
      </c>
      <c r="E78">
        <v>133.234003</v>
      </c>
      <c r="F78">
        <v>2.36</v>
      </c>
      <c r="G78">
        <v>376.53</v>
      </c>
      <c r="H78">
        <v>159.49</v>
      </c>
      <c r="I78">
        <v>1</v>
      </c>
      <c r="J78">
        <v>1</v>
      </c>
      <c r="K78">
        <v>0</v>
      </c>
      <c r="L78">
        <v>0</v>
      </c>
      <c r="M78">
        <v>100</v>
      </c>
      <c r="N78">
        <v>19170547</v>
      </c>
      <c r="O78">
        <v>322231582</v>
      </c>
      <c r="P78">
        <v>2104616974</v>
      </c>
      <c r="Q78">
        <v>151761054</v>
      </c>
      <c r="R78">
        <v>718719056</v>
      </c>
      <c r="S78">
        <v>572654978</v>
      </c>
      <c r="T78">
        <v>4347355677</v>
      </c>
      <c r="U78">
        <v>985036805</v>
      </c>
      <c r="V78">
        <v>1574582767</v>
      </c>
      <c r="W78">
        <v>19299486</v>
      </c>
      <c r="X78">
        <v>323719214</v>
      </c>
      <c r="Y78">
        <v>2112302632</v>
      </c>
      <c r="Z78">
        <v>152531845</v>
      </c>
      <c r="AA78">
        <v>719890270</v>
      </c>
      <c r="AB78">
        <v>575157986</v>
      </c>
      <c r="AC78">
        <v>4371934185</v>
      </c>
      <c r="AD78">
        <v>988053153</v>
      </c>
      <c r="AE78">
        <v>1578146416</v>
      </c>
      <c r="AF78">
        <f t="shared" si="28"/>
        <v>128939</v>
      </c>
      <c r="AG78">
        <f t="shared" si="29"/>
        <v>1487632</v>
      </c>
      <c r="AH78">
        <f t="shared" si="30"/>
        <v>7685658</v>
      </c>
      <c r="AI78">
        <f t="shared" si="31"/>
        <v>770791</v>
      </c>
      <c r="AJ78">
        <f t="shared" si="32"/>
        <v>1171214</v>
      </c>
      <c r="AK78">
        <f t="shared" si="33"/>
        <v>2503008</v>
      </c>
      <c r="AL78">
        <f t="shared" si="34"/>
        <v>24578508</v>
      </c>
      <c r="AM78">
        <f t="shared" si="35"/>
        <v>3016348</v>
      </c>
      <c r="AN78">
        <f t="shared" si="36"/>
        <v>3563649</v>
      </c>
      <c r="AO78">
        <f t="shared" si="37"/>
        <v>128.93899999999999</v>
      </c>
      <c r="AP78">
        <f t="shared" si="38"/>
        <v>14.87632</v>
      </c>
      <c r="AQ78">
        <f t="shared" si="39"/>
        <v>76.856579999999994</v>
      </c>
      <c r="AR78">
        <f t="shared" si="40"/>
        <v>7.70791</v>
      </c>
      <c r="AS78">
        <f t="shared" si="41"/>
        <v>11.71214</v>
      </c>
      <c r="AT78">
        <f t="shared" si="42"/>
        <v>25.030080000000002</v>
      </c>
      <c r="AU78">
        <f t="shared" si="43"/>
        <v>245.78507999999999</v>
      </c>
      <c r="AV78">
        <f t="shared" si="44"/>
        <v>30.16348</v>
      </c>
      <c r="AW78">
        <f t="shared" si="45"/>
        <v>35.636490000000002</v>
      </c>
      <c r="AX78">
        <f t="shared" si="46"/>
        <v>0.11537486718525815</v>
      </c>
      <c r="AY78">
        <f t="shared" si="47"/>
        <v>0.59606930408953074</v>
      </c>
      <c r="AZ78">
        <f t="shared" si="48"/>
        <v>5.9779508139507831E-2</v>
      </c>
      <c r="BA78">
        <f t="shared" si="49"/>
        <v>9.0834735805303282E-2</v>
      </c>
      <c r="BB78">
        <f t="shared" si="50"/>
        <v>0.19412342270375915</v>
      </c>
      <c r="BC78">
        <f t="shared" si="51"/>
        <v>1.9062120847842778</v>
      </c>
      <c r="BD78">
        <f t="shared" si="52"/>
        <v>0.2339360472781703</v>
      </c>
      <c r="BE78">
        <f t="shared" si="53"/>
        <v>0.27638255299017367</v>
      </c>
    </row>
    <row r="79" spans="1:57" x14ac:dyDescent="0.2">
      <c r="A79" t="s">
        <v>90</v>
      </c>
      <c r="B79" t="s">
        <v>17</v>
      </c>
      <c r="C79">
        <v>-0.91084200000000004</v>
      </c>
      <c r="D79">
        <v>-110.4</v>
      </c>
      <c r="E79">
        <v>121.20657</v>
      </c>
      <c r="F79">
        <v>2.4900000000000002</v>
      </c>
      <c r="G79">
        <v>377.22</v>
      </c>
      <c r="H79">
        <v>151.41</v>
      </c>
      <c r="I79">
        <v>19</v>
      </c>
      <c r="J79">
        <v>781</v>
      </c>
      <c r="K79">
        <v>0.12</v>
      </c>
      <c r="L79">
        <v>5.15</v>
      </c>
      <c r="M79">
        <v>2.4</v>
      </c>
      <c r="N79">
        <v>19351486</v>
      </c>
      <c r="O79">
        <v>324319152</v>
      </c>
      <c r="P79">
        <v>2118813206</v>
      </c>
      <c r="Q79">
        <v>152837570</v>
      </c>
      <c r="R79">
        <v>720362598</v>
      </c>
      <c r="S79">
        <v>576167406</v>
      </c>
      <c r="T79">
        <v>4386783066</v>
      </c>
      <c r="U79">
        <v>989450412</v>
      </c>
      <c r="V79">
        <v>1581676799</v>
      </c>
      <c r="W79">
        <v>19472692</v>
      </c>
      <c r="X79">
        <v>325717594</v>
      </c>
      <c r="Y79">
        <v>2127151392</v>
      </c>
      <c r="Z79">
        <v>153559492</v>
      </c>
      <c r="AA79">
        <v>721463593</v>
      </c>
      <c r="AB79">
        <v>578520344</v>
      </c>
      <c r="AC79">
        <v>4412648366</v>
      </c>
      <c r="AD79">
        <v>992318877</v>
      </c>
      <c r="AE79">
        <v>1585811323</v>
      </c>
      <c r="AF79">
        <f t="shared" si="28"/>
        <v>121206</v>
      </c>
      <c r="AG79">
        <f t="shared" si="29"/>
        <v>1398442</v>
      </c>
      <c r="AH79">
        <f t="shared" si="30"/>
        <v>8338186</v>
      </c>
      <c r="AI79">
        <f t="shared" si="31"/>
        <v>721922</v>
      </c>
      <c r="AJ79">
        <f t="shared" si="32"/>
        <v>1100995</v>
      </c>
      <c r="AK79">
        <f t="shared" si="33"/>
        <v>2352938</v>
      </c>
      <c r="AL79">
        <f t="shared" si="34"/>
        <v>25865300</v>
      </c>
      <c r="AM79">
        <f t="shared" si="35"/>
        <v>2868465</v>
      </c>
      <c r="AN79">
        <f t="shared" si="36"/>
        <v>4134524</v>
      </c>
      <c r="AO79">
        <f t="shared" si="37"/>
        <v>121.206</v>
      </c>
      <c r="AP79">
        <f t="shared" si="38"/>
        <v>13.98442</v>
      </c>
      <c r="AQ79">
        <f t="shared" si="39"/>
        <v>83.381860000000003</v>
      </c>
      <c r="AR79">
        <f t="shared" si="40"/>
        <v>7.21922</v>
      </c>
      <c r="AS79">
        <f t="shared" si="41"/>
        <v>11.00995</v>
      </c>
      <c r="AT79">
        <f t="shared" si="42"/>
        <v>23.52938</v>
      </c>
      <c r="AU79">
        <f t="shared" si="43"/>
        <v>258.65300000000002</v>
      </c>
      <c r="AV79">
        <f t="shared" si="44"/>
        <v>28.684650000000001</v>
      </c>
      <c r="AW79">
        <f t="shared" si="45"/>
        <v>41.345239999999997</v>
      </c>
      <c r="AX79">
        <f t="shared" si="46"/>
        <v>0.11537729155322343</v>
      </c>
      <c r="AY79">
        <f t="shared" si="47"/>
        <v>0.68793508572182893</v>
      </c>
      <c r="AZ79">
        <f t="shared" si="48"/>
        <v>5.9561572859429403E-2</v>
      </c>
      <c r="BA79">
        <f t="shared" si="49"/>
        <v>9.0836674752074978E-2</v>
      </c>
      <c r="BB79">
        <f t="shared" si="50"/>
        <v>0.19412718842301535</v>
      </c>
      <c r="BC79">
        <f t="shared" si="51"/>
        <v>2.1339950167483459</v>
      </c>
      <c r="BD79">
        <f t="shared" si="52"/>
        <v>0.23666031384584921</v>
      </c>
      <c r="BE79">
        <f t="shared" si="53"/>
        <v>0.34111545633054463</v>
      </c>
    </row>
    <row r="80" spans="1:57" x14ac:dyDescent="0.2">
      <c r="A80" t="s">
        <v>90</v>
      </c>
      <c r="B80" t="s">
        <v>17</v>
      </c>
      <c r="C80">
        <v>-0.581924</v>
      </c>
      <c r="D80">
        <v>-82.8</v>
      </c>
      <c r="E80">
        <v>142.286562</v>
      </c>
      <c r="F80">
        <v>1.72</v>
      </c>
      <c r="G80">
        <v>299.63</v>
      </c>
      <c r="H80">
        <v>173.36</v>
      </c>
      <c r="I80">
        <v>7</v>
      </c>
      <c r="J80">
        <v>83</v>
      </c>
      <c r="K80">
        <v>0.04</v>
      </c>
      <c r="L80">
        <v>0.47</v>
      </c>
      <c r="M80">
        <v>8.4</v>
      </c>
      <c r="N80">
        <v>19525391</v>
      </c>
      <c r="O80">
        <v>326325570</v>
      </c>
      <c r="P80">
        <v>2133084450</v>
      </c>
      <c r="Q80">
        <v>153875862</v>
      </c>
      <c r="R80">
        <v>721942253</v>
      </c>
      <c r="S80">
        <v>579543295</v>
      </c>
      <c r="T80">
        <v>4427278992</v>
      </c>
      <c r="U80">
        <v>993745994</v>
      </c>
      <c r="V80">
        <v>1589394573</v>
      </c>
      <c r="W80">
        <v>19667677</v>
      </c>
      <c r="X80">
        <v>327967254</v>
      </c>
      <c r="Y80">
        <v>2141778441</v>
      </c>
      <c r="Z80">
        <v>154642995</v>
      </c>
      <c r="AA80">
        <v>723234751</v>
      </c>
      <c r="AB80">
        <v>582305501</v>
      </c>
      <c r="AC80">
        <v>4444988923</v>
      </c>
      <c r="AD80">
        <v>996699640</v>
      </c>
      <c r="AE80">
        <v>1592625312</v>
      </c>
      <c r="AF80">
        <f t="shared" si="28"/>
        <v>142286</v>
      </c>
      <c r="AG80">
        <f t="shared" si="29"/>
        <v>1641684</v>
      </c>
      <c r="AH80">
        <f t="shared" si="30"/>
        <v>8693991</v>
      </c>
      <c r="AI80">
        <f t="shared" si="31"/>
        <v>767133</v>
      </c>
      <c r="AJ80">
        <f t="shared" si="32"/>
        <v>1292498</v>
      </c>
      <c r="AK80">
        <f t="shared" si="33"/>
        <v>2762206</v>
      </c>
      <c r="AL80">
        <f t="shared" si="34"/>
        <v>17709931</v>
      </c>
      <c r="AM80">
        <f t="shared" si="35"/>
        <v>2953646</v>
      </c>
      <c r="AN80">
        <f t="shared" si="36"/>
        <v>3230739</v>
      </c>
      <c r="AO80">
        <f t="shared" si="37"/>
        <v>142.286</v>
      </c>
      <c r="AP80">
        <f t="shared" si="38"/>
        <v>16.416840000000001</v>
      </c>
      <c r="AQ80">
        <f t="shared" si="39"/>
        <v>86.939909999999998</v>
      </c>
      <c r="AR80">
        <f t="shared" si="40"/>
        <v>7.6713300000000002</v>
      </c>
      <c r="AS80">
        <f t="shared" si="41"/>
        <v>12.92498</v>
      </c>
      <c r="AT80">
        <f t="shared" si="42"/>
        <v>27.622060000000001</v>
      </c>
      <c r="AU80">
        <f t="shared" si="43"/>
        <v>177.09931</v>
      </c>
      <c r="AV80">
        <f t="shared" si="44"/>
        <v>29.536460000000002</v>
      </c>
      <c r="AW80">
        <f t="shared" si="45"/>
        <v>32.307389999999998</v>
      </c>
      <c r="AX80">
        <f t="shared" si="46"/>
        <v>0.11537916590528935</v>
      </c>
      <c r="AY80">
        <f t="shared" si="47"/>
        <v>0.61102223690313873</v>
      </c>
      <c r="AZ80">
        <f t="shared" si="48"/>
        <v>5.3914861616743741E-2</v>
      </c>
      <c r="BA80">
        <f t="shared" si="49"/>
        <v>9.0838030445721987E-2</v>
      </c>
      <c r="BB80">
        <f t="shared" si="50"/>
        <v>0.19413055395471093</v>
      </c>
      <c r="BC80">
        <f t="shared" si="51"/>
        <v>1.2446713661217548</v>
      </c>
      <c r="BD80">
        <f t="shared" si="52"/>
        <v>0.20758514541135462</v>
      </c>
      <c r="BE80">
        <f t="shared" si="53"/>
        <v>0.227059513936719</v>
      </c>
    </row>
    <row r="81" spans="1:57" x14ac:dyDescent="0.2">
      <c r="A81" t="s">
        <v>90</v>
      </c>
      <c r="B81" t="s">
        <v>17</v>
      </c>
      <c r="C81">
        <v>-0.93917899999999999</v>
      </c>
      <c r="D81">
        <v>-138</v>
      </c>
      <c r="E81">
        <v>146.93678399999999</v>
      </c>
      <c r="F81">
        <v>2.74</v>
      </c>
      <c r="G81">
        <v>418.21</v>
      </c>
      <c r="H81">
        <v>152.08000000000001</v>
      </c>
      <c r="I81">
        <v>15</v>
      </c>
      <c r="J81">
        <v>264</v>
      </c>
      <c r="K81">
        <v>0.09</v>
      </c>
      <c r="L81">
        <v>1.73</v>
      </c>
      <c r="M81">
        <v>5.6</v>
      </c>
      <c r="N81">
        <v>19698951</v>
      </c>
      <c r="O81">
        <v>328328058</v>
      </c>
      <c r="P81">
        <v>2146655229</v>
      </c>
      <c r="Q81">
        <v>154801605</v>
      </c>
      <c r="R81">
        <v>723518813</v>
      </c>
      <c r="S81">
        <v>582912570</v>
      </c>
      <c r="T81">
        <v>4454082668</v>
      </c>
      <c r="U81">
        <v>997510035</v>
      </c>
      <c r="V81">
        <v>1595240863</v>
      </c>
      <c r="W81">
        <v>19841593</v>
      </c>
      <c r="X81">
        <v>329973763</v>
      </c>
      <c r="Y81">
        <v>2156902929</v>
      </c>
      <c r="Z81">
        <v>155635029</v>
      </c>
      <c r="AA81">
        <v>724814480</v>
      </c>
      <c r="AB81">
        <v>585681547</v>
      </c>
      <c r="AC81">
        <v>4487060304</v>
      </c>
      <c r="AD81">
        <v>1000928108</v>
      </c>
      <c r="AE81">
        <v>1600379159</v>
      </c>
      <c r="AF81">
        <f t="shared" si="28"/>
        <v>142642</v>
      </c>
      <c r="AG81">
        <f t="shared" si="29"/>
        <v>1645705</v>
      </c>
      <c r="AH81">
        <f t="shared" si="30"/>
        <v>10247700</v>
      </c>
      <c r="AI81">
        <f t="shared" si="31"/>
        <v>833424</v>
      </c>
      <c r="AJ81">
        <f t="shared" si="32"/>
        <v>1295667</v>
      </c>
      <c r="AK81">
        <f t="shared" si="33"/>
        <v>2768977</v>
      </c>
      <c r="AL81">
        <f t="shared" si="34"/>
        <v>32977636</v>
      </c>
      <c r="AM81">
        <f t="shared" si="35"/>
        <v>3418073</v>
      </c>
      <c r="AN81">
        <f t="shared" si="36"/>
        <v>5138296</v>
      </c>
      <c r="AO81">
        <f t="shared" si="37"/>
        <v>142.642</v>
      </c>
      <c r="AP81">
        <f t="shared" si="38"/>
        <v>16.457049999999999</v>
      </c>
      <c r="AQ81">
        <f t="shared" si="39"/>
        <v>102.477</v>
      </c>
      <c r="AR81">
        <f t="shared" si="40"/>
        <v>8.3342399999999994</v>
      </c>
      <c r="AS81">
        <f t="shared" si="41"/>
        <v>12.956670000000001</v>
      </c>
      <c r="AT81">
        <f t="shared" si="42"/>
        <v>27.689769999999999</v>
      </c>
      <c r="AU81">
        <f t="shared" si="43"/>
        <v>329.77636000000001</v>
      </c>
      <c r="AV81">
        <f t="shared" si="44"/>
        <v>34.180729999999997</v>
      </c>
      <c r="AW81">
        <f t="shared" si="45"/>
        <v>51.382959999999997</v>
      </c>
      <c r="AX81">
        <f t="shared" si="46"/>
        <v>0.11537310189144852</v>
      </c>
      <c r="AY81">
        <f t="shared" si="47"/>
        <v>0.71842094193855954</v>
      </c>
      <c r="AZ81">
        <f t="shared" si="48"/>
        <v>5.8427672074143656E-2</v>
      </c>
      <c r="BA81">
        <f t="shared" si="49"/>
        <v>9.0833485228754507E-2</v>
      </c>
      <c r="BB81">
        <f t="shared" si="50"/>
        <v>0.1941207358281572</v>
      </c>
      <c r="BC81">
        <f t="shared" si="51"/>
        <v>2.3119162658964401</v>
      </c>
      <c r="BD81">
        <f t="shared" si="52"/>
        <v>0.23962598673602445</v>
      </c>
      <c r="BE81">
        <f t="shared" si="53"/>
        <v>0.3602232161635423</v>
      </c>
    </row>
    <row r="82" spans="1:57" x14ac:dyDescent="0.2">
      <c r="A82" t="s">
        <v>381</v>
      </c>
      <c r="B82" t="s">
        <v>16</v>
      </c>
      <c r="C82">
        <v>-1.60788</v>
      </c>
      <c r="D82">
        <v>-193.2</v>
      </c>
      <c r="E82">
        <v>120.15821</v>
      </c>
      <c r="F82">
        <v>3.9</v>
      </c>
      <c r="G82">
        <v>479.56</v>
      </c>
      <c r="H82">
        <v>122.95</v>
      </c>
      <c r="I82">
        <v>6</v>
      </c>
      <c r="J82">
        <v>4013</v>
      </c>
      <c r="K82">
        <v>0.04</v>
      </c>
      <c r="L82">
        <v>32.630000000000003</v>
      </c>
      <c r="M82">
        <v>0.1</v>
      </c>
      <c r="N82">
        <v>76501134</v>
      </c>
      <c r="O82">
        <v>585833981</v>
      </c>
      <c r="P82">
        <v>3703417927</v>
      </c>
      <c r="Q82">
        <v>309144343</v>
      </c>
      <c r="R82">
        <v>864341906</v>
      </c>
      <c r="S82">
        <v>1168594863</v>
      </c>
      <c r="T82">
        <v>7455349919</v>
      </c>
      <c r="U82">
        <v>1814179490</v>
      </c>
      <c r="V82">
        <v>2861160288</v>
      </c>
      <c r="W82">
        <v>76621292</v>
      </c>
      <c r="X82">
        <v>587457935</v>
      </c>
      <c r="Y82">
        <v>3730620110</v>
      </c>
      <c r="Z82">
        <v>310226301</v>
      </c>
      <c r="AA82">
        <v>870584317</v>
      </c>
      <c r="AB82">
        <v>1170927375</v>
      </c>
      <c r="AC82">
        <v>7492788832</v>
      </c>
      <c r="AD82">
        <v>1817977102</v>
      </c>
      <c r="AE82">
        <v>2868927088</v>
      </c>
      <c r="AF82">
        <f t="shared" si="28"/>
        <v>120158</v>
      </c>
      <c r="AG82">
        <f t="shared" si="29"/>
        <v>1623954</v>
      </c>
      <c r="AH82">
        <f t="shared" si="30"/>
        <v>27202183</v>
      </c>
      <c r="AI82">
        <f t="shared" si="31"/>
        <v>1081958</v>
      </c>
      <c r="AJ82">
        <f t="shared" si="32"/>
        <v>6242411</v>
      </c>
      <c r="AK82">
        <f t="shared" si="33"/>
        <v>2332512</v>
      </c>
      <c r="AL82">
        <f t="shared" si="34"/>
        <v>37438913</v>
      </c>
      <c r="AM82">
        <f t="shared" si="35"/>
        <v>3797612</v>
      </c>
      <c r="AN82">
        <f t="shared" si="36"/>
        <v>7766800</v>
      </c>
      <c r="AO82">
        <f t="shared" si="37"/>
        <v>120.158</v>
      </c>
      <c r="AP82">
        <f t="shared" si="38"/>
        <v>16.239540000000002</v>
      </c>
      <c r="AQ82">
        <f t="shared" si="39"/>
        <v>272.02183000000002</v>
      </c>
      <c r="AR82">
        <f t="shared" si="40"/>
        <v>10.81958</v>
      </c>
      <c r="AS82">
        <f t="shared" si="41"/>
        <v>62.424109999999999</v>
      </c>
      <c r="AT82">
        <f t="shared" si="42"/>
        <v>23.325119999999998</v>
      </c>
      <c r="AU82">
        <f t="shared" si="43"/>
        <v>374.38913000000002</v>
      </c>
      <c r="AV82">
        <f t="shared" si="44"/>
        <v>37.976120000000002</v>
      </c>
      <c r="AW82">
        <f t="shared" si="45"/>
        <v>77.668000000000006</v>
      </c>
      <c r="AX82">
        <f t="shared" si="46"/>
        <v>0.13515155045856289</v>
      </c>
      <c r="AY82">
        <f t="shared" si="47"/>
        <v>2.2638678240316916</v>
      </c>
      <c r="AZ82">
        <f t="shared" si="48"/>
        <v>9.0044607932888363E-2</v>
      </c>
      <c r="BA82">
        <f t="shared" si="49"/>
        <v>0.51951688609996838</v>
      </c>
      <c r="BB82">
        <f t="shared" si="50"/>
        <v>0.1941204081292964</v>
      </c>
      <c r="BC82">
        <f t="shared" si="51"/>
        <v>3.1158069375322492</v>
      </c>
      <c r="BD82">
        <f t="shared" si="52"/>
        <v>0.31605153214933673</v>
      </c>
      <c r="BE82">
        <f t="shared" si="53"/>
        <v>0.64638226335325155</v>
      </c>
    </row>
    <row r="83" spans="1:57" x14ac:dyDescent="0.2">
      <c r="A83" t="s">
        <v>381</v>
      </c>
      <c r="B83" t="s">
        <v>16</v>
      </c>
      <c r="C83">
        <v>-1.997125</v>
      </c>
      <c r="D83">
        <v>-248.4</v>
      </c>
      <c r="E83">
        <v>124.378811</v>
      </c>
      <c r="F83">
        <v>5.47</v>
      </c>
      <c r="G83">
        <v>710.4</v>
      </c>
      <c r="H83">
        <v>129.69999999999999</v>
      </c>
      <c r="I83">
        <v>13</v>
      </c>
      <c r="J83">
        <v>4111</v>
      </c>
      <c r="K83">
        <v>0.1</v>
      </c>
      <c r="L83">
        <v>31.69</v>
      </c>
      <c r="M83">
        <v>0.3</v>
      </c>
      <c r="N83">
        <v>76646945</v>
      </c>
      <c r="O83">
        <v>587804573</v>
      </c>
      <c r="P83">
        <v>3735513977</v>
      </c>
      <c r="Q83">
        <v>310465149</v>
      </c>
      <c r="R83">
        <v>872993649</v>
      </c>
      <c r="S83">
        <v>1171425257</v>
      </c>
      <c r="T83">
        <v>7501501288</v>
      </c>
      <c r="U83">
        <v>1818807963</v>
      </c>
      <c r="V83">
        <v>2871694017</v>
      </c>
      <c r="W83">
        <v>76771323</v>
      </c>
      <c r="X83">
        <v>589485592</v>
      </c>
      <c r="Y83">
        <v>3766500348</v>
      </c>
      <c r="Z83">
        <v>311693817</v>
      </c>
      <c r="AA83">
        <v>890769648</v>
      </c>
      <c r="AB83">
        <v>1173839736</v>
      </c>
      <c r="AC83">
        <v>7548404255</v>
      </c>
      <c r="AD83">
        <v>1822868319</v>
      </c>
      <c r="AE83">
        <v>2882158536</v>
      </c>
      <c r="AF83">
        <f t="shared" si="28"/>
        <v>124378</v>
      </c>
      <c r="AG83">
        <f t="shared" si="29"/>
        <v>1681019</v>
      </c>
      <c r="AH83">
        <f t="shared" si="30"/>
        <v>30986371</v>
      </c>
      <c r="AI83">
        <f t="shared" si="31"/>
        <v>1228668</v>
      </c>
      <c r="AJ83">
        <f t="shared" si="32"/>
        <v>17775999</v>
      </c>
      <c r="AK83">
        <f t="shared" si="33"/>
        <v>2414479</v>
      </c>
      <c r="AL83">
        <f t="shared" si="34"/>
        <v>46902967</v>
      </c>
      <c r="AM83">
        <f t="shared" si="35"/>
        <v>4060356</v>
      </c>
      <c r="AN83">
        <f t="shared" si="36"/>
        <v>10464519</v>
      </c>
      <c r="AO83">
        <f t="shared" si="37"/>
        <v>124.378</v>
      </c>
      <c r="AP83">
        <f t="shared" si="38"/>
        <v>16.810189999999999</v>
      </c>
      <c r="AQ83">
        <f t="shared" si="39"/>
        <v>309.86371000000003</v>
      </c>
      <c r="AR83">
        <f t="shared" si="40"/>
        <v>12.28668</v>
      </c>
      <c r="AS83">
        <f t="shared" si="41"/>
        <v>177.75998999999999</v>
      </c>
      <c r="AT83">
        <f t="shared" si="42"/>
        <v>24.14479</v>
      </c>
      <c r="AU83">
        <f t="shared" si="43"/>
        <v>469.02967000000001</v>
      </c>
      <c r="AV83">
        <f t="shared" si="44"/>
        <v>40.603560000000002</v>
      </c>
      <c r="AW83">
        <f t="shared" si="45"/>
        <v>104.64519</v>
      </c>
      <c r="AX83">
        <f t="shared" si="46"/>
        <v>0.13515404653556093</v>
      </c>
      <c r="AY83">
        <f t="shared" si="47"/>
        <v>2.4913064207496505</v>
      </c>
      <c r="AZ83">
        <f t="shared" si="48"/>
        <v>9.8784994130794834E-2</v>
      </c>
      <c r="BA83">
        <f t="shared" si="49"/>
        <v>1.4291915772885879</v>
      </c>
      <c r="BB83">
        <f t="shared" si="50"/>
        <v>0.19412428242936855</v>
      </c>
      <c r="BC83">
        <f t="shared" si="51"/>
        <v>3.7710018652816415</v>
      </c>
      <c r="BD83">
        <f t="shared" si="52"/>
        <v>0.32645290967856055</v>
      </c>
      <c r="BE83">
        <f t="shared" si="53"/>
        <v>0.8413480679862998</v>
      </c>
    </row>
    <row r="84" spans="1:57" x14ac:dyDescent="0.2">
      <c r="A84" t="s">
        <v>381</v>
      </c>
      <c r="B84" t="s">
        <v>16</v>
      </c>
      <c r="C84">
        <v>-1.6228959999999999</v>
      </c>
      <c r="D84">
        <v>-220.8</v>
      </c>
      <c r="E84">
        <v>136.05306300000001</v>
      </c>
      <c r="F84">
        <v>4.3499999999999996</v>
      </c>
      <c r="G84">
        <v>625.29</v>
      </c>
      <c r="H84">
        <v>143.5</v>
      </c>
      <c r="I84">
        <v>8</v>
      </c>
      <c r="J84">
        <v>4837</v>
      </c>
      <c r="K84">
        <v>0.05</v>
      </c>
      <c r="L84">
        <v>33.700000000000003</v>
      </c>
      <c r="M84">
        <v>0.1</v>
      </c>
      <c r="N84">
        <v>76803299</v>
      </c>
      <c r="O84">
        <v>589917666</v>
      </c>
      <c r="P84">
        <v>3773318239</v>
      </c>
      <c r="Q84">
        <v>312071151</v>
      </c>
      <c r="R84">
        <v>897337666</v>
      </c>
      <c r="S84">
        <v>1174460334</v>
      </c>
      <c r="T84">
        <v>7563710036</v>
      </c>
      <c r="U84">
        <v>1823969216</v>
      </c>
      <c r="V84">
        <v>2886603820</v>
      </c>
      <c r="W84">
        <v>76935056</v>
      </c>
      <c r="X84">
        <v>591698371</v>
      </c>
      <c r="Y84">
        <v>3803528097</v>
      </c>
      <c r="Z84">
        <v>313340481</v>
      </c>
      <c r="AA84">
        <v>904181138</v>
      </c>
      <c r="AB84">
        <v>1177017988</v>
      </c>
      <c r="AC84">
        <v>7608330736</v>
      </c>
      <c r="AD84">
        <v>1828252821</v>
      </c>
      <c r="AE84">
        <v>2895844863</v>
      </c>
      <c r="AF84">
        <f t="shared" si="28"/>
        <v>131757</v>
      </c>
      <c r="AG84">
        <f t="shared" si="29"/>
        <v>1780705</v>
      </c>
      <c r="AH84">
        <f t="shared" si="30"/>
        <v>30209858</v>
      </c>
      <c r="AI84">
        <f t="shared" si="31"/>
        <v>1269330</v>
      </c>
      <c r="AJ84">
        <f t="shared" si="32"/>
        <v>6843472</v>
      </c>
      <c r="AK84">
        <f t="shared" si="33"/>
        <v>2557654</v>
      </c>
      <c r="AL84">
        <f t="shared" si="34"/>
        <v>44620700</v>
      </c>
      <c r="AM84">
        <f t="shared" si="35"/>
        <v>4283605</v>
      </c>
      <c r="AN84">
        <f t="shared" si="36"/>
        <v>9241043</v>
      </c>
      <c r="AO84">
        <f t="shared" si="37"/>
        <v>131.75700000000001</v>
      </c>
      <c r="AP84">
        <f t="shared" si="38"/>
        <v>17.80705</v>
      </c>
      <c r="AQ84">
        <f t="shared" si="39"/>
        <v>302.09858000000003</v>
      </c>
      <c r="AR84">
        <f t="shared" si="40"/>
        <v>12.693300000000001</v>
      </c>
      <c r="AS84">
        <f t="shared" si="41"/>
        <v>68.434719999999999</v>
      </c>
      <c r="AT84">
        <f t="shared" si="42"/>
        <v>25.576540000000001</v>
      </c>
      <c r="AU84">
        <f t="shared" si="43"/>
        <v>446.20699999999999</v>
      </c>
      <c r="AV84">
        <f t="shared" si="44"/>
        <v>42.83605</v>
      </c>
      <c r="AW84">
        <f t="shared" si="45"/>
        <v>92.410430000000005</v>
      </c>
      <c r="AX84">
        <f t="shared" si="46"/>
        <v>0.13515069408076991</v>
      </c>
      <c r="AY84">
        <f t="shared" si="47"/>
        <v>2.2928465280782047</v>
      </c>
      <c r="AZ84">
        <f t="shared" si="48"/>
        <v>9.6338714451604093E-2</v>
      </c>
      <c r="BA84">
        <f t="shared" si="49"/>
        <v>0.51940101854170928</v>
      </c>
      <c r="BB84">
        <f t="shared" si="50"/>
        <v>0.19411902213924118</v>
      </c>
      <c r="BC84">
        <f t="shared" si="51"/>
        <v>3.3865904657817039</v>
      </c>
      <c r="BD84">
        <f t="shared" si="52"/>
        <v>0.32511403568690844</v>
      </c>
      <c r="BE84">
        <f t="shared" si="53"/>
        <v>0.70137017388070466</v>
      </c>
    </row>
    <row r="85" spans="1:57" x14ac:dyDescent="0.2">
      <c r="A85" t="s">
        <v>381</v>
      </c>
      <c r="B85" t="s">
        <v>16</v>
      </c>
      <c r="C85">
        <v>-1.6323030000000001</v>
      </c>
      <c r="D85">
        <v>-220.8</v>
      </c>
      <c r="E85">
        <v>135.269015</v>
      </c>
      <c r="F85">
        <v>4.04</v>
      </c>
      <c r="G85">
        <v>565.62</v>
      </c>
      <c r="H85">
        <v>139.88999999999999</v>
      </c>
      <c r="I85">
        <v>7</v>
      </c>
      <c r="J85">
        <v>4344</v>
      </c>
      <c r="K85">
        <v>0.05</v>
      </c>
      <c r="L85">
        <v>31.05</v>
      </c>
      <c r="M85">
        <v>0.1</v>
      </c>
      <c r="N85">
        <v>76960009</v>
      </c>
      <c r="O85">
        <v>592035576</v>
      </c>
      <c r="P85">
        <v>3808358793</v>
      </c>
      <c r="Q85">
        <v>313590627</v>
      </c>
      <c r="R85">
        <v>906546364</v>
      </c>
      <c r="S85">
        <v>1177502322</v>
      </c>
      <c r="T85">
        <v>7616948806</v>
      </c>
      <c r="U85">
        <v>1829067675</v>
      </c>
      <c r="V85">
        <v>2898542093</v>
      </c>
      <c r="W85">
        <v>77095276</v>
      </c>
      <c r="X85">
        <v>593863738</v>
      </c>
      <c r="Y85">
        <v>3839272923</v>
      </c>
      <c r="Z85">
        <v>314866294</v>
      </c>
      <c r="AA85">
        <v>913724960</v>
      </c>
      <c r="AB85">
        <v>1180128138</v>
      </c>
      <c r="AC85">
        <v>7660347942</v>
      </c>
      <c r="AD85">
        <v>1833384553</v>
      </c>
      <c r="AE85">
        <v>2907338778</v>
      </c>
      <c r="AF85">
        <f t="shared" si="28"/>
        <v>135267</v>
      </c>
      <c r="AG85">
        <f t="shared" si="29"/>
        <v>1828162</v>
      </c>
      <c r="AH85">
        <f t="shared" si="30"/>
        <v>30914130</v>
      </c>
      <c r="AI85">
        <f t="shared" si="31"/>
        <v>1275667</v>
      </c>
      <c r="AJ85">
        <f t="shared" si="32"/>
        <v>7178596</v>
      </c>
      <c r="AK85">
        <f t="shared" si="33"/>
        <v>2625816</v>
      </c>
      <c r="AL85">
        <f t="shared" si="34"/>
        <v>43399136</v>
      </c>
      <c r="AM85">
        <f t="shared" si="35"/>
        <v>4316878</v>
      </c>
      <c r="AN85">
        <f t="shared" si="36"/>
        <v>8796685</v>
      </c>
      <c r="AO85">
        <f t="shared" si="37"/>
        <v>135.267</v>
      </c>
      <c r="AP85">
        <f t="shared" si="38"/>
        <v>18.28162</v>
      </c>
      <c r="AQ85">
        <f t="shared" si="39"/>
        <v>309.1413</v>
      </c>
      <c r="AR85">
        <f t="shared" si="40"/>
        <v>12.75667</v>
      </c>
      <c r="AS85">
        <f t="shared" si="41"/>
        <v>71.785960000000003</v>
      </c>
      <c r="AT85">
        <f t="shared" si="42"/>
        <v>26.25816</v>
      </c>
      <c r="AU85">
        <f t="shared" si="43"/>
        <v>433.99135999999999</v>
      </c>
      <c r="AV85">
        <f t="shared" si="44"/>
        <v>43.168779999999998</v>
      </c>
      <c r="AW85">
        <f t="shared" si="45"/>
        <v>87.966849999999994</v>
      </c>
      <c r="AX85">
        <f t="shared" si="46"/>
        <v>0.13515210657440471</v>
      </c>
      <c r="AY85">
        <f t="shared" si="47"/>
        <v>2.2854155115438357</v>
      </c>
      <c r="AZ85">
        <f t="shared" si="48"/>
        <v>9.4307332904551733E-2</v>
      </c>
      <c r="BA85">
        <f t="shared" si="49"/>
        <v>0.53069824864896842</v>
      </c>
      <c r="BB85">
        <f t="shared" si="50"/>
        <v>0.19412096076648408</v>
      </c>
      <c r="BC85">
        <f t="shared" si="51"/>
        <v>3.2084053021062049</v>
      </c>
      <c r="BD85">
        <f t="shared" si="52"/>
        <v>0.31913755757132189</v>
      </c>
      <c r="BE85">
        <f t="shared" si="53"/>
        <v>0.65032010763896586</v>
      </c>
    </row>
    <row r="86" spans="1:57" x14ac:dyDescent="0.2">
      <c r="A86" t="s">
        <v>381</v>
      </c>
      <c r="B86" t="s">
        <v>16</v>
      </c>
      <c r="C86">
        <v>-1.6104719999999999</v>
      </c>
      <c r="D86">
        <v>-220.8</v>
      </c>
      <c r="E86">
        <v>137.10268600000001</v>
      </c>
      <c r="F86">
        <v>4</v>
      </c>
      <c r="G86">
        <v>551.37</v>
      </c>
      <c r="H86">
        <v>137.74</v>
      </c>
      <c r="I86">
        <v>10</v>
      </c>
      <c r="J86">
        <v>4520</v>
      </c>
      <c r="K86">
        <v>7.0000000000000007E-2</v>
      </c>
      <c r="L86">
        <v>32.81</v>
      </c>
      <c r="M86">
        <v>0.2</v>
      </c>
      <c r="N86">
        <v>77120578</v>
      </c>
      <c r="O86">
        <v>594205630</v>
      </c>
      <c r="P86">
        <v>3844133732</v>
      </c>
      <c r="Q86">
        <v>315111750</v>
      </c>
      <c r="R86">
        <v>916222614</v>
      </c>
      <c r="S86">
        <v>1180619206</v>
      </c>
      <c r="T86">
        <v>7669101981</v>
      </c>
      <c r="U86">
        <v>1834218889</v>
      </c>
      <c r="V86">
        <v>2910086849</v>
      </c>
      <c r="W86">
        <v>77253385</v>
      </c>
      <c r="X86">
        <v>596000554</v>
      </c>
      <c r="Y86">
        <v>3874825107</v>
      </c>
      <c r="Z86">
        <v>316375951</v>
      </c>
      <c r="AA86">
        <v>923073969</v>
      </c>
      <c r="AB86">
        <v>1183197283</v>
      </c>
      <c r="AC86">
        <v>7711283905</v>
      </c>
      <c r="AD86">
        <v>1838505381</v>
      </c>
      <c r="AE86">
        <v>2918819332</v>
      </c>
      <c r="AF86">
        <f t="shared" si="28"/>
        <v>132807</v>
      </c>
      <c r="AG86">
        <f t="shared" si="29"/>
        <v>1794924</v>
      </c>
      <c r="AH86">
        <f t="shared" si="30"/>
        <v>30691375</v>
      </c>
      <c r="AI86">
        <f t="shared" si="31"/>
        <v>1264201</v>
      </c>
      <c r="AJ86">
        <f t="shared" si="32"/>
        <v>6851355</v>
      </c>
      <c r="AK86">
        <f t="shared" si="33"/>
        <v>2578077</v>
      </c>
      <c r="AL86">
        <f t="shared" si="34"/>
        <v>42181924</v>
      </c>
      <c r="AM86">
        <f t="shared" si="35"/>
        <v>4286492</v>
      </c>
      <c r="AN86">
        <f t="shared" si="36"/>
        <v>8732483</v>
      </c>
      <c r="AO86">
        <f t="shared" si="37"/>
        <v>132.80699999999999</v>
      </c>
      <c r="AP86">
        <f t="shared" si="38"/>
        <v>17.94924</v>
      </c>
      <c r="AQ86">
        <f t="shared" si="39"/>
        <v>306.91374999999999</v>
      </c>
      <c r="AR86">
        <f t="shared" si="40"/>
        <v>12.642010000000001</v>
      </c>
      <c r="AS86">
        <f t="shared" si="41"/>
        <v>68.513549999999995</v>
      </c>
      <c r="AT86">
        <f t="shared" si="42"/>
        <v>25.78077</v>
      </c>
      <c r="AU86">
        <f t="shared" si="43"/>
        <v>421.81923999999998</v>
      </c>
      <c r="AV86">
        <f t="shared" si="44"/>
        <v>42.864919999999998</v>
      </c>
      <c r="AW86">
        <f t="shared" si="45"/>
        <v>87.324830000000006</v>
      </c>
      <c r="AX86">
        <f t="shared" si="46"/>
        <v>0.13515281574013419</v>
      </c>
      <c r="AY86">
        <f t="shared" si="47"/>
        <v>2.3109757015819952</v>
      </c>
      <c r="AZ86">
        <f t="shared" si="48"/>
        <v>9.5190840844232627E-2</v>
      </c>
      <c r="BA86">
        <f t="shared" si="49"/>
        <v>0.51588809324809692</v>
      </c>
      <c r="BB86">
        <f t="shared" si="50"/>
        <v>0.19412207187874136</v>
      </c>
      <c r="BC86">
        <f t="shared" si="51"/>
        <v>3.176182279548518</v>
      </c>
      <c r="BD86">
        <f t="shared" si="52"/>
        <v>0.32276099904372513</v>
      </c>
      <c r="BE86">
        <f t="shared" si="53"/>
        <v>0.65753183190645081</v>
      </c>
    </row>
    <row r="87" spans="1:57" x14ac:dyDescent="0.2">
      <c r="A87" t="s">
        <v>381</v>
      </c>
      <c r="B87" t="s">
        <v>16</v>
      </c>
      <c r="C87">
        <v>-1.457613</v>
      </c>
      <c r="D87">
        <v>-193.2</v>
      </c>
      <c r="E87">
        <v>132.545489</v>
      </c>
      <c r="F87">
        <v>3.75</v>
      </c>
      <c r="G87">
        <v>541.45000000000005</v>
      </c>
      <c r="H87">
        <v>144.19999999999999</v>
      </c>
      <c r="I87">
        <v>22</v>
      </c>
      <c r="J87">
        <v>3492</v>
      </c>
      <c r="K87">
        <v>0.15</v>
      </c>
      <c r="L87">
        <v>24.21</v>
      </c>
      <c r="M87">
        <v>0.6</v>
      </c>
      <c r="N87">
        <v>77289575</v>
      </c>
      <c r="O87">
        <v>596489631</v>
      </c>
      <c r="P87">
        <v>3882092359</v>
      </c>
      <c r="Q87">
        <v>316741198</v>
      </c>
      <c r="R87">
        <v>926445887</v>
      </c>
      <c r="S87">
        <v>1183899749</v>
      </c>
      <c r="T87">
        <v>7724010256</v>
      </c>
      <c r="U87">
        <v>1839714898</v>
      </c>
      <c r="V87">
        <v>2922400365</v>
      </c>
      <c r="W87">
        <v>77417827</v>
      </c>
      <c r="X87">
        <v>598315096</v>
      </c>
      <c r="Y87">
        <v>3911123117</v>
      </c>
      <c r="Z87">
        <v>317890649</v>
      </c>
      <c r="AA87">
        <v>933806327</v>
      </c>
      <c r="AB87">
        <v>1186389397</v>
      </c>
      <c r="AC87">
        <v>7759606816</v>
      </c>
      <c r="AD87">
        <v>1844041722</v>
      </c>
      <c r="AE87">
        <v>2929889563</v>
      </c>
      <c r="AF87">
        <f t="shared" si="28"/>
        <v>128252</v>
      </c>
      <c r="AG87">
        <f t="shared" si="29"/>
        <v>1825465</v>
      </c>
      <c r="AH87">
        <f t="shared" si="30"/>
        <v>29030758</v>
      </c>
      <c r="AI87">
        <f t="shared" si="31"/>
        <v>1149451</v>
      </c>
      <c r="AJ87">
        <f t="shared" si="32"/>
        <v>7360440</v>
      </c>
      <c r="AK87">
        <f t="shared" si="33"/>
        <v>2489648</v>
      </c>
      <c r="AL87">
        <f t="shared" si="34"/>
        <v>35596560</v>
      </c>
      <c r="AM87">
        <f t="shared" si="35"/>
        <v>4326824</v>
      </c>
      <c r="AN87">
        <f t="shared" si="36"/>
        <v>7489198</v>
      </c>
      <c r="AO87">
        <f t="shared" si="37"/>
        <v>128.25200000000001</v>
      </c>
      <c r="AP87">
        <f t="shared" si="38"/>
        <v>18.254650000000002</v>
      </c>
      <c r="AQ87">
        <f t="shared" si="39"/>
        <v>290.30757999999997</v>
      </c>
      <c r="AR87">
        <f t="shared" si="40"/>
        <v>11.49451</v>
      </c>
      <c r="AS87">
        <f t="shared" si="41"/>
        <v>73.604399999999998</v>
      </c>
      <c r="AT87">
        <f t="shared" si="42"/>
        <v>24.89648</v>
      </c>
      <c r="AU87">
        <f t="shared" si="43"/>
        <v>355.96559999999999</v>
      </c>
      <c r="AV87">
        <f t="shared" si="44"/>
        <v>43.268239999999999</v>
      </c>
      <c r="AW87">
        <f t="shared" si="45"/>
        <v>74.891980000000004</v>
      </c>
      <c r="AX87">
        <f t="shared" si="46"/>
        <v>0.14233423260455977</v>
      </c>
      <c r="AY87">
        <f t="shared" si="47"/>
        <v>2.2635715622368457</v>
      </c>
      <c r="AZ87">
        <f t="shared" si="48"/>
        <v>8.9624411315223154E-2</v>
      </c>
      <c r="BA87">
        <f t="shared" si="49"/>
        <v>0.57390450051461184</v>
      </c>
      <c r="BB87">
        <f t="shared" si="50"/>
        <v>0.1941215731528553</v>
      </c>
      <c r="BC87">
        <f t="shared" si="51"/>
        <v>2.7755169510027131</v>
      </c>
      <c r="BD87">
        <f t="shared" si="52"/>
        <v>0.33736892991922152</v>
      </c>
      <c r="BE87">
        <f t="shared" si="53"/>
        <v>0.58394395409038458</v>
      </c>
    </row>
    <row r="88" spans="1:57" x14ac:dyDescent="0.2">
      <c r="A88" t="s">
        <v>381</v>
      </c>
      <c r="B88" t="s">
        <v>16</v>
      </c>
      <c r="C88">
        <v>-3.2280340000000001</v>
      </c>
      <c r="D88">
        <v>-414</v>
      </c>
      <c r="E88">
        <v>128.251429</v>
      </c>
      <c r="F88">
        <v>7.61</v>
      </c>
      <c r="G88">
        <v>1067.51</v>
      </c>
      <c r="H88">
        <v>140.27000000000001</v>
      </c>
      <c r="I88">
        <v>5</v>
      </c>
      <c r="J88">
        <v>4530</v>
      </c>
      <c r="K88">
        <v>0.03</v>
      </c>
      <c r="L88">
        <v>32.29</v>
      </c>
      <c r="M88">
        <v>0.1</v>
      </c>
      <c r="N88">
        <v>77450151</v>
      </c>
      <c r="O88">
        <v>599697755</v>
      </c>
      <c r="P88">
        <v>3916823980</v>
      </c>
      <c r="Q88">
        <v>318525972</v>
      </c>
      <c r="R88">
        <v>943476819</v>
      </c>
      <c r="S88">
        <v>1187016791</v>
      </c>
      <c r="T88">
        <v>7776874966</v>
      </c>
      <c r="U88">
        <v>1849656672</v>
      </c>
      <c r="V88">
        <v>2937375553</v>
      </c>
      <c r="W88">
        <v>77578372</v>
      </c>
      <c r="X88">
        <v>607122641</v>
      </c>
      <c r="Y88">
        <v>3938130271</v>
      </c>
      <c r="Z88">
        <v>321480201</v>
      </c>
      <c r="AA88">
        <v>967748349</v>
      </c>
      <c r="AB88">
        <v>1189505879</v>
      </c>
      <c r="AC88">
        <v>7846942892</v>
      </c>
      <c r="AD88">
        <v>1879584904</v>
      </c>
      <c r="AE88">
        <v>2962057267</v>
      </c>
      <c r="AF88">
        <f t="shared" si="28"/>
        <v>128221</v>
      </c>
      <c r="AG88">
        <f t="shared" si="29"/>
        <v>7424886</v>
      </c>
      <c r="AH88">
        <f t="shared" si="30"/>
        <v>21306291</v>
      </c>
      <c r="AI88">
        <f t="shared" si="31"/>
        <v>2954229</v>
      </c>
      <c r="AJ88">
        <f t="shared" si="32"/>
        <v>24271530</v>
      </c>
      <c r="AK88">
        <f t="shared" si="33"/>
        <v>2489088</v>
      </c>
      <c r="AL88">
        <f t="shared" si="34"/>
        <v>70067926</v>
      </c>
      <c r="AM88">
        <f t="shared" si="35"/>
        <v>29928232</v>
      </c>
      <c r="AN88">
        <f t="shared" si="36"/>
        <v>24681714</v>
      </c>
      <c r="AO88">
        <f t="shared" si="37"/>
        <v>128.221</v>
      </c>
      <c r="AP88">
        <f t="shared" si="38"/>
        <v>74.248859999999993</v>
      </c>
      <c r="AQ88">
        <f t="shared" si="39"/>
        <v>213.06290999999999</v>
      </c>
      <c r="AR88">
        <f t="shared" si="40"/>
        <v>29.542290000000001</v>
      </c>
      <c r="AS88">
        <f t="shared" si="41"/>
        <v>242.71530000000001</v>
      </c>
      <c r="AT88">
        <f t="shared" si="42"/>
        <v>24.890879999999999</v>
      </c>
      <c r="AU88">
        <f t="shared" si="43"/>
        <v>700.67926</v>
      </c>
      <c r="AV88">
        <f t="shared" si="44"/>
        <v>299.28232000000003</v>
      </c>
      <c r="AW88">
        <f t="shared" si="45"/>
        <v>246.81713999999999</v>
      </c>
      <c r="AX88">
        <f t="shared" si="46"/>
        <v>0.57906941920590227</v>
      </c>
      <c r="AY88">
        <f t="shared" si="47"/>
        <v>1.6616849813993027</v>
      </c>
      <c r="AZ88">
        <f t="shared" si="48"/>
        <v>0.23040133831431669</v>
      </c>
      <c r="BA88">
        <f t="shared" si="49"/>
        <v>1.8929449934098159</v>
      </c>
      <c r="BB88">
        <f t="shared" si="50"/>
        <v>0.19412483134587938</v>
      </c>
      <c r="BC88">
        <f t="shared" si="51"/>
        <v>5.4646217078325705</v>
      </c>
      <c r="BD88">
        <f t="shared" si="52"/>
        <v>2.3341131327941604</v>
      </c>
      <c r="BE88">
        <f t="shared" si="53"/>
        <v>1.9249353849993369</v>
      </c>
    </row>
    <row r="89" spans="1:57" x14ac:dyDescent="0.2">
      <c r="A89" t="s">
        <v>381</v>
      </c>
      <c r="B89" t="s">
        <v>16</v>
      </c>
      <c r="C89">
        <v>-3.2524959999999998</v>
      </c>
      <c r="D89">
        <v>-414</v>
      </c>
      <c r="E89">
        <v>127.286855</v>
      </c>
      <c r="F89">
        <v>7.85</v>
      </c>
      <c r="G89">
        <v>986.21</v>
      </c>
      <c r="H89">
        <v>125.58</v>
      </c>
      <c r="I89">
        <v>9</v>
      </c>
      <c r="J89">
        <v>4628</v>
      </c>
      <c r="K89">
        <v>7.0000000000000007E-2</v>
      </c>
      <c r="L89">
        <v>36.85</v>
      </c>
      <c r="M89">
        <v>0.1</v>
      </c>
      <c r="N89">
        <v>77601090</v>
      </c>
      <c r="O89">
        <v>608227863</v>
      </c>
      <c r="P89">
        <v>3942139348</v>
      </c>
      <c r="Q89">
        <v>321995102</v>
      </c>
      <c r="R89">
        <v>972387766</v>
      </c>
      <c r="S89">
        <v>1189946803</v>
      </c>
      <c r="T89">
        <v>7859121779</v>
      </c>
      <c r="U89">
        <v>1884051292</v>
      </c>
      <c r="V89">
        <v>2967455526</v>
      </c>
      <c r="W89">
        <v>77724234</v>
      </c>
      <c r="X89">
        <v>614860033</v>
      </c>
      <c r="Y89">
        <v>3965784405</v>
      </c>
      <c r="Z89">
        <v>324945457</v>
      </c>
      <c r="AA89">
        <v>998868552</v>
      </c>
      <c r="AB89">
        <v>1192337283</v>
      </c>
      <c r="AC89">
        <v>7926812564</v>
      </c>
      <c r="AD89">
        <v>1912303868</v>
      </c>
      <c r="AE89">
        <v>2991731540</v>
      </c>
      <c r="AF89">
        <f t="shared" si="28"/>
        <v>123144</v>
      </c>
      <c r="AG89">
        <f t="shared" si="29"/>
        <v>6632170</v>
      </c>
      <c r="AH89">
        <f t="shared" si="30"/>
        <v>23645057</v>
      </c>
      <c r="AI89">
        <f t="shared" si="31"/>
        <v>2950355</v>
      </c>
      <c r="AJ89">
        <f t="shared" si="32"/>
        <v>26480786</v>
      </c>
      <c r="AK89">
        <f t="shared" si="33"/>
        <v>2390480</v>
      </c>
      <c r="AL89">
        <f t="shared" si="34"/>
        <v>67690785</v>
      </c>
      <c r="AM89">
        <f t="shared" si="35"/>
        <v>28252576</v>
      </c>
      <c r="AN89">
        <f t="shared" si="36"/>
        <v>24276014</v>
      </c>
      <c r="AO89">
        <f t="shared" si="37"/>
        <v>123.14400000000001</v>
      </c>
      <c r="AP89">
        <f t="shared" si="38"/>
        <v>66.321700000000007</v>
      </c>
      <c r="AQ89">
        <f t="shared" si="39"/>
        <v>236.45057</v>
      </c>
      <c r="AR89">
        <f t="shared" si="40"/>
        <v>29.503550000000001</v>
      </c>
      <c r="AS89">
        <f t="shared" si="41"/>
        <v>264.80786000000001</v>
      </c>
      <c r="AT89">
        <f t="shared" si="42"/>
        <v>23.904800000000002</v>
      </c>
      <c r="AU89">
        <f t="shared" si="43"/>
        <v>676.90785000000005</v>
      </c>
      <c r="AV89">
        <f t="shared" si="44"/>
        <v>282.52575999999999</v>
      </c>
      <c r="AW89">
        <f t="shared" si="45"/>
        <v>242.76014000000001</v>
      </c>
      <c r="AX89">
        <f t="shared" si="46"/>
        <v>0.53857029169102844</v>
      </c>
      <c r="AY89">
        <f t="shared" si="47"/>
        <v>1.9201144188917039</v>
      </c>
      <c r="AZ89">
        <f t="shared" si="48"/>
        <v>0.23958576950561944</v>
      </c>
      <c r="BA89">
        <f t="shared" si="49"/>
        <v>2.1503918989150912</v>
      </c>
      <c r="BB89">
        <f t="shared" si="50"/>
        <v>0.19412070421620217</v>
      </c>
      <c r="BC89">
        <f t="shared" si="51"/>
        <v>5.4968804813876435</v>
      </c>
      <c r="BD89">
        <f t="shared" si="52"/>
        <v>2.2942714220749689</v>
      </c>
      <c r="BE89">
        <f t="shared" si="53"/>
        <v>1.9713517507958163</v>
      </c>
    </row>
    <row r="90" spans="1:57" x14ac:dyDescent="0.2">
      <c r="A90" t="s">
        <v>381</v>
      </c>
      <c r="B90" t="s">
        <v>16</v>
      </c>
      <c r="C90">
        <v>-3.7716120000000002</v>
      </c>
      <c r="D90">
        <v>-469.2</v>
      </c>
      <c r="E90">
        <v>124.403051</v>
      </c>
      <c r="F90">
        <v>8.4700000000000006</v>
      </c>
      <c r="G90">
        <v>1145.2</v>
      </c>
      <c r="H90">
        <v>135.09</v>
      </c>
      <c r="I90">
        <v>12</v>
      </c>
      <c r="J90">
        <v>5929</v>
      </c>
      <c r="K90">
        <v>0.08</v>
      </c>
      <c r="L90">
        <v>43.88</v>
      </c>
      <c r="M90">
        <v>0.2</v>
      </c>
      <c r="N90">
        <v>77755164</v>
      </c>
      <c r="O90">
        <v>616082138</v>
      </c>
      <c r="P90">
        <v>3971834337</v>
      </c>
      <c r="Q90">
        <v>325691156</v>
      </c>
      <c r="R90">
        <v>1005484224</v>
      </c>
      <c r="S90">
        <v>1192937652</v>
      </c>
      <c r="T90">
        <v>7945448492</v>
      </c>
      <c r="U90">
        <v>1917780483</v>
      </c>
      <c r="V90">
        <v>2999426844</v>
      </c>
      <c r="W90">
        <v>77879566</v>
      </c>
      <c r="X90">
        <v>622820225</v>
      </c>
      <c r="Y90">
        <v>4001291870</v>
      </c>
      <c r="Z90">
        <v>329029409</v>
      </c>
      <c r="AA90">
        <v>1037179946</v>
      </c>
      <c r="AB90">
        <v>1195352576</v>
      </c>
      <c r="AC90">
        <v>8017537668</v>
      </c>
      <c r="AD90">
        <v>1947522547</v>
      </c>
      <c r="AE90">
        <v>3025315985</v>
      </c>
      <c r="AF90">
        <f t="shared" si="28"/>
        <v>124402</v>
      </c>
      <c r="AG90">
        <f t="shared" si="29"/>
        <v>6738087</v>
      </c>
      <c r="AH90">
        <f t="shared" si="30"/>
        <v>29457533</v>
      </c>
      <c r="AI90">
        <f t="shared" si="31"/>
        <v>3338253</v>
      </c>
      <c r="AJ90">
        <f t="shared" si="32"/>
        <v>31695722</v>
      </c>
      <c r="AK90">
        <f t="shared" si="33"/>
        <v>2414924</v>
      </c>
      <c r="AL90">
        <f t="shared" si="34"/>
        <v>72089176</v>
      </c>
      <c r="AM90">
        <f t="shared" si="35"/>
        <v>29742064</v>
      </c>
      <c r="AN90">
        <f t="shared" si="36"/>
        <v>25889141</v>
      </c>
      <c r="AO90">
        <f t="shared" si="37"/>
        <v>124.402</v>
      </c>
      <c r="AP90">
        <f t="shared" si="38"/>
        <v>67.380870000000002</v>
      </c>
      <c r="AQ90">
        <f t="shared" si="39"/>
        <v>294.57533000000001</v>
      </c>
      <c r="AR90">
        <f t="shared" si="40"/>
        <v>33.382530000000003</v>
      </c>
      <c r="AS90">
        <f t="shared" si="41"/>
        <v>316.95722000000001</v>
      </c>
      <c r="AT90">
        <f t="shared" si="42"/>
        <v>24.149239999999999</v>
      </c>
      <c r="AU90">
        <f t="shared" si="43"/>
        <v>720.89175999999998</v>
      </c>
      <c r="AV90">
        <f t="shared" si="44"/>
        <v>297.42063999999999</v>
      </c>
      <c r="AW90">
        <f t="shared" si="45"/>
        <v>258.89141000000001</v>
      </c>
      <c r="AX90">
        <f t="shared" si="46"/>
        <v>0.54163815694281447</v>
      </c>
      <c r="AY90">
        <f t="shared" si="47"/>
        <v>2.3679308210478931</v>
      </c>
      <c r="AZ90">
        <f t="shared" si="48"/>
        <v>0.26834399768492467</v>
      </c>
      <c r="BA90">
        <f t="shared" si="49"/>
        <v>2.5478466584138517</v>
      </c>
      <c r="BB90">
        <f t="shared" si="50"/>
        <v>0.19412260253050592</v>
      </c>
      <c r="BC90">
        <f t="shared" si="51"/>
        <v>5.7948566743299947</v>
      </c>
      <c r="BD90">
        <f t="shared" si="52"/>
        <v>2.3908027202135012</v>
      </c>
      <c r="BE90">
        <f t="shared" si="53"/>
        <v>2.0810872011703991</v>
      </c>
    </row>
    <row r="91" spans="1:57" x14ac:dyDescent="0.2">
      <c r="A91" t="s">
        <v>381</v>
      </c>
      <c r="B91" t="s">
        <v>16</v>
      </c>
      <c r="C91">
        <v>-3.4982479999999998</v>
      </c>
      <c r="D91">
        <v>-441.6</v>
      </c>
      <c r="E91">
        <v>126.23461</v>
      </c>
      <c r="F91">
        <v>7.99</v>
      </c>
      <c r="G91">
        <v>1070.54</v>
      </c>
      <c r="H91">
        <v>133.91</v>
      </c>
      <c r="I91">
        <v>15</v>
      </c>
      <c r="J91">
        <v>5720</v>
      </c>
      <c r="K91">
        <v>0.11</v>
      </c>
      <c r="L91">
        <v>42.71</v>
      </c>
      <c r="M91">
        <v>0.2</v>
      </c>
      <c r="N91">
        <v>77911905</v>
      </c>
      <c r="O91">
        <v>624150972</v>
      </c>
      <c r="P91">
        <v>4007734066</v>
      </c>
      <c r="Q91">
        <v>329855545</v>
      </c>
      <c r="R91">
        <v>1043611446</v>
      </c>
      <c r="S91">
        <v>1195980279</v>
      </c>
      <c r="T91">
        <v>8033875017</v>
      </c>
      <c r="U91">
        <v>1953296623</v>
      </c>
      <c r="V91">
        <v>3032502519</v>
      </c>
      <c r="W91">
        <v>78033850</v>
      </c>
      <c r="X91">
        <v>630656082</v>
      </c>
      <c r="Y91">
        <v>4036728229</v>
      </c>
      <c r="Z91">
        <v>333125028</v>
      </c>
      <c r="AA91">
        <v>1074539156</v>
      </c>
      <c r="AB91">
        <v>1198347523</v>
      </c>
      <c r="AC91">
        <v>8099957264</v>
      </c>
      <c r="AD91">
        <v>1982976784</v>
      </c>
      <c r="AE91">
        <v>3055419019</v>
      </c>
      <c r="AF91">
        <f t="shared" si="28"/>
        <v>121945</v>
      </c>
      <c r="AG91">
        <f t="shared" si="29"/>
        <v>6505110</v>
      </c>
      <c r="AH91">
        <f t="shared" si="30"/>
        <v>28994163</v>
      </c>
      <c r="AI91">
        <f t="shared" si="31"/>
        <v>3269483</v>
      </c>
      <c r="AJ91">
        <f t="shared" si="32"/>
        <v>30927710</v>
      </c>
      <c r="AK91">
        <f t="shared" si="33"/>
        <v>2367244</v>
      </c>
      <c r="AL91">
        <f t="shared" si="34"/>
        <v>66082247</v>
      </c>
      <c r="AM91">
        <f t="shared" si="35"/>
        <v>29680161</v>
      </c>
      <c r="AN91">
        <f t="shared" si="36"/>
        <v>22916500</v>
      </c>
      <c r="AO91">
        <f t="shared" si="37"/>
        <v>121.94499999999999</v>
      </c>
      <c r="AP91">
        <f t="shared" si="38"/>
        <v>65.051100000000005</v>
      </c>
      <c r="AQ91">
        <f t="shared" si="39"/>
        <v>289.94162999999998</v>
      </c>
      <c r="AR91">
        <f t="shared" si="40"/>
        <v>32.694830000000003</v>
      </c>
      <c r="AS91">
        <f t="shared" si="41"/>
        <v>309.27710000000002</v>
      </c>
      <c r="AT91">
        <f t="shared" si="42"/>
        <v>23.672440000000002</v>
      </c>
      <c r="AU91">
        <f t="shared" si="43"/>
        <v>660.82246999999995</v>
      </c>
      <c r="AV91">
        <f t="shared" si="44"/>
        <v>296.80160999999998</v>
      </c>
      <c r="AW91">
        <f t="shared" si="45"/>
        <v>229.16499999999999</v>
      </c>
      <c r="AX91">
        <f t="shared" si="46"/>
        <v>0.53344622575751366</v>
      </c>
      <c r="AY91">
        <f t="shared" si="47"/>
        <v>2.3776426257739143</v>
      </c>
      <c r="AZ91">
        <f t="shared" si="48"/>
        <v>0.26811127967526349</v>
      </c>
      <c r="BA91">
        <f t="shared" si="49"/>
        <v>2.5362015662798805</v>
      </c>
      <c r="BB91">
        <f t="shared" si="50"/>
        <v>0.1941239083193243</v>
      </c>
      <c r="BC91">
        <f t="shared" si="51"/>
        <v>5.4190206240518268</v>
      </c>
      <c r="BD91">
        <f t="shared" si="52"/>
        <v>2.4338973307638692</v>
      </c>
      <c r="BE91">
        <f t="shared" si="53"/>
        <v>1.8792488416909263</v>
      </c>
    </row>
    <row r="92" spans="1:57" x14ac:dyDescent="0.2">
      <c r="A92" t="s">
        <v>323</v>
      </c>
      <c r="B92" t="s">
        <v>17</v>
      </c>
      <c r="C92">
        <v>-0.77017000000000002</v>
      </c>
      <c r="D92">
        <v>-110.4</v>
      </c>
      <c r="E92">
        <v>143.34499</v>
      </c>
      <c r="F92">
        <v>1.55</v>
      </c>
      <c r="G92">
        <v>257.56</v>
      </c>
      <c r="H92">
        <v>165.92</v>
      </c>
      <c r="I92">
        <v>4</v>
      </c>
      <c r="J92">
        <v>277</v>
      </c>
      <c r="K92">
        <v>0.02</v>
      </c>
      <c r="L92">
        <v>1.66</v>
      </c>
      <c r="M92">
        <v>1.4</v>
      </c>
      <c r="N92">
        <v>22089424</v>
      </c>
      <c r="O92">
        <v>355908446</v>
      </c>
      <c r="P92">
        <v>2477767576</v>
      </c>
      <c r="Q92">
        <v>171226599</v>
      </c>
      <c r="R92">
        <v>745232877</v>
      </c>
      <c r="S92">
        <v>648202264</v>
      </c>
      <c r="T92">
        <v>5169633980</v>
      </c>
      <c r="U92">
        <v>1062330571</v>
      </c>
      <c r="V92">
        <v>1729909723</v>
      </c>
      <c r="W92">
        <v>22232769</v>
      </c>
      <c r="X92">
        <v>357562336</v>
      </c>
      <c r="Y92">
        <v>2485609895</v>
      </c>
      <c r="Z92">
        <v>172073980</v>
      </c>
      <c r="AA92">
        <v>746534985</v>
      </c>
      <c r="AB92">
        <v>650678334</v>
      </c>
      <c r="AC92">
        <v>5185766241</v>
      </c>
      <c r="AD92">
        <v>1065729205</v>
      </c>
      <c r="AE92">
        <v>1733860137</v>
      </c>
      <c r="AF92">
        <f t="shared" si="28"/>
        <v>143345</v>
      </c>
      <c r="AG92">
        <f t="shared" si="29"/>
        <v>1653890</v>
      </c>
      <c r="AH92">
        <f t="shared" si="30"/>
        <v>7842319</v>
      </c>
      <c r="AI92">
        <f t="shared" si="31"/>
        <v>847381</v>
      </c>
      <c r="AJ92">
        <f t="shared" si="32"/>
        <v>1302108</v>
      </c>
      <c r="AK92">
        <f t="shared" si="33"/>
        <v>2476070</v>
      </c>
      <c r="AL92">
        <f t="shared" si="34"/>
        <v>16132261</v>
      </c>
      <c r="AM92">
        <f t="shared" si="35"/>
        <v>3398634</v>
      </c>
      <c r="AN92">
        <f t="shared" si="36"/>
        <v>3950414</v>
      </c>
      <c r="AO92">
        <f t="shared" si="37"/>
        <v>143.345</v>
      </c>
      <c r="AP92">
        <f t="shared" si="38"/>
        <v>16.538900000000002</v>
      </c>
      <c r="AQ92">
        <f t="shared" si="39"/>
        <v>78.423190000000005</v>
      </c>
      <c r="AR92">
        <f t="shared" si="40"/>
        <v>8.4738100000000003</v>
      </c>
      <c r="AS92">
        <f t="shared" si="41"/>
        <v>13.02108</v>
      </c>
      <c r="AT92">
        <f t="shared" si="42"/>
        <v>24.7607</v>
      </c>
      <c r="AU92">
        <f t="shared" si="43"/>
        <v>161.32261</v>
      </c>
      <c r="AV92">
        <f t="shared" si="44"/>
        <v>33.986339999999998</v>
      </c>
      <c r="AW92">
        <f t="shared" si="45"/>
        <v>39.50414</v>
      </c>
      <c r="AX92">
        <f t="shared" si="46"/>
        <v>0.11537828316299838</v>
      </c>
      <c r="AY92">
        <f t="shared" si="47"/>
        <v>0.54709400397642061</v>
      </c>
      <c r="AZ92">
        <f t="shared" si="48"/>
        <v>5.9114792981966584E-2</v>
      </c>
      <c r="BA92">
        <f t="shared" si="49"/>
        <v>9.0837350448219334E-2</v>
      </c>
      <c r="BB92">
        <f t="shared" si="50"/>
        <v>0.17273500994105132</v>
      </c>
      <c r="BC92">
        <f t="shared" si="51"/>
        <v>1.1254149778506402</v>
      </c>
      <c r="BD92">
        <f t="shared" si="52"/>
        <v>0.2370947015940563</v>
      </c>
      <c r="BE92">
        <f t="shared" si="53"/>
        <v>0.2755878475007848</v>
      </c>
    </row>
    <row r="93" spans="1:57" x14ac:dyDescent="0.2">
      <c r="A93" t="s">
        <v>323</v>
      </c>
      <c r="B93" t="s">
        <v>17</v>
      </c>
      <c r="C93">
        <v>-0.872363</v>
      </c>
      <c r="D93">
        <v>-110.4</v>
      </c>
      <c r="E93">
        <v>126.552781</v>
      </c>
      <c r="F93">
        <v>1.82</v>
      </c>
      <c r="G93">
        <v>231.87</v>
      </c>
      <c r="H93">
        <v>127.07</v>
      </c>
      <c r="I93">
        <v>4</v>
      </c>
      <c r="J93">
        <v>275</v>
      </c>
      <c r="K93">
        <v>0.03</v>
      </c>
      <c r="L93">
        <v>2.16</v>
      </c>
      <c r="M93">
        <v>1.4</v>
      </c>
      <c r="N93">
        <v>22259817</v>
      </c>
      <c r="O93">
        <v>357874363</v>
      </c>
      <c r="P93">
        <v>2489721596</v>
      </c>
      <c r="Q93">
        <v>172250175</v>
      </c>
      <c r="R93">
        <v>746780644</v>
      </c>
      <c r="S93">
        <v>652727183</v>
      </c>
      <c r="T93">
        <v>5191456125</v>
      </c>
      <c r="U93">
        <v>1066519230</v>
      </c>
      <c r="V93">
        <v>1736349777</v>
      </c>
      <c r="W93">
        <v>22382073</v>
      </c>
      <c r="X93">
        <v>359284922</v>
      </c>
      <c r="Y93">
        <v>2496532950</v>
      </c>
      <c r="Z93">
        <v>172987751</v>
      </c>
      <c r="AA93">
        <v>747891178</v>
      </c>
      <c r="AB93">
        <v>656338638</v>
      </c>
      <c r="AC93">
        <v>5208652471</v>
      </c>
      <c r="AD93">
        <v>1069458336</v>
      </c>
      <c r="AE93">
        <v>1740783864</v>
      </c>
      <c r="AF93">
        <f t="shared" si="28"/>
        <v>122256</v>
      </c>
      <c r="AG93">
        <f t="shared" si="29"/>
        <v>1410559</v>
      </c>
      <c r="AH93">
        <f t="shared" si="30"/>
        <v>6811354</v>
      </c>
      <c r="AI93">
        <f t="shared" si="31"/>
        <v>737576</v>
      </c>
      <c r="AJ93">
        <f t="shared" si="32"/>
        <v>1110534</v>
      </c>
      <c r="AK93">
        <f t="shared" si="33"/>
        <v>3611455</v>
      </c>
      <c r="AL93">
        <f t="shared" si="34"/>
        <v>17196346</v>
      </c>
      <c r="AM93">
        <f t="shared" si="35"/>
        <v>2939106</v>
      </c>
      <c r="AN93">
        <f t="shared" si="36"/>
        <v>4434087</v>
      </c>
      <c r="AO93">
        <f t="shared" si="37"/>
        <v>122.256</v>
      </c>
      <c r="AP93">
        <f t="shared" si="38"/>
        <v>14.105589999999999</v>
      </c>
      <c r="AQ93">
        <f t="shared" si="39"/>
        <v>68.11354</v>
      </c>
      <c r="AR93">
        <f t="shared" si="40"/>
        <v>7.3757599999999996</v>
      </c>
      <c r="AS93">
        <f t="shared" si="41"/>
        <v>11.10534</v>
      </c>
      <c r="AT93">
        <f t="shared" si="42"/>
        <v>36.114550000000001</v>
      </c>
      <c r="AU93">
        <f t="shared" si="43"/>
        <v>171.96346</v>
      </c>
      <c r="AV93">
        <f t="shared" si="44"/>
        <v>29.39106</v>
      </c>
      <c r="AW93">
        <f t="shared" si="45"/>
        <v>44.340870000000002</v>
      </c>
      <c r="AX93">
        <f t="shared" si="46"/>
        <v>0.11537748658552545</v>
      </c>
      <c r="AY93">
        <f t="shared" si="47"/>
        <v>0.55713862714304407</v>
      </c>
      <c r="AZ93">
        <f t="shared" si="48"/>
        <v>6.03304541290407E-2</v>
      </c>
      <c r="BA93">
        <f t="shared" si="49"/>
        <v>9.0836768747546134E-2</v>
      </c>
      <c r="BB93">
        <f t="shared" si="50"/>
        <v>0.29540104371155607</v>
      </c>
      <c r="BC93">
        <f t="shared" si="51"/>
        <v>1.4065850346813245</v>
      </c>
      <c r="BD93">
        <f t="shared" si="52"/>
        <v>0.24040586965056929</v>
      </c>
      <c r="BE93">
        <f t="shared" si="53"/>
        <v>0.36268870239497447</v>
      </c>
    </row>
    <row r="94" spans="1:57" x14ac:dyDescent="0.2">
      <c r="A94" t="s">
        <v>323</v>
      </c>
      <c r="B94" t="s">
        <v>17</v>
      </c>
      <c r="C94">
        <v>-0.73553900000000005</v>
      </c>
      <c r="D94">
        <v>-110.4</v>
      </c>
      <c r="E94">
        <v>150.093932</v>
      </c>
      <c r="F94">
        <v>1.81</v>
      </c>
      <c r="G94">
        <v>287.23</v>
      </c>
      <c r="H94">
        <v>158.30000000000001</v>
      </c>
      <c r="I94">
        <v>5</v>
      </c>
      <c r="J94">
        <v>282</v>
      </c>
      <c r="K94">
        <v>0.03</v>
      </c>
      <c r="L94">
        <v>1.78</v>
      </c>
      <c r="M94">
        <v>1.7</v>
      </c>
      <c r="N94">
        <v>22415800</v>
      </c>
      <c r="O94">
        <v>359674017</v>
      </c>
      <c r="P94">
        <v>2501688232</v>
      </c>
      <c r="Q94">
        <v>173208836</v>
      </c>
      <c r="R94">
        <v>748197514</v>
      </c>
      <c r="S94">
        <v>659328829</v>
      </c>
      <c r="T94">
        <v>5217305713</v>
      </c>
      <c r="U94">
        <v>1070457807</v>
      </c>
      <c r="V94">
        <v>1744062763</v>
      </c>
      <c r="W94">
        <v>22561600</v>
      </c>
      <c r="X94">
        <v>361356175</v>
      </c>
      <c r="Y94">
        <v>2508678151</v>
      </c>
      <c r="Z94">
        <v>174076925</v>
      </c>
      <c r="AA94">
        <v>749521879</v>
      </c>
      <c r="AB94">
        <v>662602453</v>
      </c>
      <c r="AC94">
        <v>5236375361</v>
      </c>
      <c r="AD94">
        <v>1073942343</v>
      </c>
      <c r="AE94">
        <v>1748585300</v>
      </c>
      <c r="AF94">
        <f t="shared" si="28"/>
        <v>145800</v>
      </c>
      <c r="AG94">
        <f t="shared" si="29"/>
        <v>1682158</v>
      </c>
      <c r="AH94">
        <f t="shared" si="30"/>
        <v>6989919</v>
      </c>
      <c r="AI94">
        <f t="shared" si="31"/>
        <v>868089</v>
      </c>
      <c r="AJ94">
        <f t="shared" si="32"/>
        <v>1324365</v>
      </c>
      <c r="AK94">
        <f t="shared" si="33"/>
        <v>3273624</v>
      </c>
      <c r="AL94">
        <f t="shared" si="34"/>
        <v>19069648</v>
      </c>
      <c r="AM94">
        <f t="shared" si="35"/>
        <v>3484536</v>
      </c>
      <c r="AN94">
        <f t="shared" si="36"/>
        <v>4522537</v>
      </c>
      <c r="AO94">
        <f t="shared" si="37"/>
        <v>145.80000000000001</v>
      </c>
      <c r="AP94">
        <f t="shared" si="38"/>
        <v>16.821580000000001</v>
      </c>
      <c r="AQ94">
        <f t="shared" si="39"/>
        <v>69.899190000000004</v>
      </c>
      <c r="AR94">
        <f t="shared" si="40"/>
        <v>8.6808899999999998</v>
      </c>
      <c r="AS94">
        <f t="shared" si="41"/>
        <v>13.243650000000001</v>
      </c>
      <c r="AT94">
        <f t="shared" si="42"/>
        <v>32.736240000000002</v>
      </c>
      <c r="AU94">
        <f t="shared" si="43"/>
        <v>190.69648000000001</v>
      </c>
      <c r="AV94">
        <f t="shared" si="44"/>
        <v>34.845359999999999</v>
      </c>
      <c r="AW94">
        <f t="shared" si="45"/>
        <v>45.225369999999998</v>
      </c>
      <c r="AX94">
        <f t="shared" si="46"/>
        <v>0.11537434842249657</v>
      </c>
      <c r="AY94">
        <f t="shared" si="47"/>
        <v>0.47941831275720165</v>
      </c>
      <c r="AZ94">
        <f t="shared" si="48"/>
        <v>5.9539711934156372E-2</v>
      </c>
      <c r="BA94">
        <f t="shared" si="49"/>
        <v>9.083436213991769E-2</v>
      </c>
      <c r="BB94">
        <f t="shared" si="50"/>
        <v>0.22452839506172839</v>
      </c>
      <c r="BC94">
        <f t="shared" si="51"/>
        <v>1.3079319615912208</v>
      </c>
      <c r="BD94">
        <f t="shared" si="52"/>
        <v>0.23899423868312755</v>
      </c>
      <c r="BE94">
        <f t="shared" si="53"/>
        <v>0.31018772290809327</v>
      </c>
    </row>
    <row r="95" spans="1:57" x14ac:dyDescent="0.2">
      <c r="A95" t="s">
        <v>323</v>
      </c>
      <c r="B95" t="s">
        <v>17</v>
      </c>
      <c r="C95">
        <v>-0.73040799999999995</v>
      </c>
      <c r="D95">
        <v>-110.4</v>
      </c>
      <c r="E95">
        <v>151.14846900000001</v>
      </c>
      <c r="F95">
        <v>1.54</v>
      </c>
      <c r="G95">
        <v>253</v>
      </c>
      <c r="H95">
        <v>163.66999999999999</v>
      </c>
      <c r="I95">
        <v>4</v>
      </c>
      <c r="J95">
        <v>290</v>
      </c>
      <c r="K95">
        <v>0.02</v>
      </c>
      <c r="L95">
        <v>1.77</v>
      </c>
      <c r="M95">
        <v>1.3</v>
      </c>
      <c r="N95">
        <v>22599897</v>
      </c>
      <c r="O95">
        <v>361798011</v>
      </c>
      <c r="P95">
        <v>2514302178</v>
      </c>
      <c r="Q95">
        <v>174333721</v>
      </c>
      <c r="R95">
        <v>749869738</v>
      </c>
      <c r="S95">
        <v>665224814</v>
      </c>
      <c r="T95">
        <v>5244395460</v>
      </c>
      <c r="U95">
        <v>1075049162</v>
      </c>
      <c r="V95">
        <v>1751684607</v>
      </c>
      <c r="W95">
        <v>22746750</v>
      </c>
      <c r="X95">
        <v>363492394</v>
      </c>
      <c r="Y95">
        <v>2521745056</v>
      </c>
      <c r="Z95">
        <v>175202889</v>
      </c>
      <c r="AA95">
        <v>751203726</v>
      </c>
      <c r="AB95">
        <v>668158667</v>
      </c>
      <c r="AC95">
        <v>5260743899</v>
      </c>
      <c r="AD95">
        <v>1078549747</v>
      </c>
      <c r="AE95">
        <v>1755780876</v>
      </c>
      <c r="AF95">
        <f t="shared" si="28"/>
        <v>146853</v>
      </c>
      <c r="AG95">
        <f t="shared" si="29"/>
        <v>1694383</v>
      </c>
      <c r="AH95">
        <f t="shared" si="30"/>
        <v>7442878</v>
      </c>
      <c r="AI95">
        <f t="shared" si="31"/>
        <v>869168</v>
      </c>
      <c r="AJ95">
        <f t="shared" si="32"/>
        <v>1333988</v>
      </c>
      <c r="AK95">
        <f t="shared" si="33"/>
        <v>2933853</v>
      </c>
      <c r="AL95">
        <f t="shared" si="34"/>
        <v>16348439</v>
      </c>
      <c r="AM95">
        <f t="shared" si="35"/>
        <v>3500585</v>
      </c>
      <c r="AN95">
        <f t="shared" si="36"/>
        <v>4096269</v>
      </c>
      <c r="AO95">
        <f t="shared" si="37"/>
        <v>146.85300000000001</v>
      </c>
      <c r="AP95">
        <f t="shared" si="38"/>
        <v>16.943829999999998</v>
      </c>
      <c r="AQ95">
        <f t="shared" si="39"/>
        <v>74.428780000000003</v>
      </c>
      <c r="AR95">
        <f t="shared" si="40"/>
        <v>8.6916799999999999</v>
      </c>
      <c r="AS95">
        <f t="shared" si="41"/>
        <v>13.339880000000001</v>
      </c>
      <c r="AT95">
        <f t="shared" si="42"/>
        <v>29.338529999999999</v>
      </c>
      <c r="AU95">
        <f t="shared" si="43"/>
        <v>163.48438999999999</v>
      </c>
      <c r="AV95">
        <f t="shared" si="44"/>
        <v>35.005850000000002</v>
      </c>
      <c r="AW95">
        <f t="shared" si="45"/>
        <v>40.962690000000002</v>
      </c>
      <c r="AX95">
        <f t="shared" si="46"/>
        <v>0.11537952918905298</v>
      </c>
      <c r="AY95">
        <f t="shared" si="47"/>
        <v>0.50682505634886588</v>
      </c>
      <c r="AZ95">
        <f t="shared" si="48"/>
        <v>5.9186261091022992E-2</v>
      </c>
      <c r="BA95">
        <f t="shared" si="49"/>
        <v>9.0838321314511791E-2</v>
      </c>
      <c r="BB95">
        <f t="shared" si="50"/>
        <v>0.19978161835304689</v>
      </c>
      <c r="BC95">
        <f t="shared" si="51"/>
        <v>1.1132519594424355</v>
      </c>
      <c r="BD95">
        <f t="shared" si="52"/>
        <v>0.23837340742102647</v>
      </c>
      <c r="BE95">
        <f t="shared" si="53"/>
        <v>0.27893669179383462</v>
      </c>
    </row>
    <row r="96" spans="1:57" x14ac:dyDescent="0.2">
      <c r="A96" t="s">
        <v>323</v>
      </c>
      <c r="B96" t="s">
        <v>17</v>
      </c>
      <c r="C96">
        <v>-0.78559500000000004</v>
      </c>
      <c r="D96">
        <v>-110.4</v>
      </c>
      <c r="E96">
        <v>140.530506</v>
      </c>
      <c r="F96">
        <v>1.61</v>
      </c>
      <c r="G96">
        <v>276.22000000000003</v>
      </c>
      <c r="H96">
        <v>171.45</v>
      </c>
      <c r="I96">
        <v>11</v>
      </c>
      <c r="J96">
        <v>258</v>
      </c>
      <c r="K96">
        <v>0.06</v>
      </c>
      <c r="L96">
        <v>1.5</v>
      </c>
      <c r="M96">
        <v>4.2</v>
      </c>
      <c r="N96">
        <v>22799099</v>
      </c>
      <c r="O96">
        <v>364096334</v>
      </c>
      <c r="P96">
        <v>2527495485</v>
      </c>
      <c r="Q96">
        <v>175533652</v>
      </c>
      <c r="R96">
        <v>751679209</v>
      </c>
      <c r="S96">
        <v>671234605</v>
      </c>
      <c r="T96">
        <v>5270723564</v>
      </c>
      <c r="U96">
        <v>1079991546</v>
      </c>
      <c r="V96">
        <v>1759233310</v>
      </c>
      <c r="W96">
        <v>22939629</v>
      </c>
      <c r="X96">
        <v>365717721</v>
      </c>
      <c r="Y96">
        <v>2535316003</v>
      </c>
      <c r="Z96">
        <v>176351677</v>
      </c>
      <c r="AA96">
        <v>752955729</v>
      </c>
      <c r="AB96">
        <v>674067236</v>
      </c>
      <c r="AC96">
        <v>5286747548</v>
      </c>
      <c r="AD96">
        <v>1083328900</v>
      </c>
      <c r="AE96">
        <v>1763174697</v>
      </c>
      <c r="AF96">
        <f t="shared" si="28"/>
        <v>140530</v>
      </c>
      <c r="AG96">
        <f t="shared" si="29"/>
        <v>1621387</v>
      </c>
      <c r="AH96">
        <f t="shared" si="30"/>
        <v>7820518</v>
      </c>
      <c r="AI96">
        <f t="shared" si="31"/>
        <v>818025</v>
      </c>
      <c r="AJ96">
        <f t="shared" si="32"/>
        <v>1276520</v>
      </c>
      <c r="AK96">
        <f t="shared" si="33"/>
        <v>2832631</v>
      </c>
      <c r="AL96">
        <f t="shared" si="34"/>
        <v>16023984</v>
      </c>
      <c r="AM96">
        <f t="shared" si="35"/>
        <v>3337354</v>
      </c>
      <c r="AN96">
        <f t="shared" si="36"/>
        <v>3941387</v>
      </c>
      <c r="AO96">
        <f t="shared" si="37"/>
        <v>140.53</v>
      </c>
      <c r="AP96">
        <f t="shared" si="38"/>
        <v>16.21387</v>
      </c>
      <c r="AQ96">
        <f t="shared" si="39"/>
        <v>78.205179999999999</v>
      </c>
      <c r="AR96">
        <f t="shared" si="40"/>
        <v>8.1802499999999991</v>
      </c>
      <c r="AS96">
        <f t="shared" si="41"/>
        <v>12.7652</v>
      </c>
      <c r="AT96">
        <f t="shared" si="42"/>
        <v>28.326309999999999</v>
      </c>
      <c r="AU96">
        <f t="shared" si="43"/>
        <v>160.23983999999999</v>
      </c>
      <c r="AV96">
        <f t="shared" si="44"/>
        <v>33.373539999999998</v>
      </c>
      <c r="AW96">
        <f t="shared" si="45"/>
        <v>39.413870000000003</v>
      </c>
      <c r="AX96">
        <f t="shared" si="46"/>
        <v>0.11537657439692592</v>
      </c>
      <c r="AY96">
        <f t="shared" si="47"/>
        <v>0.55650167224080271</v>
      </c>
      <c r="AZ96">
        <f t="shared" si="48"/>
        <v>5.820999074930619E-2</v>
      </c>
      <c r="BA96">
        <f t="shared" si="49"/>
        <v>9.0836120401337789E-2</v>
      </c>
      <c r="BB96">
        <f t="shared" si="50"/>
        <v>0.20156770796271259</v>
      </c>
      <c r="BC96">
        <f t="shared" si="51"/>
        <v>1.1402536113285417</v>
      </c>
      <c r="BD96">
        <f t="shared" si="52"/>
        <v>0.23748338433074787</v>
      </c>
      <c r="BE96">
        <f t="shared" si="53"/>
        <v>0.28046587917170712</v>
      </c>
    </row>
    <row r="97" spans="1:57" x14ac:dyDescent="0.2">
      <c r="A97" t="s">
        <v>323</v>
      </c>
      <c r="B97" t="s">
        <v>17</v>
      </c>
      <c r="C97">
        <v>-0.735564</v>
      </c>
      <c r="D97">
        <v>-110.4</v>
      </c>
      <c r="E97">
        <v>150.08898199999999</v>
      </c>
      <c r="F97">
        <v>1.55</v>
      </c>
      <c r="G97">
        <v>257.83</v>
      </c>
      <c r="H97">
        <v>166.07</v>
      </c>
      <c r="I97">
        <v>4</v>
      </c>
      <c r="J97">
        <v>278</v>
      </c>
      <c r="K97">
        <v>0.02</v>
      </c>
      <c r="L97">
        <v>1.67</v>
      </c>
      <c r="M97">
        <v>1.4</v>
      </c>
      <c r="N97">
        <v>22981448</v>
      </c>
      <c r="O97">
        <v>366200186</v>
      </c>
      <c r="P97">
        <v>2540799750</v>
      </c>
      <c r="Q97">
        <v>176613542</v>
      </c>
      <c r="R97">
        <v>753335572</v>
      </c>
      <c r="S97">
        <v>677339830</v>
      </c>
      <c r="T97">
        <v>5295589437</v>
      </c>
      <c r="U97">
        <v>1084496447</v>
      </c>
      <c r="V97">
        <v>1766531653</v>
      </c>
      <c r="W97">
        <v>23127241</v>
      </c>
      <c r="X97">
        <v>367882322</v>
      </c>
      <c r="Y97">
        <v>2548573200</v>
      </c>
      <c r="Z97">
        <v>177469152</v>
      </c>
      <c r="AA97">
        <v>754659920</v>
      </c>
      <c r="AB97">
        <v>680206507</v>
      </c>
      <c r="AC97">
        <v>5311829570</v>
      </c>
      <c r="AD97">
        <v>1087983297</v>
      </c>
      <c r="AE97">
        <v>1770540594</v>
      </c>
      <c r="AF97">
        <f t="shared" si="28"/>
        <v>145793</v>
      </c>
      <c r="AG97">
        <f t="shared" si="29"/>
        <v>1682136</v>
      </c>
      <c r="AH97">
        <f t="shared" si="30"/>
        <v>7773450</v>
      </c>
      <c r="AI97">
        <f t="shared" si="31"/>
        <v>855610</v>
      </c>
      <c r="AJ97">
        <f t="shared" si="32"/>
        <v>1324348</v>
      </c>
      <c r="AK97">
        <f t="shared" si="33"/>
        <v>2866677</v>
      </c>
      <c r="AL97">
        <f t="shared" si="34"/>
        <v>16240133</v>
      </c>
      <c r="AM97">
        <f t="shared" si="35"/>
        <v>3486850</v>
      </c>
      <c r="AN97">
        <f t="shared" si="36"/>
        <v>4008941</v>
      </c>
      <c r="AO97">
        <f t="shared" si="37"/>
        <v>145.79300000000001</v>
      </c>
      <c r="AP97">
        <f t="shared" si="38"/>
        <v>16.821359999999999</v>
      </c>
      <c r="AQ97">
        <f t="shared" si="39"/>
        <v>77.734499999999997</v>
      </c>
      <c r="AR97">
        <f t="shared" si="40"/>
        <v>8.5561000000000007</v>
      </c>
      <c r="AS97">
        <f t="shared" si="41"/>
        <v>13.24348</v>
      </c>
      <c r="AT97">
        <f t="shared" si="42"/>
        <v>28.66677</v>
      </c>
      <c r="AU97">
        <f t="shared" si="43"/>
        <v>162.40133</v>
      </c>
      <c r="AV97">
        <f t="shared" si="44"/>
        <v>34.868499999999997</v>
      </c>
      <c r="AW97">
        <f t="shared" si="45"/>
        <v>40.089410000000001</v>
      </c>
      <c r="AX97">
        <f t="shared" si="46"/>
        <v>0.11537837893451673</v>
      </c>
      <c r="AY97">
        <f t="shared" si="47"/>
        <v>0.53318403489879485</v>
      </c>
      <c r="AZ97">
        <f t="shared" si="48"/>
        <v>5.8686631045386267E-2</v>
      </c>
      <c r="BA97">
        <f t="shared" si="49"/>
        <v>9.0837557358720927E-2</v>
      </c>
      <c r="BB97">
        <f t="shared" si="50"/>
        <v>0.19662651841995157</v>
      </c>
      <c r="BC97">
        <f t="shared" si="51"/>
        <v>1.1139171976706701</v>
      </c>
      <c r="BD97">
        <f t="shared" si="52"/>
        <v>0.2391644317628418</v>
      </c>
      <c r="BE97">
        <f t="shared" si="53"/>
        <v>0.27497486161887058</v>
      </c>
    </row>
    <row r="98" spans="1:57" x14ac:dyDescent="0.2">
      <c r="A98" t="s">
        <v>323</v>
      </c>
      <c r="B98" t="s">
        <v>17</v>
      </c>
      <c r="C98">
        <v>-0.73382800000000004</v>
      </c>
      <c r="D98">
        <v>-110.4</v>
      </c>
      <c r="E98">
        <v>150.44394700000001</v>
      </c>
      <c r="F98">
        <v>1.7</v>
      </c>
      <c r="G98">
        <v>269.56</v>
      </c>
      <c r="H98">
        <v>158.46</v>
      </c>
      <c r="I98">
        <v>5</v>
      </c>
      <c r="J98">
        <v>276</v>
      </c>
      <c r="K98">
        <v>0.03</v>
      </c>
      <c r="L98">
        <v>1.74</v>
      </c>
      <c r="M98">
        <v>1.8</v>
      </c>
      <c r="N98">
        <v>23160973</v>
      </c>
      <c r="O98">
        <v>368271486</v>
      </c>
      <c r="P98">
        <v>2553682597</v>
      </c>
      <c r="Q98">
        <v>177678872</v>
      </c>
      <c r="R98">
        <v>754966308</v>
      </c>
      <c r="S98">
        <v>682669108</v>
      </c>
      <c r="T98">
        <v>5319169712</v>
      </c>
      <c r="U98">
        <v>1088958207</v>
      </c>
      <c r="V98">
        <v>1773450634</v>
      </c>
      <c r="W98">
        <v>23307120</v>
      </c>
      <c r="X98">
        <v>369957709</v>
      </c>
      <c r="Y98">
        <v>2560711998</v>
      </c>
      <c r="Z98">
        <v>178522254</v>
      </c>
      <c r="AA98">
        <v>756293875</v>
      </c>
      <c r="AB98">
        <v>685703263</v>
      </c>
      <c r="AC98">
        <v>5338042053</v>
      </c>
      <c r="AD98">
        <v>1092404813</v>
      </c>
      <c r="AE98">
        <v>1777835315</v>
      </c>
      <c r="AF98">
        <f t="shared" si="28"/>
        <v>146147</v>
      </c>
      <c r="AG98">
        <f t="shared" si="29"/>
        <v>1686223</v>
      </c>
      <c r="AH98">
        <f t="shared" si="30"/>
        <v>7029401</v>
      </c>
      <c r="AI98">
        <f t="shared" si="31"/>
        <v>843382</v>
      </c>
      <c r="AJ98">
        <f t="shared" si="32"/>
        <v>1327567</v>
      </c>
      <c r="AK98">
        <f t="shared" si="33"/>
        <v>3034155</v>
      </c>
      <c r="AL98">
        <f t="shared" si="34"/>
        <v>18872341</v>
      </c>
      <c r="AM98">
        <f t="shared" si="35"/>
        <v>3446606</v>
      </c>
      <c r="AN98">
        <f t="shared" si="36"/>
        <v>4384681</v>
      </c>
      <c r="AO98">
        <f t="shared" si="37"/>
        <v>146.14699999999999</v>
      </c>
      <c r="AP98">
        <f t="shared" si="38"/>
        <v>16.86223</v>
      </c>
      <c r="AQ98">
        <f t="shared" si="39"/>
        <v>70.29401</v>
      </c>
      <c r="AR98">
        <f t="shared" si="40"/>
        <v>8.4338200000000008</v>
      </c>
      <c r="AS98">
        <f t="shared" si="41"/>
        <v>13.27567</v>
      </c>
      <c r="AT98">
        <f t="shared" si="42"/>
        <v>30.341550000000002</v>
      </c>
      <c r="AU98">
        <f t="shared" si="43"/>
        <v>188.72341</v>
      </c>
      <c r="AV98">
        <f t="shared" si="44"/>
        <v>34.466059999999999</v>
      </c>
      <c r="AW98">
        <f t="shared" si="45"/>
        <v>43.846809999999998</v>
      </c>
      <c r="AX98">
        <f t="shared" si="46"/>
        <v>0.11537855720610071</v>
      </c>
      <c r="AY98">
        <f t="shared" si="47"/>
        <v>0.48098154597768006</v>
      </c>
      <c r="AZ98">
        <f t="shared" si="48"/>
        <v>5.7707787364776567E-2</v>
      </c>
      <c r="BA98">
        <f t="shared" si="49"/>
        <v>9.0837786612109728E-2</v>
      </c>
      <c r="BB98">
        <f t="shared" si="50"/>
        <v>0.20760980382765301</v>
      </c>
      <c r="BC98">
        <f t="shared" si="51"/>
        <v>1.2913259252670257</v>
      </c>
      <c r="BD98">
        <f t="shared" si="52"/>
        <v>0.23583145736826619</v>
      </c>
      <c r="BE98">
        <f t="shared" si="53"/>
        <v>0.30001854297385511</v>
      </c>
    </row>
    <row r="99" spans="1:57" x14ac:dyDescent="0.2">
      <c r="A99" t="s">
        <v>323</v>
      </c>
      <c r="B99" t="s">
        <v>17</v>
      </c>
      <c r="C99">
        <v>-0.84192999999999996</v>
      </c>
      <c r="D99">
        <v>-110.4</v>
      </c>
      <c r="E99">
        <v>131.12729899999999</v>
      </c>
      <c r="F99">
        <v>1.94</v>
      </c>
      <c r="G99">
        <v>299.60000000000002</v>
      </c>
      <c r="H99">
        <v>154.19</v>
      </c>
      <c r="I99">
        <v>5</v>
      </c>
      <c r="J99">
        <v>272</v>
      </c>
      <c r="K99">
        <v>0.03</v>
      </c>
      <c r="L99">
        <v>1.76</v>
      </c>
      <c r="M99">
        <v>1.8</v>
      </c>
      <c r="N99">
        <v>23355956</v>
      </c>
      <c r="O99">
        <v>370521127</v>
      </c>
      <c r="P99">
        <v>2566412392</v>
      </c>
      <c r="Q99">
        <v>178834824</v>
      </c>
      <c r="R99">
        <v>756737455</v>
      </c>
      <c r="S99">
        <v>688560728</v>
      </c>
      <c r="T99">
        <v>5348884700</v>
      </c>
      <c r="U99">
        <v>1093784079</v>
      </c>
      <c r="V99">
        <v>1781483242</v>
      </c>
      <c r="W99">
        <v>23482789</v>
      </c>
      <c r="X99">
        <v>371984484</v>
      </c>
      <c r="Y99">
        <v>2572597856</v>
      </c>
      <c r="Z99">
        <v>179562318</v>
      </c>
      <c r="AA99">
        <v>757889557</v>
      </c>
      <c r="AB99">
        <v>691732479</v>
      </c>
      <c r="AC99">
        <v>5366777323</v>
      </c>
      <c r="AD99">
        <v>1096807271</v>
      </c>
      <c r="AE99">
        <v>1785769578</v>
      </c>
      <c r="AF99">
        <f t="shared" si="28"/>
        <v>126833</v>
      </c>
      <c r="AG99">
        <f t="shared" si="29"/>
        <v>1463357</v>
      </c>
      <c r="AH99">
        <f t="shared" si="30"/>
        <v>6185464</v>
      </c>
      <c r="AI99">
        <f t="shared" si="31"/>
        <v>727494</v>
      </c>
      <c r="AJ99">
        <f t="shared" si="32"/>
        <v>1152102</v>
      </c>
      <c r="AK99">
        <f t="shared" si="33"/>
        <v>3171751</v>
      </c>
      <c r="AL99">
        <f t="shared" si="34"/>
        <v>17892623</v>
      </c>
      <c r="AM99">
        <f t="shared" si="35"/>
        <v>3023192</v>
      </c>
      <c r="AN99">
        <f t="shared" si="36"/>
        <v>4286336</v>
      </c>
      <c r="AO99">
        <f t="shared" si="37"/>
        <v>126.833</v>
      </c>
      <c r="AP99">
        <f t="shared" si="38"/>
        <v>14.633570000000001</v>
      </c>
      <c r="AQ99">
        <f t="shared" si="39"/>
        <v>61.854640000000003</v>
      </c>
      <c r="AR99">
        <f t="shared" si="40"/>
        <v>7.27494</v>
      </c>
      <c r="AS99">
        <f t="shared" si="41"/>
        <v>11.52102</v>
      </c>
      <c r="AT99">
        <f t="shared" si="42"/>
        <v>31.717510000000001</v>
      </c>
      <c r="AU99">
        <f t="shared" si="43"/>
        <v>178.92623</v>
      </c>
      <c r="AV99">
        <f t="shared" si="44"/>
        <v>30.231919999999999</v>
      </c>
      <c r="AW99">
        <f t="shared" si="45"/>
        <v>42.86336</v>
      </c>
      <c r="AX99">
        <f t="shared" si="46"/>
        <v>0.11537667641702082</v>
      </c>
      <c r="AY99">
        <f t="shared" si="47"/>
        <v>0.48768569694007086</v>
      </c>
      <c r="AZ99">
        <f t="shared" si="48"/>
        <v>5.7358416185062246E-2</v>
      </c>
      <c r="BA99">
        <f t="shared" si="49"/>
        <v>9.0836138859760468E-2</v>
      </c>
      <c r="BB99">
        <f t="shared" si="50"/>
        <v>0.25007300939030064</v>
      </c>
      <c r="BC99">
        <f t="shared" si="51"/>
        <v>1.4107229979579448</v>
      </c>
      <c r="BD99">
        <f t="shared" si="52"/>
        <v>0.2383600482524264</v>
      </c>
      <c r="BE99">
        <f t="shared" si="53"/>
        <v>0.33795116412920928</v>
      </c>
    </row>
    <row r="100" spans="1:57" x14ac:dyDescent="0.2">
      <c r="A100" t="s">
        <v>323</v>
      </c>
      <c r="B100" t="s">
        <v>17</v>
      </c>
      <c r="C100">
        <v>-0.76594300000000004</v>
      </c>
      <c r="D100">
        <v>-110.4</v>
      </c>
      <c r="E100">
        <v>144.13597100000001</v>
      </c>
      <c r="F100">
        <v>1.6</v>
      </c>
      <c r="G100">
        <v>266.87</v>
      </c>
      <c r="H100">
        <v>166.77</v>
      </c>
      <c r="I100">
        <v>7</v>
      </c>
      <c r="J100">
        <v>219</v>
      </c>
      <c r="K100">
        <v>0.04</v>
      </c>
      <c r="L100">
        <v>1.31</v>
      </c>
      <c r="M100">
        <v>3.1</v>
      </c>
      <c r="N100">
        <v>23531271</v>
      </c>
      <c r="O100">
        <v>372543829</v>
      </c>
      <c r="P100">
        <v>2578259807</v>
      </c>
      <c r="Q100">
        <v>179859311</v>
      </c>
      <c r="R100">
        <v>758329928</v>
      </c>
      <c r="S100">
        <v>694698747</v>
      </c>
      <c r="T100">
        <v>5376308703</v>
      </c>
      <c r="U100">
        <v>1098144171</v>
      </c>
      <c r="V100">
        <v>1789158262</v>
      </c>
      <c r="W100">
        <v>23671111</v>
      </c>
      <c r="X100">
        <v>374157268</v>
      </c>
      <c r="Y100">
        <v>2586012395</v>
      </c>
      <c r="Z100">
        <v>180670918</v>
      </c>
      <c r="AA100">
        <v>759600189</v>
      </c>
      <c r="AB100">
        <v>697221453</v>
      </c>
      <c r="AC100">
        <v>5392715032</v>
      </c>
      <c r="AD100">
        <v>1101500110</v>
      </c>
      <c r="AE100">
        <v>1793136693</v>
      </c>
      <c r="AF100">
        <f t="shared" si="28"/>
        <v>139840</v>
      </c>
      <c r="AG100">
        <f t="shared" si="29"/>
        <v>1613439</v>
      </c>
      <c r="AH100">
        <f t="shared" si="30"/>
        <v>7752588</v>
      </c>
      <c r="AI100">
        <f t="shared" si="31"/>
        <v>811607</v>
      </c>
      <c r="AJ100">
        <f t="shared" si="32"/>
        <v>1270261</v>
      </c>
      <c r="AK100">
        <f t="shared" si="33"/>
        <v>2522706</v>
      </c>
      <c r="AL100">
        <f t="shared" si="34"/>
        <v>16406329</v>
      </c>
      <c r="AM100">
        <f t="shared" si="35"/>
        <v>3355939</v>
      </c>
      <c r="AN100">
        <f t="shared" si="36"/>
        <v>3978431</v>
      </c>
      <c r="AO100">
        <f t="shared" si="37"/>
        <v>139.84</v>
      </c>
      <c r="AP100">
        <f t="shared" si="38"/>
        <v>16.13439</v>
      </c>
      <c r="AQ100">
        <f t="shared" si="39"/>
        <v>77.525880000000001</v>
      </c>
      <c r="AR100">
        <f t="shared" si="40"/>
        <v>8.1160700000000006</v>
      </c>
      <c r="AS100">
        <f t="shared" si="41"/>
        <v>12.70261</v>
      </c>
      <c r="AT100">
        <f t="shared" si="42"/>
        <v>25.227060000000002</v>
      </c>
      <c r="AU100">
        <f t="shared" si="43"/>
        <v>164.06328999999999</v>
      </c>
      <c r="AV100">
        <f t="shared" si="44"/>
        <v>33.55939</v>
      </c>
      <c r="AW100">
        <f t="shared" si="45"/>
        <v>39.784309999999998</v>
      </c>
      <c r="AX100">
        <f t="shared" si="46"/>
        <v>0.1153775028604119</v>
      </c>
      <c r="AY100">
        <f t="shared" si="47"/>
        <v>0.55438987414187646</v>
      </c>
      <c r="AZ100">
        <f t="shared" si="48"/>
        <v>5.8038258009153319E-2</v>
      </c>
      <c r="BA100">
        <f t="shared" si="49"/>
        <v>9.0836741990846681E-2</v>
      </c>
      <c r="BB100">
        <f t="shared" si="50"/>
        <v>0.18039945652173914</v>
      </c>
      <c r="BC100">
        <f t="shared" si="51"/>
        <v>1.1732214673913042</v>
      </c>
      <c r="BD100">
        <f t="shared" si="52"/>
        <v>0.23998419622425629</v>
      </c>
      <c r="BE100">
        <f t="shared" si="53"/>
        <v>0.28449878432494274</v>
      </c>
    </row>
    <row r="101" spans="1:57" x14ac:dyDescent="0.2">
      <c r="A101" t="s">
        <v>323</v>
      </c>
      <c r="B101" t="s">
        <v>17</v>
      </c>
      <c r="C101">
        <v>-0.75902800000000004</v>
      </c>
      <c r="D101">
        <v>-110.4</v>
      </c>
      <c r="E101">
        <v>145.44909699999999</v>
      </c>
      <c r="F101">
        <v>1.6</v>
      </c>
      <c r="G101">
        <v>283.58999999999997</v>
      </c>
      <c r="H101">
        <v>176.95</v>
      </c>
      <c r="I101">
        <v>6</v>
      </c>
      <c r="J101">
        <v>234</v>
      </c>
      <c r="K101">
        <v>0.03</v>
      </c>
      <c r="L101">
        <v>1.32</v>
      </c>
      <c r="M101">
        <v>2.5</v>
      </c>
      <c r="N101">
        <v>23724153</v>
      </c>
      <c r="O101">
        <v>374769215</v>
      </c>
      <c r="P101">
        <v>2591668370</v>
      </c>
      <c r="Q101">
        <v>180999068</v>
      </c>
      <c r="R101">
        <v>760081973</v>
      </c>
      <c r="S101">
        <v>700279861</v>
      </c>
      <c r="T101">
        <v>5402659068</v>
      </c>
      <c r="U101">
        <v>1102947268</v>
      </c>
      <c r="V101">
        <v>1796516193</v>
      </c>
      <c r="W101">
        <v>23869602</v>
      </c>
      <c r="X101">
        <v>376447382</v>
      </c>
      <c r="Y101">
        <v>2599457643</v>
      </c>
      <c r="Z101">
        <v>181831057</v>
      </c>
      <c r="AA101">
        <v>761403196</v>
      </c>
      <c r="AB101">
        <v>703220649</v>
      </c>
      <c r="AC101">
        <v>5419496629</v>
      </c>
      <c r="AD101">
        <v>1106377911</v>
      </c>
      <c r="AE101">
        <v>1800527985</v>
      </c>
      <c r="AF101">
        <f t="shared" si="28"/>
        <v>145449</v>
      </c>
      <c r="AG101">
        <f t="shared" si="29"/>
        <v>1678167</v>
      </c>
      <c r="AH101">
        <f t="shared" si="30"/>
        <v>7789273</v>
      </c>
      <c r="AI101">
        <f t="shared" si="31"/>
        <v>831989</v>
      </c>
      <c r="AJ101">
        <f t="shared" si="32"/>
        <v>1321223</v>
      </c>
      <c r="AK101">
        <f t="shared" si="33"/>
        <v>2940788</v>
      </c>
      <c r="AL101">
        <f t="shared" si="34"/>
        <v>16837561</v>
      </c>
      <c r="AM101">
        <f t="shared" si="35"/>
        <v>3430643</v>
      </c>
      <c r="AN101">
        <f t="shared" si="36"/>
        <v>4011792</v>
      </c>
      <c r="AO101">
        <f t="shared" si="37"/>
        <v>145.44900000000001</v>
      </c>
      <c r="AP101">
        <f t="shared" si="38"/>
        <v>16.781669999999998</v>
      </c>
      <c r="AQ101">
        <f t="shared" si="39"/>
        <v>77.89273</v>
      </c>
      <c r="AR101">
        <f t="shared" si="40"/>
        <v>8.3198899999999991</v>
      </c>
      <c r="AS101">
        <f t="shared" si="41"/>
        <v>13.21223</v>
      </c>
      <c r="AT101">
        <f t="shared" si="42"/>
        <v>29.407879999999999</v>
      </c>
      <c r="AU101">
        <f t="shared" si="43"/>
        <v>168.37560999999999</v>
      </c>
      <c r="AV101">
        <f t="shared" si="44"/>
        <v>34.306429999999999</v>
      </c>
      <c r="AW101">
        <f t="shared" si="45"/>
        <v>40.117919999999998</v>
      </c>
      <c r="AX101">
        <f t="shared" si="46"/>
        <v>0.11537838005073942</v>
      </c>
      <c r="AY101">
        <f t="shared" si="47"/>
        <v>0.53553293594318274</v>
      </c>
      <c r="AZ101">
        <f t="shared" si="48"/>
        <v>5.7201424554311125E-2</v>
      </c>
      <c r="BA101">
        <f t="shared" si="49"/>
        <v>9.0837544431381437E-2</v>
      </c>
      <c r="BB101">
        <f t="shared" si="50"/>
        <v>0.20218688337492866</v>
      </c>
      <c r="BC101">
        <f t="shared" si="51"/>
        <v>1.1576264532585303</v>
      </c>
      <c r="BD101">
        <f t="shared" si="52"/>
        <v>0.23586569862976023</v>
      </c>
      <c r="BE101">
        <f t="shared" si="53"/>
        <v>0.27582121568384793</v>
      </c>
    </row>
    <row r="102" spans="1:57" x14ac:dyDescent="0.2">
      <c r="A102" t="s">
        <v>323</v>
      </c>
      <c r="B102" t="s">
        <v>16</v>
      </c>
      <c r="C102">
        <v>-2.4924919999999999</v>
      </c>
      <c r="D102">
        <v>-331.2</v>
      </c>
      <c r="E102">
        <v>132.879075</v>
      </c>
      <c r="F102">
        <v>4.2300000000000004</v>
      </c>
      <c r="G102">
        <v>571.70000000000005</v>
      </c>
      <c r="H102">
        <v>134.93</v>
      </c>
      <c r="I102">
        <v>30</v>
      </c>
      <c r="J102">
        <v>3528</v>
      </c>
      <c r="K102">
        <v>0.22</v>
      </c>
      <c r="L102">
        <v>26.14</v>
      </c>
      <c r="M102">
        <v>0.8</v>
      </c>
      <c r="N102">
        <v>27334521</v>
      </c>
      <c r="O102">
        <v>469451107</v>
      </c>
      <c r="P102">
        <v>2992302415</v>
      </c>
      <c r="Q102">
        <v>219147178</v>
      </c>
      <c r="R102">
        <v>792876184</v>
      </c>
      <c r="S102">
        <v>915823306</v>
      </c>
      <c r="T102">
        <v>6223916901</v>
      </c>
      <c r="U102">
        <v>1430886732</v>
      </c>
      <c r="V102">
        <v>2156507168</v>
      </c>
      <c r="W102">
        <v>27463103</v>
      </c>
      <c r="X102">
        <v>475307047</v>
      </c>
      <c r="Y102">
        <v>3016912397</v>
      </c>
      <c r="Z102">
        <v>221052599</v>
      </c>
      <c r="AA102">
        <v>794044196</v>
      </c>
      <c r="AB102">
        <v>927348779</v>
      </c>
      <c r="AC102">
        <v>6265572496</v>
      </c>
      <c r="AD102">
        <v>1454972772</v>
      </c>
      <c r="AE102">
        <v>2177304680</v>
      </c>
      <c r="AF102">
        <f t="shared" si="28"/>
        <v>128582</v>
      </c>
      <c r="AG102">
        <f t="shared" si="29"/>
        <v>5855940</v>
      </c>
      <c r="AH102">
        <f t="shared" si="30"/>
        <v>24609982</v>
      </c>
      <c r="AI102">
        <f t="shared" si="31"/>
        <v>1905421</v>
      </c>
      <c r="AJ102">
        <f t="shared" si="32"/>
        <v>1168012</v>
      </c>
      <c r="AK102">
        <f t="shared" si="33"/>
        <v>11525473</v>
      </c>
      <c r="AL102">
        <f t="shared" si="34"/>
        <v>41655595</v>
      </c>
      <c r="AM102">
        <f t="shared" si="35"/>
        <v>24086040</v>
      </c>
      <c r="AN102">
        <f t="shared" si="36"/>
        <v>20797512</v>
      </c>
      <c r="AO102">
        <f t="shared" si="37"/>
        <v>128.58199999999999</v>
      </c>
      <c r="AP102">
        <f t="shared" si="38"/>
        <v>58.559399999999997</v>
      </c>
      <c r="AQ102">
        <f t="shared" si="39"/>
        <v>246.09981999999999</v>
      </c>
      <c r="AR102">
        <f t="shared" si="40"/>
        <v>19.054210000000001</v>
      </c>
      <c r="AS102">
        <f t="shared" si="41"/>
        <v>11.680120000000001</v>
      </c>
      <c r="AT102">
        <f t="shared" si="42"/>
        <v>115.25473</v>
      </c>
      <c r="AU102">
        <f t="shared" si="43"/>
        <v>416.55595</v>
      </c>
      <c r="AV102">
        <f t="shared" si="44"/>
        <v>240.8604</v>
      </c>
      <c r="AW102">
        <f t="shared" si="45"/>
        <v>207.97512</v>
      </c>
      <c r="AX102">
        <f t="shared" si="46"/>
        <v>0.45542455398111709</v>
      </c>
      <c r="AY102">
        <f t="shared" si="47"/>
        <v>1.9139523416963495</v>
      </c>
      <c r="AZ102">
        <f t="shared" si="48"/>
        <v>0.14818722682801638</v>
      </c>
      <c r="BA102">
        <f t="shared" si="49"/>
        <v>9.0837908883047408E-2</v>
      </c>
      <c r="BB102">
        <f t="shared" si="50"/>
        <v>0.89635197772627584</v>
      </c>
      <c r="BC102">
        <f t="shared" si="51"/>
        <v>3.2396132429111386</v>
      </c>
      <c r="BD102">
        <f t="shared" si="52"/>
        <v>1.8732046476178625</v>
      </c>
      <c r="BE102">
        <f t="shared" si="53"/>
        <v>1.617451276228399</v>
      </c>
    </row>
    <row r="103" spans="1:57" x14ac:dyDescent="0.2">
      <c r="A103" t="s">
        <v>323</v>
      </c>
      <c r="B103" t="s">
        <v>16</v>
      </c>
      <c r="C103">
        <v>-2.4728569999999999</v>
      </c>
      <c r="D103">
        <v>-331.2</v>
      </c>
      <c r="E103">
        <v>133.93417199999999</v>
      </c>
      <c r="F103">
        <v>4.1100000000000003</v>
      </c>
      <c r="G103">
        <v>563.35</v>
      </c>
      <c r="H103">
        <v>136.9</v>
      </c>
      <c r="I103">
        <v>9</v>
      </c>
      <c r="J103">
        <v>3318</v>
      </c>
      <c r="K103">
        <v>0.06</v>
      </c>
      <c r="L103">
        <v>24.23</v>
      </c>
      <c r="M103">
        <v>0.2</v>
      </c>
      <c r="N103">
        <v>27490861</v>
      </c>
      <c r="O103">
        <v>476133257</v>
      </c>
      <c r="P103">
        <v>3021536276</v>
      </c>
      <c r="Q103">
        <v>221413084</v>
      </c>
      <c r="R103">
        <v>794296308</v>
      </c>
      <c r="S103">
        <v>930508958</v>
      </c>
      <c r="T103">
        <v>6275042296</v>
      </c>
      <c r="U103">
        <v>1458818933</v>
      </c>
      <c r="V103">
        <v>2182495774</v>
      </c>
      <c r="W103">
        <v>27620502</v>
      </c>
      <c r="X103">
        <v>481803407</v>
      </c>
      <c r="Y103">
        <v>3044755510</v>
      </c>
      <c r="Z103">
        <v>223396272</v>
      </c>
      <c r="AA103">
        <v>795473947</v>
      </c>
      <c r="AB103">
        <v>941142411</v>
      </c>
      <c r="AC103">
        <v>6315958422</v>
      </c>
      <c r="AD103">
        <v>1483136010</v>
      </c>
      <c r="AE103">
        <v>2202886188</v>
      </c>
      <c r="AF103">
        <f t="shared" si="28"/>
        <v>129641</v>
      </c>
      <c r="AG103">
        <f t="shared" si="29"/>
        <v>5670150</v>
      </c>
      <c r="AH103">
        <f t="shared" si="30"/>
        <v>23219234</v>
      </c>
      <c r="AI103">
        <f t="shared" si="31"/>
        <v>1983188</v>
      </c>
      <c r="AJ103">
        <f t="shared" si="32"/>
        <v>1177639</v>
      </c>
      <c r="AK103">
        <f t="shared" si="33"/>
        <v>10633453</v>
      </c>
      <c r="AL103">
        <f t="shared" si="34"/>
        <v>40916126</v>
      </c>
      <c r="AM103">
        <f t="shared" si="35"/>
        <v>24317077</v>
      </c>
      <c r="AN103">
        <f t="shared" si="36"/>
        <v>20390414</v>
      </c>
      <c r="AO103">
        <f t="shared" si="37"/>
        <v>129.64099999999999</v>
      </c>
      <c r="AP103">
        <f t="shared" si="38"/>
        <v>56.701500000000003</v>
      </c>
      <c r="AQ103">
        <f t="shared" si="39"/>
        <v>232.19234</v>
      </c>
      <c r="AR103">
        <f t="shared" si="40"/>
        <v>19.831880000000002</v>
      </c>
      <c r="AS103">
        <f t="shared" si="41"/>
        <v>11.776389999999999</v>
      </c>
      <c r="AT103">
        <f t="shared" si="42"/>
        <v>106.33453</v>
      </c>
      <c r="AU103">
        <f t="shared" si="43"/>
        <v>409.16126000000003</v>
      </c>
      <c r="AV103">
        <f t="shared" si="44"/>
        <v>243.17077</v>
      </c>
      <c r="AW103">
        <f t="shared" si="45"/>
        <v>203.90414000000001</v>
      </c>
      <c r="AX103">
        <f t="shared" si="46"/>
        <v>0.43737320755008063</v>
      </c>
      <c r="AY103">
        <f t="shared" si="47"/>
        <v>1.7910409515508212</v>
      </c>
      <c r="AZ103">
        <f t="shared" si="48"/>
        <v>0.15297537044607804</v>
      </c>
      <c r="BA103">
        <f t="shared" si="49"/>
        <v>9.0838469311406114E-2</v>
      </c>
      <c r="BB103">
        <f t="shared" si="50"/>
        <v>0.82022300043967578</v>
      </c>
      <c r="BC103">
        <f t="shared" si="51"/>
        <v>3.1561100269204965</v>
      </c>
      <c r="BD103">
        <f t="shared" si="52"/>
        <v>1.8757242693283762</v>
      </c>
      <c r="BE103">
        <f t="shared" si="53"/>
        <v>1.5728368340262728</v>
      </c>
    </row>
    <row r="104" spans="1:57" x14ac:dyDescent="0.2">
      <c r="A104" t="s">
        <v>323</v>
      </c>
      <c r="B104" t="s">
        <v>16</v>
      </c>
      <c r="C104">
        <v>-2.4326490000000001</v>
      </c>
      <c r="D104">
        <v>-303.60000000000002</v>
      </c>
      <c r="E104">
        <v>124.802233</v>
      </c>
      <c r="F104">
        <v>4.09</v>
      </c>
      <c r="G104">
        <v>545.46</v>
      </c>
      <c r="H104">
        <v>133.06</v>
      </c>
      <c r="I104">
        <v>12</v>
      </c>
      <c r="J104">
        <v>3195</v>
      </c>
      <c r="K104">
        <v>0.09</v>
      </c>
      <c r="L104">
        <v>24.01</v>
      </c>
      <c r="M104">
        <v>0.3</v>
      </c>
      <c r="N104">
        <v>27653525</v>
      </c>
      <c r="O104">
        <v>483045633</v>
      </c>
      <c r="P104">
        <v>3049649872</v>
      </c>
      <c r="Q104">
        <v>223876226</v>
      </c>
      <c r="R104">
        <v>795773886</v>
      </c>
      <c r="S104">
        <v>944981338</v>
      </c>
      <c r="T104">
        <v>6327523695</v>
      </c>
      <c r="U104">
        <v>1488124637</v>
      </c>
      <c r="V104">
        <v>2209263549</v>
      </c>
      <c r="W104">
        <v>27774032</v>
      </c>
      <c r="X104">
        <v>488677752</v>
      </c>
      <c r="Y104">
        <v>3066576467</v>
      </c>
      <c r="Z104">
        <v>225741101</v>
      </c>
      <c r="AA104">
        <v>796868521</v>
      </c>
      <c r="AB104">
        <v>954609600</v>
      </c>
      <c r="AC104">
        <v>6364869793</v>
      </c>
      <c r="AD104">
        <v>1510727781</v>
      </c>
      <c r="AE104">
        <v>2228041835</v>
      </c>
      <c r="AF104">
        <f t="shared" si="28"/>
        <v>120507</v>
      </c>
      <c r="AG104">
        <f t="shared" si="29"/>
        <v>5632119</v>
      </c>
      <c r="AH104">
        <f t="shared" si="30"/>
        <v>16926595</v>
      </c>
      <c r="AI104">
        <f t="shared" si="31"/>
        <v>1864875</v>
      </c>
      <c r="AJ104">
        <f t="shared" si="32"/>
        <v>1094635</v>
      </c>
      <c r="AK104">
        <f t="shared" si="33"/>
        <v>9628262</v>
      </c>
      <c r="AL104">
        <f t="shared" si="34"/>
        <v>37346098</v>
      </c>
      <c r="AM104">
        <f t="shared" si="35"/>
        <v>22603144</v>
      </c>
      <c r="AN104">
        <f t="shared" si="36"/>
        <v>18778286</v>
      </c>
      <c r="AO104">
        <f t="shared" si="37"/>
        <v>120.50700000000001</v>
      </c>
      <c r="AP104">
        <f t="shared" si="38"/>
        <v>56.321190000000001</v>
      </c>
      <c r="AQ104">
        <f t="shared" si="39"/>
        <v>169.26595</v>
      </c>
      <c r="AR104">
        <f t="shared" si="40"/>
        <v>18.64875</v>
      </c>
      <c r="AS104">
        <f t="shared" si="41"/>
        <v>10.946350000000001</v>
      </c>
      <c r="AT104">
        <f t="shared" si="42"/>
        <v>96.282619999999994</v>
      </c>
      <c r="AU104">
        <f t="shared" si="43"/>
        <v>373.46098000000001</v>
      </c>
      <c r="AV104">
        <f t="shared" si="44"/>
        <v>226.03144</v>
      </c>
      <c r="AW104">
        <f t="shared" si="45"/>
        <v>187.78286</v>
      </c>
      <c r="AX104">
        <f t="shared" si="46"/>
        <v>0.46736861759067938</v>
      </c>
      <c r="AY104">
        <f t="shared" si="47"/>
        <v>1.4046150846008945</v>
      </c>
      <c r="AZ104">
        <f t="shared" si="48"/>
        <v>0.15475242102118547</v>
      </c>
      <c r="BA104">
        <f t="shared" si="49"/>
        <v>9.0835802069589314E-2</v>
      </c>
      <c r="BB104">
        <f t="shared" si="50"/>
        <v>0.79897947837055106</v>
      </c>
      <c r="BC104">
        <f t="shared" si="51"/>
        <v>3.0990812151991172</v>
      </c>
      <c r="BD104">
        <f t="shared" si="52"/>
        <v>1.8756706249429493</v>
      </c>
      <c r="BE104">
        <f t="shared" si="53"/>
        <v>1.5582734612927049</v>
      </c>
    </row>
    <row r="105" spans="1:57" x14ac:dyDescent="0.2">
      <c r="A105" t="s">
        <v>323</v>
      </c>
      <c r="B105" t="s">
        <v>16</v>
      </c>
      <c r="C105">
        <v>-2.43269</v>
      </c>
      <c r="D105">
        <v>-303.60000000000002</v>
      </c>
      <c r="E105">
        <v>124.800129</v>
      </c>
      <c r="F105">
        <v>4.05</v>
      </c>
      <c r="G105">
        <v>518.4</v>
      </c>
      <c r="H105">
        <v>127.73</v>
      </c>
      <c r="I105">
        <v>9</v>
      </c>
      <c r="J105">
        <v>3135</v>
      </c>
      <c r="K105">
        <v>7.0000000000000007E-2</v>
      </c>
      <c r="L105">
        <v>24.54</v>
      </c>
      <c r="M105">
        <v>0.2</v>
      </c>
      <c r="N105">
        <v>27801785</v>
      </c>
      <c r="O105">
        <v>489637560</v>
      </c>
      <c r="P105">
        <v>3070749551</v>
      </c>
      <c r="Q105">
        <v>226116607</v>
      </c>
      <c r="R105">
        <v>797120575</v>
      </c>
      <c r="S105">
        <v>957570900</v>
      </c>
      <c r="T105">
        <v>6374076061</v>
      </c>
      <c r="U105">
        <v>1514405574</v>
      </c>
      <c r="V105">
        <v>2233054382</v>
      </c>
      <c r="W105">
        <v>27922290</v>
      </c>
      <c r="X105">
        <v>495348292</v>
      </c>
      <c r="Y105">
        <v>3089726892</v>
      </c>
      <c r="Z105">
        <v>228021866</v>
      </c>
      <c r="AA105">
        <v>798215161</v>
      </c>
      <c r="AB105">
        <v>967346029</v>
      </c>
      <c r="AC105">
        <v>6411633402</v>
      </c>
      <c r="AD105">
        <v>1537236380</v>
      </c>
      <c r="AE105">
        <v>2252094512</v>
      </c>
      <c r="AF105">
        <f t="shared" si="28"/>
        <v>120505</v>
      </c>
      <c r="AG105">
        <f t="shared" si="29"/>
        <v>5710732</v>
      </c>
      <c r="AH105">
        <f t="shared" si="30"/>
        <v>18977341</v>
      </c>
      <c r="AI105">
        <f t="shared" si="31"/>
        <v>1905259</v>
      </c>
      <c r="AJ105">
        <f t="shared" si="32"/>
        <v>1094586</v>
      </c>
      <c r="AK105">
        <f t="shared" si="33"/>
        <v>9775129</v>
      </c>
      <c r="AL105">
        <f t="shared" si="34"/>
        <v>37557341</v>
      </c>
      <c r="AM105">
        <f t="shared" si="35"/>
        <v>22830806</v>
      </c>
      <c r="AN105">
        <f t="shared" si="36"/>
        <v>19040130</v>
      </c>
      <c r="AO105">
        <f t="shared" si="37"/>
        <v>120.505</v>
      </c>
      <c r="AP105">
        <f t="shared" si="38"/>
        <v>57.107320000000001</v>
      </c>
      <c r="AQ105">
        <f t="shared" si="39"/>
        <v>189.77341000000001</v>
      </c>
      <c r="AR105">
        <f t="shared" si="40"/>
        <v>19.052589999999999</v>
      </c>
      <c r="AS105">
        <f t="shared" si="41"/>
        <v>10.94586</v>
      </c>
      <c r="AT105">
        <f t="shared" si="42"/>
        <v>97.751289999999997</v>
      </c>
      <c r="AU105">
        <f t="shared" si="43"/>
        <v>375.57341000000002</v>
      </c>
      <c r="AV105">
        <f t="shared" si="44"/>
        <v>228.30806000000001</v>
      </c>
      <c r="AW105">
        <f t="shared" si="45"/>
        <v>190.40129999999999</v>
      </c>
      <c r="AX105">
        <f t="shared" si="46"/>
        <v>0.47390000414920547</v>
      </c>
      <c r="AY105">
        <f t="shared" si="47"/>
        <v>1.5748177254055851</v>
      </c>
      <c r="AZ105">
        <f t="shared" si="48"/>
        <v>0.15810621965893532</v>
      </c>
      <c r="BA105">
        <f t="shared" si="49"/>
        <v>9.083324343388241E-2</v>
      </c>
      <c r="BB105">
        <f t="shared" si="50"/>
        <v>0.81118036595991871</v>
      </c>
      <c r="BC105">
        <f t="shared" si="51"/>
        <v>3.1166624621385006</v>
      </c>
      <c r="BD105">
        <f t="shared" si="52"/>
        <v>1.894594083233061</v>
      </c>
      <c r="BE105">
        <f t="shared" si="53"/>
        <v>1.5800282145969047</v>
      </c>
    </row>
    <row r="106" spans="1:57" x14ac:dyDescent="0.2">
      <c r="A106" t="s">
        <v>323</v>
      </c>
      <c r="B106" t="s">
        <v>16</v>
      </c>
      <c r="C106">
        <v>-2.6856810000000002</v>
      </c>
      <c r="D106">
        <v>-331.2</v>
      </c>
      <c r="E106">
        <v>123.320662</v>
      </c>
      <c r="F106">
        <v>4.33</v>
      </c>
      <c r="G106">
        <v>566.35</v>
      </c>
      <c r="H106">
        <v>130.58000000000001</v>
      </c>
      <c r="I106">
        <v>8</v>
      </c>
      <c r="J106">
        <v>3139</v>
      </c>
      <c r="K106">
        <v>0.06</v>
      </c>
      <c r="L106">
        <v>24.03</v>
      </c>
      <c r="M106">
        <v>0.2</v>
      </c>
      <c r="N106">
        <v>27949922</v>
      </c>
      <c r="O106">
        <v>496238905</v>
      </c>
      <c r="P106">
        <v>3094020606</v>
      </c>
      <c r="Q106">
        <v>228415892</v>
      </c>
      <c r="R106">
        <v>798466106</v>
      </c>
      <c r="S106">
        <v>970174209</v>
      </c>
      <c r="T106">
        <v>6420812343</v>
      </c>
      <c r="U106">
        <v>1540912847</v>
      </c>
      <c r="V106">
        <v>2257207773</v>
      </c>
      <c r="W106">
        <v>28073370</v>
      </c>
      <c r="X106">
        <v>501974174</v>
      </c>
      <c r="Y106">
        <v>3111123688</v>
      </c>
      <c r="Z106">
        <v>230423602</v>
      </c>
      <c r="AA106">
        <v>799587417</v>
      </c>
      <c r="AB106">
        <v>980989040</v>
      </c>
      <c r="AC106">
        <v>6462537279</v>
      </c>
      <c r="AD106">
        <v>1564372885</v>
      </c>
      <c r="AE106">
        <v>2278075250</v>
      </c>
      <c r="AF106">
        <f t="shared" si="28"/>
        <v>123448</v>
      </c>
      <c r="AG106">
        <f t="shared" si="29"/>
        <v>5735269</v>
      </c>
      <c r="AH106">
        <f t="shared" si="30"/>
        <v>17103082</v>
      </c>
      <c r="AI106">
        <f t="shared" si="31"/>
        <v>2007710</v>
      </c>
      <c r="AJ106">
        <f t="shared" si="32"/>
        <v>1121311</v>
      </c>
      <c r="AK106">
        <f t="shared" si="33"/>
        <v>10814831</v>
      </c>
      <c r="AL106">
        <f t="shared" si="34"/>
        <v>41724936</v>
      </c>
      <c r="AM106">
        <f t="shared" si="35"/>
        <v>23460038</v>
      </c>
      <c r="AN106">
        <f t="shared" si="36"/>
        <v>20867477</v>
      </c>
      <c r="AO106">
        <f t="shared" si="37"/>
        <v>123.44799999999999</v>
      </c>
      <c r="AP106">
        <f t="shared" si="38"/>
        <v>57.352690000000003</v>
      </c>
      <c r="AQ106">
        <f t="shared" si="39"/>
        <v>171.03082000000001</v>
      </c>
      <c r="AR106">
        <f t="shared" si="40"/>
        <v>20.077100000000002</v>
      </c>
      <c r="AS106">
        <f t="shared" si="41"/>
        <v>11.21311</v>
      </c>
      <c r="AT106">
        <f t="shared" si="42"/>
        <v>108.14831</v>
      </c>
      <c r="AU106">
        <f t="shared" si="43"/>
        <v>417.24936000000002</v>
      </c>
      <c r="AV106">
        <f t="shared" si="44"/>
        <v>234.60038</v>
      </c>
      <c r="AW106">
        <f t="shared" si="45"/>
        <v>208.67477</v>
      </c>
      <c r="AX106">
        <f t="shared" si="46"/>
        <v>0.4645898677985873</v>
      </c>
      <c r="AY106">
        <f t="shared" si="47"/>
        <v>1.3854482859179575</v>
      </c>
      <c r="AZ106">
        <f t="shared" si="48"/>
        <v>0.16263608968958593</v>
      </c>
      <c r="BA106">
        <f t="shared" si="49"/>
        <v>9.0832658285269915E-2</v>
      </c>
      <c r="BB106">
        <f t="shared" si="50"/>
        <v>0.87606368673449553</v>
      </c>
      <c r="BC106">
        <f t="shared" si="51"/>
        <v>3.3799604691854066</v>
      </c>
      <c r="BD106">
        <f t="shared" si="52"/>
        <v>1.9003983863651093</v>
      </c>
      <c r="BE106">
        <f t="shared" si="53"/>
        <v>1.6903859924826647</v>
      </c>
    </row>
    <row r="107" spans="1:57" x14ac:dyDescent="0.2">
      <c r="A107" t="s">
        <v>323</v>
      </c>
      <c r="B107" t="s">
        <v>16</v>
      </c>
      <c r="C107">
        <v>-2.4663580000000001</v>
      </c>
      <c r="D107">
        <v>-331.2</v>
      </c>
      <c r="E107">
        <v>134.287092</v>
      </c>
      <c r="F107">
        <v>4.18</v>
      </c>
      <c r="G107">
        <v>576.01</v>
      </c>
      <c r="H107">
        <v>137.62</v>
      </c>
      <c r="I107">
        <v>10</v>
      </c>
      <c r="J107">
        <v>3310</v>
      </c>
      <c r="K107">
        <v>7.0000000000000007E-2</v>
      </c>
      <c r="L107">
        <v>24.05</v>
      </c>
      <c r="M107">
        <v>0.3</v>
      </c>
      <c r="N107">
        <v>28101475</v>
      </c>
      <c r="O107">
        <v>502914753</v>
      </c>
      <c r="P107">
        <v>3115028006</v>
      </c>
      <c r="Q107">
        <v>230829221</v>
      </c>
      <c r="R107">
        <v>799842670</v>
      </c>
      <c r="S107">
        <v>984200602</v>
      </c>
      <c r="T107">
        <v>6472419672</v>
      </c>
      <c r="U107">
        <v>1568347590</v>
      </c>
      <c r="V107">
        <v>2283440887</v>
      </c>
      <c r="W107">
        <v>28231467</v>
      </c>
      <c r="X107">
        <v>509271096</v>
      </c>
      <c r="Y107">
        <v>3132948449</v>
      </c>
      <c r="Z107">
        <v>232934947</v>
      </c>
      <c r="AA107">
        <v>801023408</v>
      </c>
      <c r="AB107">
        <v>994957095</v>
      </c>
      <c r="AC107">
        <v>6514178802</v>
      </c>
      <c r="AD107">
        <v>1593145892</v>
      </c>
      <c r="AE107">
        <v>2304288538</v>
      </c>
      <c r="AF107">
        <f t="shared" si="28"/>
        <v>129992</v>
      </c>
      <c r="AG107">
        <f t="shared" si="29"/>
        <v>6356343</v>
      </c>
      <c r="AH107">
        <f t="shared" si="30"/>
        <v>17920443</v>
      </c>
      <c r="AI107">
        <f t="shared" si="31"/>
        <v>2105726</v>
      </c>
      <c r="AJ107">
        <f t="shared" si="32"/>
        <v>1180738</v>
      </c>
      <c r="AK107">
        <f t="shared" si="33"/>
        <v>10756493</v>
      </c>
      <c r="AL107">
        <f t="shared" si="34"/>
        <v>41759130</v>
      </c>
      <c r="AM107">
        <f t="shared" si="35"/>
        <v>24798302</v>
      </c>
      <c r="AN107">
        <f t="shared" si="36"/>
        <v>20847651</v>
      </c>
      <c r="AO107">
        <f t="shared" si="37"/>
        <v>129.99199999999999</v>
      </c>
      <c r="AP107">
        <f t="shared" si="38"/>
        <v>63.563429999999997</v>
      </c>
      <c r="AQ107">
        <f t="shared" si="39"/>
        <v>179.20443</v>
      </c>
      <c r="AR107">
        <f t="shared" si="40"/>
        <v>21.057259999999999</v>
      </c>
      <c r="AS107">
        <f t="shared" si="41"/>
        <v>11.80738</v>
      </c>
      <c r="AT107">
        <f t="shared" si="42"/>
        <v>107.56493</v>
      </c>
      <c r="AU107">
        <f t="shared" si="43"/>
        <v>417.59129999999999</v>
      </c>
      <c r="AV107">
        <f t="shared" si="44"/>
        <v>247.98302000000001</v>
      </c>
      <c r="AW107">
        <f t="shared" si="45"/>
        <v>208.47650999999999</v>
      </c>
      <c r="AX107">
        <f t="shared" si="46"/>
        <v>0.48897955258785158</v>
      </c>
      <c r="AY107">
        <f t="shared" si="47"/>
        <v>1.3785804511046835</v>
      </c>
      <c r="AZ107">
        <f t="shared" si="48"/>
        <v>0.16198889162409996</v>
      </c>
      <c r="BA107">
        <f t="shared" si="49"/>
        <v>9.083158963628532E-2</v>
      </c>
      <c r="BB107">
        <f t="shared" si="50"/>
        <v>0.82747345990522503</v>
      </c>
      <c r="BC107">
        <f t="shared" si="51"/>
        <v>3.2124384577512464</v>
      </c>
      <c r="BD107">
        <f t="shared" si="52"/>
        <v>1.9076790879438736</v>
      </c>
      <c r="BE107">
        <f t="shared" si="53"/>
        <v>1.6037641547172135</v>
      </c>
    </row>
    <row r="108" spans="1:57" x14ac:dyDescent="0.2">
      <c r="A108" t="s">
        <v>323</v>
      </c>
      <c r="B108" t="s">
        <v>16</v>
      </c>
      <c r="C108">
        <v>-2.5267369999999998</v>
      </c>
      <c r="D108">
        <v>-303.60000000000002</v>
      </c>
      <c r="E108">
        <v>120.154946</v>
      </c>
      <c r="F108">
        <v>4.13</v>
      </c>
      <c r="G108">
        <v>548.9</v>
      </c>
      <c r="H108">
        <v>132.79</v>
      </c>
      <c r="I108">
        <v>14</v>
      </c>
      <c r="J108">
        <v>3196</v>
      </c>
      <c r="K108">
        <v>0.1</v>
      </c>
      <c r="L108">
        <v>24.06</v>
      </c>
      <c r="M108">
        <v>0.4</v>
      </c>
      <c r="N108">
        <v>28264490</v>
      </c>
      <c r="O108">
        <v>510427525</v>
      </c>
      <c r="P108">
        <v>3137520198</v>
      </c>
      <c r="Q108">
        <v>233443538</v>
      </c>
      <c r="R108">
        <v>801323328</v>
      </c>
      <c r="S108">
        <v>998725353</v>
      </c>
      <c r="T108">
        <v>6525596456</v>
      </c>
      <c r="U108">
        <v>1597971715</v>
      </c>
      <c r="V108">
        <v>2310557184</v>
      </c>
      <c r="W108">
        <v>28384645</v>
      </c>
      <c r="X108">
        <v>515899507</v>
      </c>
      <c r="Y108">
        <v>3154118552</v>
      </c>
      <c r="Z108">
        <v>235385530</v>
      </c>
      <c r="AA108">
        <v>802414726</v>
      </c>
      <c r="AB108">
        <v>1008391642</v>
      </c>
      <c r="AC108">
        <v>6563313715</v>
      </c>
      <c r="AD108">
        <v>1620648322</v>
      </c>
      <c r="AE108">
        <v>2329518796</v>
      </c>
      <c r="AF108">
        <f t="shared" si="28"/>
        <v>120155</v>
      </c>
      <c r="AG108">
        <f t="shared" si="29"/>
        <v>5471982</v>
      </c>
      <c r="AH108">
        <f t="shared" si="30"/>
        <v>16598354</v>
      </c>
      <c r="AI108">
        <f t="shared" si="31"/>
        <v>1941992</v>
      </c>
      <c r="AJ108">
        <f t="shared" si="32"/>
        <v>1091398</v>
      </c>
      <c r="AK108">
        <f t="shared" si="33"/>
        <v>9666289</v>
      </c>
      <c r="AL108">
        <f t="shared" si="34"/>
        <v>37717259</v>
      </c>
      <c r="AM108">
        <f t="shared" si="35"/>
        <v>22676607</v>
      </c>
      <c r="AN108">
        <f t="shared" si="36"/>
        <v>18961612</v>
      </c>
      <c r="AO108">
        <f t="shared" si="37"/>
        <v>120.155</v>
      </c>
      <c r="AP108">
        <f t="shared" si="38"/>
        <v>54.719819999999999</v>
      </c>
      <c r="AQ108">
        <f t="shared" si="39"/>
        <v>165.98354</v>
      </c>
      <c r="AR108">
        <f t="shared" si="40"/>
        <v>19.419920000000001</v>
      </c>
      <c r="AS108">
        <f t="shared" si="41"/>
        <v>10.91398</v>
      </c>
      <c r="AT108">
        <f t="shared" si="42"/>
        <v>96.662890000000004</v>
      </c>
      <c r="AU108">
        <f t="shared" si="43"/>
        <v>377.17259000000001</v>
      </c>
      <c r="AV108">
        <f t="shared" si="44"/>
        <v>226.76607000000001</v>
      </c>
      <c r="AW108">
        <f t="shared" si="45"/>
        <v>189.61612</v>
      </c>
      <c r="AX108">
        <f t="shared" si="46"/>
        <v>0.45541026174524568</v>
      </c>
      <c r="AY108">
        <f t="shared" si="47"/>
        <v>1.3814118430360784</v>
      </c>
      <c r="AZ108">
        <f t="shared" si="48"/>
        <v>0.16162390245932337</v>
      </c>
      <c r="BA108">
        <f t="shared" si="49"/>
        <v>9.0832508010486451E-2</v>
      </c>
      <c r="BB108">
        <f t="shared" si="50"/>
        <v>0.80448495693063127</v>
      </c>
      <c r="BC108">
        <f t="shared" si="51"/>
        <v>3.1390503100162293</v>
      </c>
      <c r="BD108">
        <f t="shared" si="52"/>
        <v>1.8872795139611336</v>
      </c>
      <c r="BE108">
        <f t="shared" si="53"/>
        <v>1.5780959593857933</v>
      </c>
    </row>
    <row r="109" spans="1:57" x14ac:dyDescent="0.2">
      <c r="A109" t="s">
        <v>323</v>
      </c>
      <c r="B109" t="s">
        <v>16</v>
      </c>
      <c r="C109">
        <v>-2.5267330000000001</v>
      </c>
      <c r="D109">
        <v>-303.60000000000002</v>
      </c>
      <c r="E109">
        <v>120.15517800000001</v>
      </c>
      <c r="F109">
        <v>4.12</v>
      </c>
      <c r="G109">
        <v>546.33000000000004</v>
      </c>
      <c r="H109">
        <v>132.32</v>
      </c>
      <c r="I109">
        <v>13</v>
      </c>
      <c r="J109">
        <v>3159</v>
      </c>
      <c r="K109">
        <v>0.09</v>
      </c>
      <c r="L109">
        <v>23.87</v>
      </c>
      <c r="M109">
        <v>0.4</v>
      </c>
      <c r="N109">
        <v>28417324</v>
      </c>
      <c r="O109">
        <v>517000174</v>
      </c>
      <c r="P109">
        <v>3158638917</v>
      </c>
      <c r="Q109">
        <v>235866079</v>
      </c>
      <c r="R109">
        <v>802711540</v>
      </c>
      <c r="S109">
        <v>1012030518</v>
      </c>
      <c r="T109">
        <v>6574423832</v>
      </c>
      <c r="U109">
        <v>1625194818</v>
      </c>
      <c r="V109">
        <v>2335532721</v>
      </c>
      <c r="W109">
        <v>28537478</v>
      </c>
      <c r="X109">
        <v>522327526</v>
      </c>
      <c r="Y109">
        <v>3175220915</v>
      </c>
      <c r="Z109">
        <v>237820055</v>
      </c>
      <c r="AA109">
        <v>803802945</v>
      </c>
      <c r="AB109">
        <v>1021877403</v>
      </c>
      <c r="AC109">
        <v>6612314085</v>
      </c>
      <c r="AD109">
        <v>1647906335</v>
      </c>
      <c r="AE109">
        <v>2354575679</v>
      </c>
      <c r="AF109">
        <f t="shared" si="28"/>
        <v>120154</v>
      </c>
      <c r="AG109">
        <f t="shared" si="29"/>
        <v>5327352</v>
      </c>
      <c r="AH109">
        <f t="shared" si="30"/>
        <v>16581998</v>
      </c>
      <c r="AI109">
        <f t="shared" si="31"/>
        <v>1953976</v>
      </c>
      <c r="AJ109">
        <f t="shared" si="32"/>
        <v>1091405</v>
      </c>
      <c r="AK109">
        <f t="shared" si="33"/>
        <v>9846885</v>
      </c>
      <c r="AL109">
        <f t="shared" si="34"/>
        <v>37890253</v>
      </c>
      <c r="AM109">
        <f t="shared" si="35"/>
        <v>22711517</v>
      </c>
      <c r="AN109">
        <f t="shared" si="36"/>
        <v>19042958</v>
      </c>
      <c r="AO109">
        <f t="shared" si="37"/>
        <v>120.154</v>
      </c>
      <c r="AP109">
        <f t="shared" si="38"/>
        <v>53.273519999999998</v>
      </c>
      <c r="AQ109">
        <f t="shared" si="39"/>
        <v>165.81997999999999</v>
      </c>
      <c r="AR109">
        <f t="shared" si="40"/>
        <v>19.539760000000001</v>
      </c>
      <c r="AS109">
        <f t="shared" si="41"/>
        <v>10.91405</v>
      </c>
      <c r="AT109">
        <f t="shared" si="42"/>
        <v>98.468850000000003</v>
      </c>
      <c r="AU109">
        <f t="shared" si="43"/>
        <v>378.90253000000001</v>
      </c>
      <c r="AV109">
        <f t="shared" si="44"/>
        <v>227.11517000000001</v>
      </c>
      <c r="AW109">
        <f t="shared" si="45"/>
        <v>190.42957999999999</v>
      </c>
      <c r="AX109">
        <f t="shared" si="46"/>
        <v>0.44337699951728615</v>
      </c>
      <c r="AY109">
        <f t="shared" si="47"/>
        <v>1.3800620869883649</v>
      </c>
      <c r="AZ109">
        <f t="shared" si="48"/>
        <v>0.16262263428599966</v>
      </c>
      <c r="BA109">
        <f t="shared" si="49"/>
        <v>9.0833846563576737E-2</v>
      </c>
      <c r="BB109">
        <f t="shared" si="50"/>
        <v>0.81952203006142121</v>
      </c>
      <c r="BC109">
        <f t="shared" si="51"/>
        <v>3.1534741248730795</v>
      </c>
      <c r="BD109">
        <f t="shared" si="52"/>
        <v>1.8902006591540856</v>
      </c>
      <c r="BE109">
        <f t="shared" si="53"/>
        <v>1.5848792383108343</v>
      </c>
    </row>
    <row r="110" spans="1:57" x14ac:dyDescent="0.2">
      <c r="A110" t="s">
        <v>323</v>
      </c>
      <c r="B110" t="s">
        <v>16</v>
      </c>
      <c r="C110">
        <v>-2.4326970000000001</v>
      </c>
      <c r="D110">
        <v>-303.60000000000002</v>
      </c>
      <c r="E110">
        <v>124.799767</v>
      </c>
      <c r="F110">
        <v>4.1399999999999997</v>
      </c>
      <c r="G110">
        <v>531.55999999999995</v>
      </c>
      <c r="H110">
        <v>128.16</v>
      </c>
      <c r="I110">
        <v>13</v>
      </c>
      <c r="J110">
        <v>3109</v>
      </c>
      <c r="K110">
        <v>0.1</v>
      </c>
      <c r="L110">
        <v>24.25</v>
      </c>
      <c r="M110">
        <v>0.4</v>
      </c>
      <c r="N110">
        <v>28565588</v>
      </c>
      <c r="O110">
        <v>523251341</v>
      </c>
      <c r="P110">
        <v>3179124460</v>
      </c>
      <c r="Q110">
        <v>238225955</v>
      </c>
      <c r="R110">
        <v>804058232</v>
      </c>
      <c r="S110">
        <v>1025088102</v>
      </c>
      <c r="T110">
        <v>6621962045</v>
      </c>
      <c r="U110">
        <v>1651714505</v>
      </c>
      <c r="V110">
        <v>2359993197</v>
      </c>
      <c r="W110">
        <v>28686092</v>
      </c>
      <c r="X110">
        <v>528926858</v>
      </c>
      <c r="Y110">
        <v>3196323696</v>
      </c>
      <c r="Z110">
        <v>240211079</v>
      </c>
      <c r="AA110">
        <v>805152791</v>
      </c>
      <c r="AB110">
        <v>1035089858</v>
      </c>
      <c r="AC110">
        <v>6659923295</v>
      </c>
      <c r="AD110">
        <v>1674455497</v>
      </c>
      <c r="AE110">
        <v>2379176461</v>
      </c>
      <c r="AF110">
        <f t="shared" si="28"/>
        <v>120504</v>
      </c>
      <c r="AG110">
        <f t="shared" si="29"/>
        <v>5675517</v>
      </c>
      <c r="AH110">
        <f t="shared" si="30"/>
        <v>17199236</v>
      </c>
      <c r="AI110">
        <f t="shared" si="31"/>
        <v>1985124</v>
      </c>
      <c r="AJ110">
        <f t="shared" si="32"/>
        <v>1094559</v>
      </c>
      <c r="AK110">
        <f t="shared" si="33"/>
        <v>10001756</v>
      </c>
      <c r="AL110">
        <f t="shared" si="34"/>
        <v>37961250</v>
      </c>
      <c r="AM110">
        <f t="shared" si="35"/>
        <v>22740992</v>
      </c>
      <c r="AN110">
        <f t="shared" si="36"/>
        <v>19183264</v>
      </c>
      <c r="AO110">
        <f t="shared" si="37"/>
        <v>120.504</v>
      </c>
      <c r="AP110">
        <f t="shared" si="38"/>
        <v>56.75517</v>
      </c>
      <c r="AQ110">
        <f t="shared" si="39"/>
        <v>171.99235999999999</v>
      </c>
      <c r="AR110">
        <f t="shared" si="40"/>
        <v>19.851240000000001</v>
      </c>
      <c r="AS110">
        <f t="shared" si="41"/>
        <v>10.945589999999999</v>
      </c>
      <c r="AT110">
        <f t="shared" si="42"/>
        <v>100.01756</v>
      </c>
      <c r="AU110">
        <f t="shared" si="43"/>
        <v>379.61250000000001</v>
      </c>
      <c r="AV110">
        <f t="shared" si="44"/>
        <v>227.40992</v>
      </c>
      <c r="AW110">
        <f t="shared" si="45"/>
        <v>191.83264</v>
      </c>
      <c r="AX110">
        <f t="shared" si="46"/>
        <v>0.47098162716590319</v>
      </c>
      <c r="AY110">
        <f t="shared" si="47"/>
        <v>1.427275111199628</v>
      </c>
      <c r="AZ110">
        <f t="shared" si="48"/>
        <v>0.16473511252738499</v>
      </c>
      <c r="BA110">
        <f t="shared" si="49"/>
        <v>9.0831756622186802E-2</v>
      </c>
      <c r="BB110">
        <f t="shared" si="50"/>
        <v>0.82999369315541394</v>
      </c>
      <c r="BC110">
        <f t="shared" si="51"/>
        <v>3.1502066321449909</v>
      </c>
      <c r="BD110">
        <f t="shared" si="52"/>
        <v>1.8871566089092477</v>
      </c>
      <c r="BE110">
        <f t="shared" si="53"/>
        <v>1.5919192723892981</v>
      </c>
    </row>
    <row r="111" spans="1:57" x14ac:dyDescent="0.2">
      <c r="A111" t="s">
        <v>323</v>
      </c>
      <c r="B111" t="s">
        <v>16</v>
      </c>
      <c r="C111">
        <v>-2.6040899999999998</v>
      </c>
      <c r="D111">
        <v>-331.2</v>
      </c>
      <c r="E111">
        <v>127.184562</v>
      </c>
      <c r="F111">
        <v>4.16</v>
      </c>
      <c r="G111">
        <v>563.24</v>
      </c>
      <c r="H111">
        <v>135.15</v>
      </c>
      <c r="I111">
        <v>10</v>
      </c>
      <c r="J111">
        <v>3271</v>
      </c>
      <c r="K111">
        <v>7.0000000000000007E-2</v>
      </c>
      <c r="L111">
        <v>24.2</v>
      </c>
      <c r="M111">
        <v>0.3</v>
      </c>
      <c r="N111">
        <v>28714552</v>
      </c>
      <c r="O111">
        <v>529851879</v>
      </c>
      <c r="P111">
        <v>3200913310</v>
      </c>
      <c r="Q111">
        <v>240626756</v>
      </c>
      <c r="R111">
        <v>805411288</v>
      </c>
      <c r="S111">
        <v>1038584493</v>
      </c>
      <c r="T111">
        <v>6669818694</v>
      </c>
      <c r="U111">
        <v>1678424816</v>
      </c>
      <c r="V111">
        <v>2384688912</v>
      </c>
      <c r="W111">
        <v>28841738</v>
      </c>
      <c r="X111">
        <v>535535768</v>
      </c>
      <c r="Y111">
        <v>3222546441</v>
      </c>
      <c r="Z111">
        <v>242732575</v>
      </c>
      <c r="AA111">
        <v>806566563</v>
      </c>
      <c r="AB111">
        <v>1049137338</v>
      </c>
      <c r="AC111">
        <v>6709911119</v>
      </c>
      <c r="AD111">
        <v>1702516362</v>
      </c>
      <c r="AE111">
        <v>2404855632</v>
      </c>
      <c r="AF111">
        <f t="shared" si="28"/>
        <v>127186</v>
      </c>
      <c r="AG111">
        <f t="shared" si="29"/>
        <v>5683889</v>
      </c>
      <c r="AH111">
        <f t="shared" si="30"/>
        <v>21633131</v>
      </c>
      <c r="AI111">
        <f t="shared" si="31"/>
        <v>2105819</v>
      </c>
      <c r="AJ111">
        <f t="shared" si="32"/>
        <v>1155275</v>
      </c>
      <c r="AK111">
        <f t="shared" si="33"/>
        <v>10552845</v>
      </c>
      <c r="AL111">
        <f t="shared" si="34"/>
        <v>40092425</v>
      </c>
      <c r="AM111">
        <f t="shared" si="35"/>
        <v>24091546</v>
      </c>
      <c r="AN111">
        <f t="shared" si="36"/>
        <v>20166720</v>
      </c>
      <c r="AO111">
        <f t="shared" si="37"/>
        <v>127.18600000000001</v>
      </c>
      <c r="AP111">
        <f t="shared" si="38"/>
        <v>56.838889999999999</v>
      </c>
      <c r="AQ111">
        <f t="shared" si="39"/>
        <v>216.33131</v>
      </c>
      <c r="AR111">
        <f t="shared" si="40"/>
        <v>21.05819</v>
      </c>
      <c r="AS111">
        <f t="shared" si="41"/>
        <v>11.55275</v>
      </c>
      <c r="AT111">
        <f t="shared" si="42"/>
        <v>105.52845000000001</v>
      </c>
      <c r="AU111">
        <f t="shared" si="43"/>
        <v>400.92424999999997</v>
      </c>
      <c r="AV111">
        <f t="shared" si="44"/>
        <v>240.91546</v>
      </c>
      <c r="AW111">
        <f t="shared" si="45"/>
        <v>201.66720000000001</v>
      </c>
      <c r="AX111">
        <f t="shared" si="46"/>
        <v>0.44689580614218544</v>
      </c>
      <c r="AY111">
        <f t="shared" si="47"/>
        <v>1.7009050524428788</v>
      </c>
      <c r="AZ111">
        <f t="shared" si="48"/>
        <v>0.16557003129275233</v>
      </c>
      <c r="BA111">
        <f t="shared" si="49"/>
        <v>9.0833503687512765E-2</v>
      </c>
      <c r="BB111">
        <f t="shared" si="50"/>
        <v>0.82971750035381253</v>
      </c>
      <c r="BC111">
        <f t="shared" si="51"/>
        <v>3.1522671520450358</v>
      </c>
      <c r="BD111">
        <f t="shared" si="52"/>
        <v>1.8941979463148457</v>
      </c>
      <c r="BE111">
        <f t="shared" si="53"/>
        <v>1.5856084789206359</v>
      </c>
    </row>
    <row r="112" spans="1:57" x14ac:dyDescent="0.2">
      <c r="A112" t="s">
        <v>381</v>
      </c>
      <c r="B112" t="s">
        <v>17</v>
      </c>
      <c r="C112">
        <v>-0.95798899999999998</v>
      </c>
      <c r="D112">
        <v>-138</v>
      </c>
      <c r="E112">
        <v>144.05179899999999</v>
      </c>
      <c r="F112">
        <v>2.5</v>
      </c>
      <c r="G112">
        <v>371.85</v>
      </c>
      <c r="H112">
        <v>148.62</v>
      </c>
      <c r="I112">
        <v>7</v>
      </c>
      <c r="J112">
        <v>276</v>
      </c>
      <c r="K112">
        <v>0.04</v>
      </c>
      <c r="L112">
        <v>1.85</v>
      </c>
      <c r="M112">
        <v>2.5</v>
      </c>
      <c r="N112">
        <v>78254176</v>
      </c>
      <c r="O112">
        <v>633744901</v>
      </c>
      <c r="P112">
        <v>4057609082</v>
      </c>
      <c r="Q112">
        <v>335708293</v>
      </c>
      <c r="R112">
        <v>1082572214</v>
      </c>
      <c r="S112">
        <v>1202624365</v>
      </c>
      <c r="T112">
        <v>8142347486</v>
      </c>
      <c r="U112">
        <v>1992787257</v>
      </c>
      <c r="V112">
        <v>3065986469</v>
      </c>
      <c r="W112">
        <v>78398227</v>
      </c>
      <c r="X112">
        <v>635311835</v>
      </c>
      <c r="Y112">
        <v>4066033718</v>
      </c>
      <c r="Z112">
        <v>336982339</v>
      </c>
      <c r="AA112">
        <v>1085675679</v>
      </c>
      <c r="AB112">
        <v>1205420593</v>
      </c>
      <c r="AC112">
        <v>8170814898</v>
      </c>
      <c r="AD112">
        <v>1996537159</v>
      </c>
      <c r="AE112">
        <v>3071265962</v>
      </c>
      <c r="AF112">
        <f t="shared" si="28"/>
        <v>144051</v>
      </c>
      <c r="AG112">
        <f t="shared" si="29"/>
        <v>1566934</v>
      </c>
      <c r="AH112">
        <f t="shared" si="30"/>
        <v>8424636</v>
      </c>
      <c r="AI112">
        <f t="shared" si="31"/>
        <v>1274046</v>
      </c>
      <c r="AJ112">
        <f t="shared" si="32"/>
        <v>3103465</v>
      </c>
      <c r="AK112">
        <f t="shared" si="33"/>
        <v>2796228</v>
      </c>
      <c r="AL112">
        <f t="shared" si="34"/>
        <v>28467412</v>
      </c>
      <c r="AM112">
        <f t="shared" si="35"/>
        <v>3749902</v>
      </c>
      <c r="AN112">
        <f t="shared" si="36"/>
        <v>5279493</v>
      </c>
      <c r="AO112">
        <f t="shared" si="37"/>
        <v>144.05099999999999</v>
      </c>
      <c r="AP112">
        <f t="shared" si="38"/>
        <v>15.66934</v>
      </c>
      <c r="AQ112">
        <f t="shared" si="39"/>
        <v>84.246359999999996</v>
      </c>
      <c r="AR112">
        <f t="shared" si="40"/>
        <v>12.740460000000001</v>
      </c>
      <c r="AS112">
        <f t="shared" si="41"/>
        <v>31.034649999999999</v>
      </c>
      <c r="AT112">
        <f t="shared" si="42"/>
        <v>27.96228</v>
      </c>
      <c r="AU112">
        <f t="shared" si="43"/>
        <v>284.67412000000002</v>
      </c>
      <c r="AV112">
        <f t="shared" si="44"/>
        <v>37.499020000000002</v>
      </c>
      <c r="AW112">
        <f t="shared" si="45"/>
        <v>52.794930000000001</v>
      </c>
      <c r="AX112">
        <f t="shared" si="46"/>
        <v>0.10877633615872158</v>
      </c>
      <c r="AY112">
        <f t="shared" si="47"/>
        <v>0.58483703688277067</v>
      </c>
      <c r="AZ112">
        <f t="shared" si="48"/>
        <v>8.8444092717162678E-2</v>
      </c>
      <c r="BA112">
        <f t="shared" si="49"/>
        <v>0.21544210036723108</v>
      </c>
      <c r="BB112">
        <f t="shared" si="50"/>
        <v>0.1941137513797197</v>
      </c>
      <c r="BC112">
        <f t="shared" si="51"/>
        <v>1.9762037056320334</v>
      </c>
      <c r="BD112">
        <f t="shared" si="52"/>
        <v>0.26031766527132755</v>
      </c>
      <c r="BE112">
        <f t="shared" si="53"/>
        <v>0.3665016556636192</v>
      </c>
    </row>
    <row r="113" spans="1:57" x14ac:dyDescent="0.2">
      <c r="A113" t="s">
        <v>381</v>
      </c>
      <c r="B113" t="s">
        <v>17</v>
      </c>
      <c r="C113">
        <v>-0.82691099999999995</v>
      </c>
      <c r="D113">
        <v>-110.4</v>
      </c>
      <c r="E113">
        <v>133.50891300000001</v>
      </c>
      <c r="F113">
        <v>2.2599999999999998</v>
      </c>
      <c r="G113">
        <v>331.66</v>
      </c>
      <c r="H113">
        <v>146.65</v>
      </c>
      <c r="I113">
        <v>6</v>
      </c>
      <c r="J113">
        <v>212</v>
      </c>
      <c r="K113">
        <v>0.04</v>
      </c>
      <c r="L113">
        <v>1.44</v>
      </c>
      <c r="M113">
        <v>2.8</v>
      </c>
      <c r="N113">
        <v>78433016</v>
      </c>
      <c r="O113">
        <v>635690248</v>
      </c>
      <c r="P113">
        <v>4072201660</v>
      </c>
      <c r="Q113">
        <v>337340090</v>
      </c>
      <c r="R113">
        <v>1089222847</v>
      </c>
      <c r="S113">
        <v>1206095880</v>
      </c>
      <c r="T113">
        <v>8181379114</v>
      </c>
      <c r="U113">
        <v>1997633135</v>
      </c>
      <c r="V113">
        <v>3074479911</v>
      </c>
      <c r="W113">
        <v>78566529</v>
      </c>
      <c r="X113">
        <v>637142551</v>
      </c>
      <c r="Y113">
        <v>4078909033</v>
      </c>
      <c r="Z113">
        <v>338450010</v>
      </c>
      <c r="AA113">
        <v>1090888661</v>
      </c>
      <c r="AB113">
        <v>1208687543</v>
      </c>
      <c r="AC113">
        <v>8204257240</v>
      </c>
      <c r="AD113">
        <v>2000988521</v>
      </c>
      <c r="AE113">
        <v>3078544600</v>
      </c>
      <c r="AF113">
        <f t="shared" si="28"/>
        <v>133513</v>
      </c>
      <c r="AG113">
        <f t="shared" si="29"/>
        <v>1452303</v>
      </c>
      <c r="AH113">
        <f t="shared" si="30"/>
        <v>6707373</v>
      </c>
      <c r="AI113">
        <f t="shared" si="31"/>
        <v>1109920</v>
      </c>
      <c r="AJ113">
        <f t="shared" si="32"/>
        <v>1665814</v>
      </c>
      <c r="AK113">
        <f t="shared" si="33"/>
        <v>2591663</v>
      </c>
      <c r="AL113">
        <f t="shared" si="34"/>
        <v>22878126</v>
      </c>
      <c r="AM113">
        <f t="shared" si="35"/>
        <v>3355386</v>
      </c>
      <c r="AN113">
        <f t="shared" si="36"/>
        <v>4064689</v>
      </c>
      <c r="AO113">
        <f t="shared" si="37"/>
        <v>133.51300000000001</v>
      </c>
      <c r="AP113">
        <f t="shared" si="38"/>
        <v>14.52303</v>
      </c>
      <c r="AQ113">
        <f t="shared" si="39"/>
        <v>67.073729999999998</v>
      </c>
      <c r="AR113">
        <f t="shared" si="40"/>
        <v>11.0992</v>
      </c>
      <c r="AS113">
        <f t="shared" si="41"/>
        <v>16.65814</v>
      </c>
      <c r="AT113">
        <f t="shared" si="42"/>
        <v>25.916630000000001</v>
      </c>
      <c r="AU113">
        <f t="shared" si="43"/>
        <v>228.78126</v>
      </c>
      <c r="AV113">
        <f t="shared" si="44"/>
        <v>33.55386</v>
      </c>
      <c r="AW113">
        <f t="shared" si="45"/>
        <v>40.646889999999999</v>
      </c>
      <c r="AX113">
        <f t="shared" si="46"/>
        <v>0.10877614913903515</v>
      </c>
      <c r="AY113">
        <f t="shared" si="47"/>
        <v>0.50237602330859166</v>
      </c>
      <c r="AZ113">
        <f t="shared" si="48"/>
        <v>8.3131979657411634E-2</v>
      </c>
      <c r="BA113">
        <f t="shared" si="49"/>
        <v>0.12476792522076501</v>
      </c>
      <c r="BB113">
        <f t="shared" si="50"/>
        <v>0.19411315752024147</v>
      </c>
      <c r="BC113">
        <f t="shared" si="51"/>
        <v>1.7135504407810476</v>
      </c>
      <c r="BD113">
        <f t="shared" si="52"/>
        <v>0.25131530262970647</v>
      </c>
      <c r="BE113">
        <f t="shared" si="53"/>
        <v>0.30444144015938523</v>
      </c>
    </row>
    <row r="114" spans="1:57" x14ac:dyDescent="0.2">
      <c r="A114" t="s">
        <v>381</v>
      </c>
      <c r="B114" t="s">
        <v>17</v>
      </c>
      <c r="C114">
        <v>-1.0039560000000001</v>
      </c>
      <c r="D114">
        <v>-138</v>
      </c>
      <c r="E114">
        <v>137.45626799999999</v>
      </c>
      <c r="F114">
        <v>2.72</v>
      </c>
      <c r="G114">
        <v>434.86</v>
      </c>
      <c r="H114">
        <v>159.86000000000001</v>
      </c>
      <c r="I114">
        <v>4</v>
      </c>
      <c r="J114">
        <v>218</v>
      </c>
      <c r="K114">
        <v>0.02</v>
      </c>
      <c r="L114">
        <v>1.36</v>
      </c>
      <c r="M114">
        <v>1.8</v>
      </c>
      <c r="N114">
        <v>78614665</v>
      </c>
      <c r="O114">
        <v>637666121</v>
      </c>
      <c r="P114">
        <v>4085328767</v>
      </c>
      <c r="Q114">
        <v>338911592</v>
      </c>
      <c r="R114">
        <v>1094567288</v>
      </c>
      <c r="S114">
        <v>1209621868</v>
      </c>
      <c r="T114">
        <v>8217883219</v>
      </c>
      <c r="U114">
        <v>2002441147</v>
      </c>
      <c r="V114">
        <v>3081431341</v>
      </c>
      <c r="W114">
        <v>78747826</v>
      </c>
      <c r="X114">
        <v>639114595</v>
      </c>
      <c r="Y114">
        <v>4091883661</v>
      </c>
      <c r="Z114">
        <v>339998578</v>
      </c>
      <c r="AA114">
        <v>1096707565</v>
      </c>
      <c r="AB114">
        <v>1212206701</v>
      </c>
      <c r="AC114">
        <v>8247657778</v>
      </c>
      <c r="AD114">
        <v>2005979103</v>
      </c>
      <c r="AE114">
        <v>3086970342</v>
      </c>
      <c r="AF114">
        <f t="shared" si="28"/>
        <v>133161</v>
      </c>
      <c r="AG114">
        <f t="shared" si="29"/>
        <v>1448474</v>
      </c>
      <c r="AH114">
        <f t="shared" si="30"/>
        <v>6554894</v>
      </c>
      <c r="AI114">
        <f t="shared" si="31"/>
        <v>1086986</v>
      </c>
      <c r="AJ114">
        <f t="shared" si="32"/>
        <v>2140277</v>
      </c>
      <c r="AK114">
        <f t="shared" si="33"/>
        <v>2584833</v>
      </c>
      <c r="AL114">
        <f t="shared" si="34"/>
        <v>29774559</v>
      </c>
      <c r="AM114">
        <f t="shared" si="35"/>
        <v>3537956</v>
      </c>
      <c r="AN114">
        <f t="shared" si="36"/>
        <v>5539001</v>
      </c>
      <c r="AO114">
        <f t="shared" si="37"/>
        <v>133.161</v>
      </c>
      <c r="AP114">
        <f t="shared" si="38"/>
        <v>14.48474</v>
      </c>
      <c r="AQ114">
        <f t="shared" si="39"/>
        <v>65.548940000000002</v>
      </c>
      <c r="AR114">
        <f t="shared" si="40"/>
        <v>10.869859999999999</v>
      </c>
      <c r="AS114">
        <f t="shared" si="41"/>
        <v>21.40277</v>
      </c>
      <c r="AT114">
        <f t="shared" si="42"/>
        <v>25.848330000000001</v>
      </c>
      <c r="AU114">
        <f t="shared" si="43"/>
        <v>297.74558999999999</v>
      </c>
      <c r="AV114">
        <f t="shared" si="44"/>
        <v>35.379559999999998</v>
      </c>
      <c r="AW114">
        <f t="shared" si="45"/>
        <v>55.390009999999997</v>
      </c>
      <c r="AX114">
        <f t="shared" si="46"/>
        <v>0.10877614316504082</v>
      </c>
      <c r="AY114">
        <f t="shared" si="47"/>
        <v>0.49225328737393081</v>
      </c>
      <c r="AZ114">
        <f t="shared" si="48"/>
        <v>8.1629456071973014E-2</v>
      </c>
      <c r="BA114">
        <f t="shared" si="49"/>
        <v>0.16072851660771548</v>
      </c>
      <c r="BB114">
        <f t="shared" si="50"/>
        <v>0.19411336652623518</v>
      </c>
      <c r="BC114">
        <f t="shared" si="51"/>
        <v>2.2359819316466534</v>
      </c>
      <c r="BD114">
        <f t="shared" si="52"/>
        <v>0.26569010446001456</v>
      </c>
      <c r="BE114">
        <f t="shared" si="53"/>
        <v>0.41596270679853709</v>
      </c>
    </row>
    <row r="115" spans="1:57" x14ac:dyDescent="0.2">
      <c r="A115" t="s">
        <v>381</v>
      </c>
      <c r="B115" t="s">
        <v>17</v>
      </c>
      <c r="C115">
        <v>-0.90040399999999998</v>
      </c>
      <c r="D115">
        <v>-138</v>
      </c>
      <c r="E115">
        <v>153.26459</v>
      </c>
      <c r="F115">
        <v>2.46</v>
      </c>
      <c r="G115">
        <v>391.57</v>
      </c>
      <c r="H115">
        <v>158.61000000000001</v>
      </c>
      <c r="I115">
        <v>6</v>
      </c>
      <c r="J115">
        <v>224</v>
      </c>
      <c r="K115">
        <v>0.03</v>
      </c>
      <c r="L115">
        <v>1.41</v>
      </c>
      <c r="M115">
        <v>2.6</v>
      </c>
      <c r="N115">
        <v>78779104</v>
      </c>
      <c r="O115">
        <v>639454800</v>
      </c>
      <c r="P115">
        <v>4096270313</v>
      </c>
      <c r="Q115">
        <v>340307880</v>
      </c>
      <c r="R115">
        <v>1099990641</v>
      </c>
      <c r="S115">
        <v>1212813807</v>
      </c>
      <c r="T115">
        <v>8256835235</v>
      </c>
      <c r="U115">
        <v>2006969615</v>
      </c>
      <c r="V115">
        <v>3089949462</v>
      </c>
      <c r="W115">
        <v>78928072</v>
      </c>
      <c r="X115">
        <v>641075206</v>
      </c>
      <c r="Y115">
        <v>4103333070</v>
      </c>
      <c r="Z115">
        <v>341515772</v>
      </c>
      <c r="AA115">
        <v>1102278634</v>
      </c>
      <c r="AB115">
        <v>1215705452</v>
      </c>
      <c r="AC115">
        <v>8286687986</v>
      </c>
      <c r="AD115">
        <v>2010763349</v>
      </c>
      <c r="AE115">
        <v>3095063305</v>
      </c>
      <c r="AF115">
        <f t="shared" si="28"/>
        <v>148968</v>
      </c>
      <c r="AG115">
        <f t="shared" si="29"/>
        <v>1620406</v>
      </c>
      <c r="AH115">
        <f t="shared" si="30"/>
        <v>7062757</v>
      </c>
      <c r="AI115">
        <f t="shared" si="31"/>
        <v>1207892</v>
      </c>
      <c r="AJ115">
        <f t="shared" si="32"/>
        <v>2287993</v>
      </c>
      <c r="AK115">
        <f t="shared" si="33"/>
        <v>2891645</v>
      </c>
      <c r="AL115">
        <f t="shared" si="34"/>
        <v>29852751</v>
      </c>
      <c r="AM115">
        <f t="shared" si="35"/>
        <v>3793734</v>
      </c>
      <c r="AN115">
        <f t="shared" si="36"/>
        <v>5113843</v>
      </c>
      <c r="AO115">
        <f t="shared" si="37"/>
        <v>148.96799999999999</v>
      </c>
      <c r="AP115">
        <f t="shared" si="38"/>
        <v>16.204059999999998</v>
      </c>
      <c r="AQ115">
        <f t="shared" si="39"/>
        <v>70.627570000000006</v>
      </c>
      <c r="AR115">
        <f t="shared" si="40"/>
        <v>12.07892</v>
      </c>
      <c r="AS115">
        <f t="shared" si="41"/>
        <v>22.879930000000002</v>
      </c>
      <c r="AT115">
        <f t="shared" si="42"/>
        <v>28.916450000000001</v>
      </c>
      <c r="AU115">
        <f t="shared" si="43"/>
        <v>298.52751000000001</v>
      </c>
      <c r="AV115">
        <f t="shared" si="44"/>
        <v>37.937339999999999</v>
      </c>
      <c r="AW115">
        <f t="shared" si="45"/>
        <v>51.13843</v>
      </c>
      <c r="AX115">
        <f t="shared" si="46"/>
        <v>0.1087754417056012</v>
      </c>
      <c r="AY115">
        <f t="shared" si="47"/>
        <v>0.47411235970141247</v>
      </c>
      <c r="AZ115">
        <f t="shared" si="48"/>
        <v>8.1083991192739388E-2</v>
      </c>
      <c r="BA115">
        <f t="shared" si="49"/>
        <v>0.15358956285913755</v>
      </c>
      <c r="BB115">
        <f t="shared" si="50"/>
        <v>0.19411182267332583</v>
      </c>
      <c r="BC115">
        <f t="shared" si="51"/>
        <v>2.00397071854358</v>
      </c>
      <c r="BD115">
        <f t="shared" si="52"/>
        <v>0.2546677138714355</v>
      </c>
      <c r="BE115">
        <f t="shared" si="53"/>
        <v>0.34328466516298806</v>
      </c>
    </row>
    <row r="116" spans="1:57" x14ac:dyDescent="0.2">
      <c r="A116" t="s">
        <v>381</v>
      </c>
      <c r="B116" t="s">
        <v>17</v>
      </c>
      <c r="C116">
        <v>-0.86270000000000002</v>
      </c>
      <c r="D116">
        <v>-110.4</v>
      </c>
      <c r="E116">
        <v>127.970348</v>
      </c>
      <c r="F116">
        <v>2.36</v>
      </c>
      <c r="G116">
        <v>319.79000000000002</v>
      </c>
      <c r="H116">
        <v>135.5</v>
      </c>
      <c r="I116">
        <v>6</v>
      </c>
      <c r="J116">
        <v>225</v>
      </c>
      <c r="K116">
        <v>0.04</v>
      </c>
      <c r="L116">
        <v>1.66</v>
      </c>
      <c r="M116">
        <v>2.6</v>
      </c>
      <c r="N116">
        <v>78961458</v>
      </c>
      <c r="O116">
        <v>641438366</v>
      </c>
      <c r="P116">
        <v>4107972627</v>
      </c>
      <c r="Q116">
        <v>341839828</v>
      </c>
      <c r="R116">
        <v>1105731604</v>
      </c>
      <c r="S116">
        <v>1216353522</v>
      </c>
      <c r="T116">
        <v>8296867607</v>
      </c>
      <c r="U116">
        <v>2011811581</v>
      </c>
      <c r="V116">
        <v>3098159622</v>
      </c>
      <c r="W116">
        <v>79085130</v>
      </c>
      <c r="X116">
        <v>642783588</v>
      </c>
      <c r="Y116">
        <v>4113912924</v>
      </c>
      <c r="Z116">
        <v>342855760</v>
      </c>
      <c r="AA116">
        <v>1107701839</v>
      </c>
      <c r="AB116">
        <v>1218754095</v>
      </c>
      <c r="AC116">
        <v>8318988009</v>
      </c>
      <c r="AD116">
        <v>2014963916</v>
      </c>
      <c r="AE116">
        <v>3102272448</v>
      </c>
      <c r="AF116">
        <f t="shared" si="28"/>
        <v>123672</v>
      </c>
      <c r="AG116">
        <f t="shared" si="29"/>
        <v>1345222</v>
      </c>
      <c r="AH116">
        <f t="shared" si="30"/>
        <v>5940297</v>
      </c>
      <c r="AI116">
        <f t="shared" si="31"/>
        <v>1015932</v>
      </c>
      <c r="AJ116">
        <f t="shared" si="32"/>
        <v>1970235</v>
      </c>
      <c r="AK116">
        <f t="shared" si="33"/>
        <v>2400573</v>
      </c>
      <c r="AL116">
        <f t="shared" si="34"/>
        <v>22120402</v>
      </c>
      <c r="AM116">
        <f t="shared" si="35"/>
        <v>3152335</v>
      </c>
      <c r="AN116">
        <f t="shared" si="36"/>
        <v>4112826</v>
      </c>
      <c r="AO116">
        <f t="shared" si="37"/>
        <v>123.672</v>
      </c>
      <c r="AP116">
        <f t="shared" si="38"/>
        <v>13.452220000000001</v>
      </c>
      <c r="AQ116">
        <f t="shared" si="39"/>
        <v>59.402970000000003</v>
      </c>
      <c r="AR116">
        <f t="shared" si="40"/>
        <v>10.159319999999999</v>
      </c>
      <c r="AS116">
        <f t="shared" si="41"/>
        <v>19.702349999999999</v>
      </c>
      <c r="AT116">
        <f t="shared" si="42"/>
        <v>24.00573</v>
      </c>
      <c r="AU116">
        <f t="shared" si="43"/>
        <v>221.20402000000001</v>
      </c>
      <c r="AV116">
        <f t="shared" si="44"/>
        <v>31.523350000000001</v>
      </c>
      <c r="AW116">
        <f t="shared" si="45"/>
        <v>41.128259999999997</v>
      </c>
      <c r="AX116">
        <f t="shared" si="46"/>
        <v>0.10877336826444144</v>
      </c>
      <c r="AY116">
        <f t="shared" si="47"/>
        <v>0.48032675140694747</v>
      </c>
      <c r="AZ116">
        <f t="shared" si="48"/>
        <v>8.2147292839122837E-2</v>
      </c>
      <c r="BA116">
        <f t="shared" si="49"/>
        <v>0.15931132350087326</v>
      </c>
      <c r="BB116">
        <f t="shared" si="50"/>
        <v>0.19410804385794683</v>
      </c>
      <c r="BC116">
        <f t="shared" si="51"/>
        <v>1.7886346141406302</v>
      </c>
      <c r="BD116">
        <f t="shared" si="52"/>
        <v>0.25489480238049034</v>
      </c>
      <c r="BE116">
        <f t="shared" si="53"/>
        <v>0.33255918882204538</v>
      </c>
    </row>
    <row r="117" spans="1:57" x14ac:dyDescent="0.2">
      <c r="A117" t="s">
        <v>381</v>
      </c>
      <c r="B117" t="s">
        <v>17</v>
      </c>
      <c r="C117">
        <v>-0.84695799999999999</v>
      </c>
      <c r="D117">
        <v>-110.4</v>
      </c>
      <c r="E117">
        <v>130.348918</v>
      </c>
      <c r="F117">
        <v>2.2799999999999998</v>
      </c>
      <c r="G117">
        <v>330.29</v>
      </c>
      <c r="H117">
        <v>144.66</v>
      </c>
      <c r="I117">
        <v>5</v>
      </c>
      <c r="J117">
        <v>220</v>
      </c>
      <c r="K117">
        <v>0.03</v>
      </c>
      <c r="L117">
        <v>1.52</v>
      </c>
      <c r="M117">
        <v>2.2000000000000002</v>
      </c>
      <c r="N117">
        <v>79120975</v>
      </c>
      <c r="O117">
        <v>643173489</v>
      </c>
      <c r="P117">
        <v>4118821586</v>
      </c>
      <c r="Q117">
        <v>343202757</v>
      </c>
      <c r="R117">
        <v>1111327122</v>
      </c>
      <c r="S117">
        <v>1219449883</v>
      </c>
      <c r="T117">
        <v>8329966140</v>
      </c>
      <c r="U117">
        <v>2016086053</v>
      </c>
      <c r="V117">
        <v>3105555109</v>
      </c>
      <c r="W117">
        <v>79251323</v>
      </c>
      <c r="X117">
        <v>644591404</v>
      </c>
      <c r="Y117">
        <v>4124552223</v>
      </c>
      <c r="Z117">
        <v>344269207</v>
      </c>
      <c r="AA117">
        <v>1112843277</v>
      </c>
      <c r="AB117">
        <v>1221980180</v>
      </c>
      <c r="AC117">
        <v>8352800142</v>
      </c>
      <c r="AD117">
        <v>2019378899</v>
      </c>
      <c r="AE117">
        <v>3109556265</v>
      </c>
      <c r="AF117">
        <f t="shared" si="28"/>
        <v>130348</v>
      </c>
      <c r="AG117">
        <f t="shared" si="29"/>
        <v>1417915</v>
      </c>
      <c r="AH117">
        <f t="shared" si="30"/>
        <v>5730637</v>
      </c>
      <c r="AI117">
        <f t="shared" si="31"/>
        <v>1066450</v>
      </c>
      <c r="AJ117">
        <f t="shared" si="32"/>
        <v>1516155</v>
      </c>
      <c r="AK117">
        <f t="shared" si="33"/>
        <v>2530297</v>
      </c>
      <c r="AL117">
        <f t="shared" si="34"/>
        <v>22834002</v>
      </c>
      <c r="AM117">
        <f t="shared" si="35"/>
        <v>3292846</v>
      </c>
      <c r="AN117">
        <f t="shared" si="36"/>
        <v>4001156</v>
      </c>
      <c r="AO117">
        <f t="shared" si="37"/>
        <v>130.34800000000001</v>
      </c>
      <c r="AP117">
        <f t="shared" si="38"/>
        <v>14.17915</v>
      </c>
      <c r="AQ117">
        <f t="shared" si="39"/>
        <v>57.306370000000001</v>
      </c>
      <c r="AR117">
        <f t="shared" si="40"/>
        <v>10.6645</v>
      </c>
      <c r="AS117">
        <f t="shared" si="41"/>
        <v>15.16155</v>
      </c>
      <c r="AT117">
        <f t="shared" si="42"/>
        <v>25.302969999999998</v>
      </c>
      <c r="AU117">
        <f t="shared" si="43"/>
        <v>228.34002000000001</v>
      </c>
      <c r="AV117">
        <f t="shared" si="44"/>
        <v>32.928460000000001</v>
      </c>
      <c r="AW117">
        <f t="shared" si="45"/>
        <v>40.011560000000003</v>
      </c>
      <c r="AX117">
        <f t="shared" si="46"/>
        <v>0.10877919108847085</v>
      </c>
      <c r="AY117">
        <f t="shared" si="47"/>
        <v>0.43964134470801236</v>
      </c>
      <c r="AZ117">
        <f t="shared" si="48"/>
        <v>8.1815601313407177E-2</v>
      </c>
      <c r="BA117">
        <f t="shared" si="49"/>
        <v>0.11631593887132904</v>
      </c>
      <c r="BB117">
        <f t="shared" si="50"/>
        <v>0.1941185902353699</v>
      </c>
      <c r="BC117">
        <f t="shared" si="51"/>
        <v>1.7517723325252401</v>
      </c>
      <c r="BD117">
        <f t="shared" si="52"/>
        <v>0.25261960290913554</v>
      </c>
      <c r="BE117">
        <f t="shared" si="53"/>
        <v>0.30695952373645929</v>
      </c>
    </row>
    <row r="118" spans="1:57" x14ac:dyDescent="0.2">
      <c r="A118" t="s">
        <v>381</v>
      </c>
      <c r="B118" t="s">
        <v>17</v>
      </c>
      <c r="C118">
        <v>-0.837897</v>
      </c>
      <c r="D118">
        <v>-110.4</v>
      </c>
      <c r="E118">
        <v>131.75844599999999</v>
      </c>
      <c r="F118">
        <v>2.31</v>
      </c>
      <c r="G118">
        <v>363.41</v>
      </c>
      <c r="H118">
        <v>156.69999999999999</v>
      </c>
      <c r="I118">
        <v>5</v>
      </c>
      <c r="J118">
        <v>213</v>
      </c>
      <c r="K118">
        <v>0.03</v>
      </c>
      <c r="L118">
        <v>1.35</v>
      </c>
      <c r="M118">
        <v>2.2999999999999998</v>
      </c>
      <c r="N118">
        <v>79297704</v>
      </c>
      <c r="O118">
        <v>645095882</v>
      </c>
      <c r="P118">
        <v>4129696628</v>
      </c>
      <c r="Q118">
        <v>344722968</v>
      </c>
      <c r="R118">
        <v>1116581379</v>
      </c>
      <c r="S118">
        <v>1222880432</v>
      </c>
      <c r="T118">
        <v>8366229217</v>
      </c>
      <c r="U118">
        <v>2020793045</v>
      </c>
      <c r="V118">
        <v>3112831844</v>
      </c>
      <c r="W118">
        <v>79429461</v>
      </c>
      <c r="X118">
        <v>646529128</v>
      </c>
      <c r="Y118">
        <v>4135678310</v>
      </c>
      <c r="Z118">
        <v>345783051</v>
      </c>
      <c r="AA118">
        <v>1118228501</v>
      </c>
      <c r="AB118">
        <v>1225438085</v>
      </c>
      <c r="AC118">
        <v>8389248165</v>
      </c>
      <c r="AD118">
        <v>2024076023</v>
      </c>
      <c r="AE118">
        <v>3116953937</v>
      </c>
      <c r="AF118">
        <f t="shared" si="28"/>
        <v>131757</v>
      </c>
      <c r="AG118">
        <f t="shared" si="29"/>
        <v>1433246</v>
      </c>
      <c r="AH118">
        <f t="shared" si="30"/>
        <v>5981682</v>
      </c>
      <c r="AI118">
        <f t="shared" si="31"/>
        <v>1060083</v>
      </c>
      <c r="AJ118">
        <f t="shared" si="32"/>
        <v>1647122</v>
      </c>
      <c r="AK118">
        <f t="shared" si="33"/>
        <v>2557653</v>
      </c>
      <c r="AL118">
        <f t="shared" si="34"/>
        <v>23018948</v>
      </c>
      <c r="AM118">
        <f t="shared" si="35"/>
        <v>3282978</v>
      </c>
      <c r="AN118">
        <f t="shared" si="36"/>
        <v>4122093</v>
      </c>
      <c r="AO118">
        <f t="shared" si="37"/>
        <v>131.75700000000001</v>
      </c>
      <c r="AP118">
        <f t="shared" si="38"/>
        <v>14.332459999999999</v>
      </c>
      <c r="AQ118">
        <f t="shared" si="39"/>
        <v>59.81682</v>
      </c>
      <c r="AR118">
        <f t="shared" si="40"/>
        <v>10.60083</v>
      </c>
      <c r="AS118">
        <f t="shared" si="41"/>
        <v>16.471219999999999</v>
      </c>
      <c r="AT118">
        <f t="shared" si="42"/>
        <v>25.576530000000002</v>
      </c>
      <c r="AU118">
        <f t="shared" si="43"/>
        <v>230.18948</v>
      </c>
      <c r="AV118">
        <f t="shared" si="44"/>
        <v>32.82978</v>
      </c>
      <c r="AW118">
        <f t="shared" si="45"/>
        <v>41.220930000000003</v>
      </c>
      <c r="AX118">
        <f t="shared" si="46"/>
        <v>0.10877949558657224</v>
      </c>
      <c r="AY118">
        <f t="shared" si="47"/>
        <v>0.45399348801202211</v>
      </c>
      <c r="AZ118">
        <f t="shared" si="48"/>
        <v>8.0457433001662151E-2</v>
      </c>
      <c r="BA118">
        <f t="shared" si="49"/>
        <v>0.12501210561867679</v>
      </c>
      <c r="BB118">
        <f t="shared" si="50"/>
        <v>0.19411894624194539</v>
      </c>
      <c r="BC118">
        <f t="shared" si="51"/>
        <v>1.7470759048855089</v>
      </c>
      <c r="BD118">
        <f t="shared" si="52"/>
        <v>0.24916915230310344</v>
      </c>
      <c r="BE118">
        <f t="shared" si="53"/>
        <v>0.31285571165099391</v>
      </c>
    </row>
    <row r="119" spans="1:57" x14ac:dyDescent="0.2">
      <c r="A119" t="s">
        <v>381</v>
      </c>
      <c r="B119" t="s">
        <v>17</v>
      </c>
      <c r="C119">
        <v>-0.91076699999999999</v>
      </c>
      <c r="D119">
        <v>-110.4</v>
      </c>
      <c r="E119">
        <v>121.216526</v>
      </c>
      <c r="F119">
        <v>2.4700000000000002</v>
      </c>
      <c r="G119">
        <v>329.02</v>
      </c>
      <c r="H119">
        <v>133.02000000000001</v>
      </c>
      <c r="I119">
        <v>4</v>
      </c>
      <c r="J119">
        <v>221</v>
      </c>
      <c r="K119">
        <v>0.03</v>
      </c>
      <c r="L119">
        <v>1.66</v>
      </c>
      <c r="M119">
        <v>1.8</v>
      </c>
      <c r="N119">
        <v>79462843</v>
      </c>
      <c r="O119">
        <v>646892200</v>
      </c>
      <c r="P119">
        <v>4140329853</v>
      </c>
      <c r="Q119">
        <v>346107981</v>
      </c>
      <c r="R119">
        <v>1121375889</v>
      </c>
      <c r="S119">
        <v>1226085998</v>
      </c>
      <c r="T119">
        <v>8399064034</v>
      </c>
      <c r="U119">
        <v>2025116111</v>
      </c>
      <c r="V119">
        <v>3120081739</v>
      </c>
      <c r="W119">
        <v>79584059</v>
      </c>
      <c r="X119">
        <v>648210770</v>
      </c>
      <c r="Y119">
        <v>4146178121</v>
      </c>
      <c r="Z119">
        <v>347098885</v>
      </c>
      <c r="AA119">
        <v>1123157087</v>
      </c>
      <c r="AB119">
        <v>1228439008</v>
      </c>
      <c r="AC119">
        <v>8422605072</v>
      </c>
      <c r="AD119">
        <v>2028155457</v>
      </c>
      <c r="AE119">
        <v>3124485388</v>
      </c>
      <c r="AF119">
        <f t="shared" si="28"/>
        <v>121216</v>
      </c>
      <c r="AG119">
        <f t="shared" si="29"/>
        <v>1318570</v>
      </c>
      <c r="AH119">
        <f t="shared" si="30"/>
        <v>5848268</v>
      </c>
      <c r="AI119">
        <f t="shared" si="31"/>
        <v>990904</v>
      </c>
      <c r="AJ119">
        <f t="shared" si="32"/>
        <v>1781198</v>
      </c>
      <c r="AK119">
        <f t="shared" si="33"/>
        <v>2353010</v>
      </c>
      <c r="AL119">
        <f t="shared" si="34"/>
        <v>23541038</v>
      </c>
      <c r="AM119">
        <f t="shared" si="35"/>
        <v>3039346</v>
      </c>
      <c r="AN119">
        <f t="shared" si="36"/>
        <v>4403649</v>
      </c>
      <c r="AO119">
        <f t="shared" si="37"/>
        <v>121.21599999999999</v>
      </c>
      <c r="AP119">
        <f t="shared" si="38"/>
        <v>13.185700000000001</v>
      </c>
      <c r="AQ119">
        <f t="shared" si="39"/>
        <v>58.482680000000002</v>
      </c>
      <c r="AR119">
        <f t="shared" si="40"/>
        <v>9.9090399999999992</v>
      </c>
      <c r="AS119">
        <f t="shared" si="41"/>
        <v>17.811979999999998</v>
      </c>
      <c r="AT119">
        <f t="shared" si="42"/>
        <v>23.530100000000001</v>
      </c>
      <c r="AU119">
        <f t="shared" si="43"/>
        <v>235.41038</v>
      </c>
      <c r="AV119">
        <f t="shared" si="44"/>
        <v>30.393460000000001</v>
      </c>
      <c r="AW119">
        <f t="shared" si="45"/>
        <v>44.036490000000001</v>
      </c>
      <c r="AX119">
        <f t="shared" si="46"/>
        <v>0.10877854408658924</v>
      </c>
      <c r="AY119">
        <f t="shared" si="47"/>
        <v>0.48246667106652591</v>
      </c>
      <c r="AZ119">
        <f t="shared" si="48"/>
        <v>8.1746964097148891E-2</v>
      </c>
      <c r="BA119">
        <f t="shared" si="49"/>
        <v>0.14694413278775079</v>
      </c>
      <c r="BB119">
        <f t="shared" si="50"/>
        <v>0.19411711325237593</v>
      </c>
      <c r="BC119">
        <f t="shared" si="51"/>
        <v>1.9420734886483635</v>
      </c>
      <c r="BD119">
        <f t="shared" si="52"/>
        <v>0.25073802138331575</v>
      </c>
      <c r="BE119">
        <f t="shared" si="53"/>
        <v>0.36328941723864838</v>
      </c>
    </row>
    <row r="120" spans="1:57" x14ac:dyDescent="0.2">
      <c r="A120" t="s">
        <v>381</v>
      </c>
      <c r="B120" t="s">
        <v>17</v>
      </c>
      <c r="C120">
        <v>-0.91076900000000005</v>
      </c>
      <c r="D120">
        <v>-110.4</v>
      </c>
      <c r="E120">
        <v>121.216239</v>
      </c>
      <c r="F120">
        <v>2.35</v>
      </c>
      <c r="G120">
        <v>308.87</v>
      </c>
      <c r="H120">
        <v>131.13999999999999</v>
      </c>
      <c r="I120">
        <v>4</v>
      </c>
      <c r="J120">
        <v>220</v>
      </c>
      <c r="K120">
        <v>0.03</v>
      </c>
      <c r="L120">
        <v>1.67</v>
      </c>
      <c r="M120">
        <v>1.8</v>
      </c>
      <c r="N120">
        <v>79615335</v>
      </c>
      <c r="O120">
        <v>648550954</v>
      </c>
      <c r="P120">
        <v>4150536679</v>
      </c>
      <c r="Q120">
        <v>347430579</v>
      </c>
      <c r="R120">
        <v>1127184094</v>
      </c>
      <c r="S120">
        <v>1229046075</v>
      </c>
      <c r="T120">
        <v>8433702094</v>
      </c>
      <c r="U120">
        <v>2029169631</v>
      </c>
      <c r="V120">
        <v>3127898157</v>
      </c>
      <c r="W120">
        <v>79736551</v>
      </c>
      <c r="X120">
        <v>649869533</v>
      </c>
      <c r="Y120">
        <v>4156761364</v>
      </c>
      <c r="Z120">
        <v>348450977</v>
      </c>
      <c r="AA120">
        <v>1128939776</v>
      </c>
      <c r="AB120">
        <v>1231399105</v>
      </c>
      <c r="AC120">
        <v>8455951872</v>
      </c>
      <c r="AD120">
        <v>2032328109</v>
      </c>
      <c r="AE120">
        <v>3132057143</v>
      </c>
      <c r="AF120">
        <f t="shared" si="28"/>
        <v>121216</v>
      </c>
      <c r="AG120">
        <f t="shared" si="29"/>
        <v>1318579</v>
      </c>
      <c r="AH120">
        <f t="shared" si="30"/>
        <v>6224685</v>
      </c>
      <c r="AI120">
        <f t="shared" si="31"/>
        <v>1020398</v>
      </c>
      <c r="AJ120">
        <f t="shared" si="32"/>
        <v>1755682</v>
      </c>
      <c r="AK120">
        <f t="shared" si="33"/>
        <v>2353030</v>
      </c>
      <c r="AL120">
        <f t="shared" si="34"/>
        <v>22249778</v>
      </c>
      <c r="AM120">
        <f t="shared" si="35"/>
        <v>3158478</v>
      </c>
      <c r="AN120">
        <f t="shared" si="36"/>
        <v>4158986</v>
      </c>
      <c r="AO120">
        <f t="shared" si="37"/>
        <v>121.21599999999999</v>
      </c>
      <c r="AP120">
        <f t="shared" si="38"/>
        <v>13.185790000000001</v>
      </c>
      <c r="AQ120">
        <f t="shared" si="39"/>
        <v>62.246850000000002</v>
      </c>
      <c r="AR120">
        <f t="shared" si="40"/>
        <v>10.20398</v>
      </c>
      <c r="AS120">
        <f t="shared" si="41"/>
        <v>17.556819999999998</v>
      </c>
      <c r="AT120">
        <f t="shared" si="42"/>
        <v>23.5303</v>
      </c>
      <c r="AU120">
        <f t="shared" si="43"/>
        <v>222.49778000000001</v>
      </c>
      <c r="AV120">
        <f t="shared" si="44"/>
        <v>31.584779999999999</v>
      </c>
      <c r="AW120">
        <f t="shared" si="45"/>
        <v>41.589860000000002</v>
      </c>
      <c r="AX120">
        <f t="shared" si="46"/>
        <v>0.10877928656283001</v>
      </c>
      <c r="AY120">
        <f t="shared" si="47"/>
        <v>0.51352007985744463</v>
      </c>
      <c r="AZ120">
        <f t="shared" si="48"/>
        <v>8.4180141235480468E-2</v>
      </c>
      <c r="BA120">
        <f t="shared" si="49"/>
        <v>0.14483913014783525</v>
      </c>
      <c r="BB120">
        <f t="shared" si="50"/>
        <v>0.19411876319957763</v>
      </c>
      <c r="BC120">
        <f t="shared" si="51"/>
        <v>1.8355479474656813</v>
      </c>
      <c r="BD120">
        <f t="shared" si="52"/>
        <v>0.26056609688489968</v>
      </c>
      <c r="BE120">
        <f t="shared" si="53"/>
        <v>0.34310536562829991</v>
      </c>
    </row>
    <row r="121" spans="1:57" x14ac:dyDescent="0.2">
      <c r="A121" t="s">
        <v>381</v>
      </c>
      <c r="B121" t="s">
        <v>17</v>
      </c>
      <c r="C121">
        <v>-1.10161</v>
      </c>
      <c r="D121">
        <v>-138</v>
      </c>
      <c r="E121">
        <v>125.271196</v>
      </c>
      <c r="F121">
        <v>2.2599999999999998</v>
      </c>
      <c r="G121">
        <v>291.17</v>
      </c>
      <c r="H121">
        <v>128.77000000000001</v>
      </c>
      <c r="I121">
        <v>6</v>
      </c>
      <c r="J121">
        <v>220</v>
      </c>
      <c r="K121">
        <v>0.04</v>
      </c>
      <c r="L121">
        <v>1.7</v>
      </c>
      <c r="M121">
        <v>2.7</v>
      </c>
      <c r="N121">
        <v>79761306</v>
      </c>
      <c r="O121">
        <v>650138786</v>
      </c>
      <c r="P121">
        <v>4160284115</v>
      </c>
      <c r="Q121">
        <v>348738775</v>
      </c>
      <c r="R121">
        <v>1131477496</v>
      </c>
      <c r="S121">
        <v>1231879594</v>
      </c>
      <c r="T121">
        <v>8464119964</v>
      </c>
      <c r="U121">
        <v>2033137541</v>
      </c>
      <c r="V121">
        <v>3134727632</v>
      </c>
      <c r="W121">
        <v>79886578</v>
      </c>
      <c r="X121">
        <v>651501446</v>
      </c>
      <c r="Y121">
        <v>4167068647</v>
      </c>
      <c r="Z121">
        <v>349785687</v>
      </c>
      <c r="AA121">
        <v>1134119520</v>
      </c>
      <c r="AB121">
        <v>1234311291</v>
      </c>
      <c r="AC121">
        <v>8487156875</v>
      </c>
      <c r="AD121">
        <v>2036374927</v>
      </c>
      <c r="AE121">
        <v>3139220229</v>
      </c>
      <c r="AF121">
        <f t="shared" si="28"/>
        <v>125272</v>
      </c>
      <c r="AG121">
        <f t="shared" si="29"/>
        <v>1362660</v>
      </c>
      <c r="AH121">
        <f t="shared" si="30"/>
        <v>6784532</v>
      </c>
      <c r="AI121">
        <f t="shared" si="31"/>
        <v>1046912</v>
      </c>
      <c r="AJ121">
        <f t="shared" si="32"/>
        <v>2642024</v>
      </c>
      <c r="AK121">
        <f t="shared" si="33"/>
        <v>2431697</v>
      </c>
      <c r="AL121">
        <f t="shared" si="34"/>
        <v>23036911</v>
      </c>
      <c r="AM121">
        <f t="shared" si="35"/>
        <v>3237386</v>
      </c>
      <c r="AN121">
        <f t="shared" si="36"/>
        <v>4492597</v>
      </c>
      <c r="AO121">
        <f t="shared" si="37"/>
        <v>125.27200000000001</v>
      </c>
      <c r="AP121">
        <f t="shared" si="38"/>
        <v>13.6266</v>
      </c>
      <c r="AQ121">
        <f t="shared" si="39"/>
        <v>67.845320000000001</v>
      </c>
      <c r="AR121">
        <f t="shared" si="40"/>
        <v>10.46912</v>
      </c>
      <c r="AS121">
        <f t="shared" si="41"/>
        <v>26.42024</v>
      </c>
      <c r="AT121">
        <f t="shared" si="42"/>
        <v>24.316970000000001</v>
      </c>
      <c r="AU121">
        <f t="shared" si="43"/>
        <v>230.36911000000001</v>
      </c>
      <c r="AV121">
        <f t="shared" si="44"/>
        <v>32.373860000000001</v>
      </c>
      <c r="AW121">
        <f t="shared" si="45"/>
        <v>44.92597</v>
      </c>
      <c r="AX121">
        <f t="shared" si="46"/>
        <v>0.10877610319943802</v>
      </c>
      <c r="AY121">
        <f t="shared" si="47"/>
        <v>0.54158407305702794</v>
      </c>
      <c r="AZ121">
        <f t="shared" si="48"/>
        <v>8.3571109266236662E-2</v>
      </c>
      <c r="BA121">
        <f t="shared" si="49"/>
        <v>0.21090299508270002</v>
      </c>
      <c r="BB121">
        <f t="shared" si="50"/>
        <v>0.19411336930838496</v>
      </c>
      <c r="BC121">
        <f t="shared" si="51"/>
        <v>1.8389513219234945</v>
      </c>
      <c r="BD121">
        <f t="shared" si="52"/>
        <v>0.25842853949805222</v>
      </c>
      <c r="BE121">
        <f t="shared" si="53"/>
        <v>0.35862738680630946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graphs</vt:lpstr>
      <vt:lpstr>baseline_vs_BatterySaver</vt:lpstr>
      <vt:lpstr>qos_data</vt:lpstr>
      <vt:lpstr>qos_results</vt:lpstr>
      <vt:lpstr>data_qos&amp;energy_rails</vt:lpstr>
      <vt:lpstr>qos&amp;energy_rails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Yazid Yousef Saleh Al-Malaq</dc:creator>
  <cp:lastModifiedBy>Yazid Yousef Saleh Al-Malaq</cp:lastModifiedBy>
  <dcterms:created xsi:type="dcterms:W3CDTF">2024-01-23T14:54:33Z</dcterms:created>
  <dcterms:modified xsi:type="dcterms:W3CDTF">2024-04-25T13:56:09Z</dcterms:modified>
</cp:coreProperties>
</file>