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azeedyousefalmalaq/Desktop/"/>
    </mc:Choice>
  </mc:AlternateContent>
  <xr:revisionPtr revIDLastSave="0" documentId="13_ncr:1_{0831402E-40F6-D842-B35C-622D5D490FDD}" xr6:coauthVersionLast="47" xr6:coauthVersionMax="47" xr10:uidLastSave="{00000000-0000-0000-0000-000000000000}"/>
  <bookViews>
    <workbookView xWindow="0" yWindow="0" windowWidth="28800" windowHeight="18000" activeTab="6" xr2:uid="{E8F05331-52A1-CA4F-9453-9597BCD39B9A}"/>
  </bookViews>
  <sheets>
    <sheet name="data" sheetId="2" r:id="rId1"/>
    <sheet name="graphs" sheetId="4" r:id="rId2"/>
    <sheet name="baseline_vs_BatterySaver" sheetId="8" r:id="rId3"/>
    <sheet name="qos_data" sheetId="9" r:id="rId4"/>
    <sheet name="qos_results" sheetId="10" r:id="rId5"/>
    <sheet name="web_qos_data" sheetId="13" r:id="rId6"/>
    <sheet name="web_qos_results" sheetId="14" r:id="rId7"/>
  </sheets>
  <calcPr calcId="191029"/>
  <pivotCaches>
    <pivotCache cacheId="73" r:id="rId8"/>
    <pivotCache cacheId="104" r:id="rId9"/>
    <pivotCache cacheId="11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4" l="1"/>
  <c r="I23" i="14"/>
  <c r="I22" i="14"/>
  <c r="I21" i="14"/>
  <c r="I20" i="14"/>
  <c r="I19" i="14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4" i="13"/>
  <c r="X5" i="13"/>
  <c r="X6" i="13"/>
  <c r="X7" i="13"/>
  <c r="X8" i="13"/>
  <c r="X3" i="13"/>
  <c r="X2" i="13"/>
  <c r="V2" i="13"/>
  <c r="G24" i="14"/>
  <c r="G23" i="14"/>
  <c r="G22" i="14"/>
  <c r="G21" i="14"/>
  <c r="G20" i="14"/>
  <c r="G19" i="14"/>
  <c r="E21" i="14"/>
  <c r="E22" i="14"/>
  <c r="E23" i="14"/>
  <c r="E24" i="14"/>
  <c r="E20" i="14"/>
  <c r="E19" i="14"/>
  <c r="C23" i="14"/>
  <c r="C24" i="14"/>
  <c r="C22" i="14"/>
  <c r="C21" i="14"/>
  <c r="C20" i="14"/>
  <c r="C19" i="14"/>
  <c r="U61" i="13"/>
  <c r="T61" i="13"/>
  <c r="S61" i="13"/>
  <c r="R61" i="13"/>
  <c r="P61" i="13"/>
  <c r="Q61" i="13" s="1"/>
  <c r="U60" i="13"/>
  <c r="T60" i="13"/>
  <c r="S60" i="13"/>
  <c r="W60" i="13" s="1"/>
  <c r="R60" i="13"/>
  <c r="P60" i="13"/>
  <c r="Q60" i="13" s="1"/>
  <c r="U59" i="13"/>
  <c r="T59" i="13"/>
  <c r="S59" i="13"/>
  <c r="R59" i="13"/>
  <c r="P59" i="13"/>
  <c r="Q59" i="13" s="1"/>
  <c r="U58" i="13"/>
  <c r="T58" i="13"/>
  <c r="S58" i="13"/>
  <c r="R58" i="13"/>
  <c r="P58" i="13"/>
  <c r="Q58" i="13" s="1"/>
  <c r="U57" i="13"/>
  <c r="T57" i="13"/>
  <c r="S57" i="13"/>
  <c r="W57" i="13" s="1"/>
  <c r="R57" i="13"/>
  <c r="P57" i="13"/>
  <c r="Q57" i="13" s="1"/>
  <c r="U56" i="13"/>
  <c r="T56" i="13"/>
  <c r="S56" i="13"/>
  <c r="R56" i="13"/>
  <c r="P56" i="13"/>
  <c r="Q56" i="13" s="1"/>
  <c r="U55" i="13"/>
  <c r="T55" i="13"/>
  <c r="S55" i="13"/>
  <c r="R55" i="13"/>
  <c r="P55" i="13"/>
  <c r="Q55" i="13" s="1"/>
  <c r="U54" i="13"/>
  <c r="T54" i="13"/>
  <c r="S54" i="13"/>
  <c r="R54" i="13"/>
  <c r="P54" i="13"/>
  <c r="Q54" i="13" s="1"/>
  <c r="U53" i="13"/>
  <c r="T53" i="13"/>
  <c r="S53" i="13"/>
  <c r="R53" i="13"/>
  <c r="P53" i="13"/>
  <c r="Q53" i="13" s="1"/>
  <c r="U52" i="13"/>
  <c r="T52" i="13"/>
  <c r="S52" i="13"/>
  <c r="W52" i="13" s="1"/>
  <c r="R52" i="13"/>
  <c r="P52" i="13"/>
  <c r="Q52" i="13" s="1"/>
  <c r="U51" i="13"/>
  <c r="T51" i="13"/>
  <c r="S51" i="13"/>
  <c r="R51" i="13"/>
  <c r="P51" i="13"/>
  <c r="Q51" i="13" s="1"/>
  <c r="U50" i="13"/>
  <c r="T50" i="13"/>
  <c r="S50" i="13"/>
  <c r="R50" i="13"/>
  <c r="P50" i="13"/>
  <c r="Q50" i="13" s="1"/>
  <c r="U49" i="13"/>
  <c r="T49" i="13"/>
  <c r="S49" i="13"/>
  <c r="W49" i="13" s="1"/>
  <c r="R49" i="13"/>
  <c r="P49" i="13"/>
  <c r="Q49" i="13" s="1"/>
  <c r="U48" i="13"/>
  <c r="T48" i="13"/>
  <c r="S48" i="13"/>
  <c r="R48" i="13"/>
  <c r="P48" i="13"/>
  <c r="Q48" i="13" s="1"/>
  <c r="U47" i="13"/>
  <c r="T47" i="13"/>
  <c r="S47" i="13"/>
  <c r="R47" i="13"/>
  <c r="P47" i="13"/>
  <c r="Q47" i="13" s="1"/>
  <c r="U46" i="13"/>
  <c r="T46" i="13"/>
  <c r="S46" i="13"/>
  <c r="R46" i="13"/>
  <c r="P46" i="13"/>
  <c r="Q46" i="13" s="1"/>
  <c r="U45" i="13"/>
  <c r="T45" i="13"/>
  <c r="S45" i="13"/>
  <c r="R45" i="13"/>
  <c r="P45" i="13"/>
  <c r="Q45" i="13" s="1"/>
  <c r="U44" i="13"/>
  <c r="T44" i="13"/>
  <c r="S44" i="13"/>
  <c r="W44" i="13" s="1"/>
  <c r="R44" i="13"/>
  <c r="P44" i="13"/>
  <c r="Q44" i="13" s="1"/>
  <c r="U43" i="13"/>
  <c r="T43" i="13"/>
  <c r="S43" i="13"/>
  <c r="R43" i="13"/>
  <c r="P43" i="13"/>
  <c r="Q43" i="13" s="1"/>
  <c r="U42" i="13"/>
  <c r="T42" i="13"/>
  <c r="S42" i="13"/>
  <c r="R42" i="13"/>
  <c r="P42" i="13"/>
  <c r="Q42" i="13" s="1"/>
  <c r="U41" i="13"/>
  <c r="T41" i="13"/>
  <c r="S41" i="13"/>
  <c r="W41" i="13" s="1"/>
  <c r="R41" i="13"/>
  <c r="P41" i="13"/>
  <c r="Q41" i="13" s="1"/>
  <c r="U40" i="13"/>
  <c r="T40" i="13"/>
  <c r="S40" i="13"/>
  <c r="R40" i="13"/>
  <c r="P40" i="13"/>
  <c r="Q40" i="13" s="1"/>
  <c r="U39" i="13"/>
  <c r="T39" i="13"/>
  <c r="S39" i="13"/>
  <c r="R39" i="13"/>
  <c r="P39" i="13"/>
  <c r="Q39" i="13" s="1"/>
  <c r="U38" i="13"/>
  <c r="T38" i="13"/>
  <c r="S38" i="13"/>
  <c r="R38" i="13"/>
  <c r="P38" i="13"/>
  <c r="Q38" i="13" s="1"/>
  <c r="U37" i="13"/>
  <c r="T37" i="13"/>
  <c r="S37" i="13"/>
  <c r="R37" i="13"/>
  <c r="P37" i="13"/>
  <c r="Q37" i="13" s="1"/>
  <c r="U36" i="13"/>
  <c r="T36" i="13"/>
  <c r="S36" i="13"/>
  <c r="W36" i="13" s="1"/>
  <c r="R36" i="13"/>
  <c r="P36" i="13"/>
  <c r="Q36" i="13" s="1"/>
  <c r="U35" i="13"/>
  <c r="T35" i="13"/>
  <c r="S35" i="13"/>
  <c r="R35" i="13"/>
  <c r="P35" i="13"/>
  <c r="Q35" i="13" s="1"/>
  <c r="U34" i="13"/>
  <c r="T34" i="13"/>
  <c r="S34" i="13"/>
  <c r="R34" i="13"/>
  <c r="P34" i="13"/>
  <c r="Q34" i="13" s="1"/>
  <c r="U33" i="13"/>
  <c r="T33" i="13"/>
  <c r="S33" i="13"/>
  <c r="W33" i="13" s="1"/>
  <c r="R33" i="13"/>
  <c r="P33" i="13"/>
  <c r="Q33" i="13" s="1"/>
  <c r="U32" i="13"/>
  <c r="T32" i="13"/>
  <c r="S32" i="13"/>
  <c r="R32" i="13"/>
  <c r="P32" i="13"/>
  <c r="Q32" i="13" s="1"/>
  <c r="U31" i="13"/>
  <c r="T31" i="13"/>
  <c r="S31" i="13"/>
  <c r="R31" i="13"/>
  <c r="P31" i="13"/>
  <c r="Q31" i="13" s="1"/>
  <c r="U30" i="13"/>
  <c r="T30" i="13"/>
  <c r="S30" i="13"/>
  <c r="R30" i="13"/>
  <c r="P30" i="13"/>
  <c r="Q30" i="13" s="1"/>
  <c r="U29" i="13"/>
  <c r="T29" i="13"/>
  <c r="S29" i="13"/>
  <c r="R29" i="13"/>
  <c r="P29" i="13"/>
  <c r="Q29" i="13" s="1"/>
  <c r="U28" i="13"/>
  <c r="T28" i="13"/>
  <c r="S28" i="13"/>
  <c r="W28" i="13" s="1"/>
  <c r="R28" i="13"/>
  <c r="P28" i="13"/>
  <c r="Q28" i="13" s="1"/>
  <c r="U27" i="13"/>
  <c r="T27" i="13"/>
  <c r="S27" i="13"/>
  <c r="R27" i="13"/>
  <c r="P27" i="13"/>
  <c r="Q27" i="13" s="1"/>
  <c r="U26" i="13"/>
  <c r="T26" i="13"/>
  <c r="S26" i="13"/>
  <c r="R26" i="13"/>
  <c r="P26" i="13"/>
  <c r="Q26" i="13" s="1"/>
  <c r="U25" i="13"/>
  <c r="T25" i="13"/>
  <c r="S25" i="13"/>
  <c r="W25" i="13" s="1"/>
  <c r="R25" i="13"/>
  <c r="P25" i="13"/>
  <c r="Q25" i="13" s="1"/>
  <c r="U24" i="13"/>
  <c r="T24" i="13"/>
  <c r="S24" i="13"/>
  <c r="R24" i="13"/>
  <c r="P24" i="13"/>
  <c r="Q24" i="13" s="1"/>
  <c r="U23" i="13"/>
  <c r="T23" i="13"/>
  <c r="S23" i="13"/>
  <c r="R23" i="13"/>
  <c r="P23" i="13"/>
  <c r="Q23" i="13" s="1"/>
  <c r="U22" i="13"/>
  <c r="T22" i="13"/>
  <c r="S22" i="13"/>
  <c r="R22" i="13"/>
  <c r="P22" i="13"/>
  <c r="Q22" i="13" s="1"/>
  <c r="U21" i="13"/>
  <c r="T21" i="13"/>
  <c r="S21" i="13"/>
  <c r="R21" i="13"/>
  <c r="P21" i="13"/>
  <c r="Q21" i="13" s="1"/>
  <c r="U20" i="13"/>
  <c r="T20" i="13"/>
  <c r="S20" i="13"/>
  <c r="W20" i="13" s="1"/>
  <c r="R20" i="13"/>
  <c r="P20" i="13"/>
  <c r="Q20" i="13" s="1"/>
  <c r="U19" i="13"/>
  <c r="T19" i="13"/>
  <c r="S19" i="13"/>
  <c r="R19" i="13"/>
  <c r="P19" i="13"/>
  <c r="Q19" i="13" s="1"/>
  <c r="U18" i="13"/>
  <c r="T18" i="13"/>
  <c r="S18" i="13"/>
  <c r="R18" i="13"/>
  <c r="P18" i="13"/>
  <c r="Q18" i="13" s="1"/>
  <c r="U17" i="13"/>
  <c r="T17" i="13"/>
  <c r="S17" i="13"/>
  <c r="W17" i="13" s="1"/>
  <c r="R17" i="13"/>
  <c r="P17" i="13"/>
  <c r="Q17" i="13" s="1"/>
  <c r="U16" i="13"/>
  <c r="T16" i="13"/>
  <c r="S16" i="13"/>
  <c r="R16" i="13"/>
  <c r="P16" i="13"/>
  <c r="Q16" i="13" s="1"/>
  <c r="U15" i="13"/>
  <c r="T15" i="13"/>
  <c r="S15" i="13"/>
  <c r="R15" i="13"/>
  <c r="P15" i="13"/>
  <c r="Q15" i="13" s="1"/>
  <c r="U14" i="13"/>
  <c r="T14" i="13"/>
  <c r="S14" i="13"/>
  <c r="R14" i="13"/>
  <c r="P14" i="13"/>
  <c r="Q14" i="13" s="1"/>
  <c r="U13" i="13"/>
  <c r="T13" i="13"/>
  <c r="S13" i="13"/>
  <c r="R13" i="13"/>
  <c r="P13" i="13"/>
  <c r="Q13" i="13" s="1"/>
  <c r="U12" i="13"/>
  <c r="T12" i="13"/>
  <c r="S12" i="13"/>
  <c r="W12" i="13" s="1"/>
  <c r="R12" i="13"/>
  <c r="P12" i="13"/>
  <c r="Q12" i="13" s="1"/>
  <c r="U11" i="13"/>
  <c r="T11" i="13"/>
  <c r="S11" i="13"/>
  <c r="R11" i="13"/>
  <c r="P11" i="13"/>
  <c r="Q11" i="13" s="1"/>
  <c r="U10" i="13"/>
  <c r="T10" i="13"/>
  <c r="S10" i="13"/>
  <c r="R10" i="13"/>
  <c r="P10" i="13"/>
  <c r="Q10" i="13" s="1"/>
  <c r="U9" i="13"/>
  <c r="T9" i="13"/>
  <c r="S9" i="13"/>
  <c r="W9" i="13" s="1"/>
  <c r="R9" i="13"/>
  <c r="P9" i="13"/>
  <c r="Q9" i="13" s="1"/>
  <c r="U8" i="13"/>
  <c r="T8" i="13"/>
  <c r="S8" i="13"/>
  <c r="R8" i="13"/>
  <c r="P8" i="13"/>
  <c r="Q8" i="13" s="1"/>
  <c r="U7" i="13"/>
  <c r="T7" i="13"/>
  <c r="S7" i="13"/>
  <c r="R7" i="13"/>
  <c r="P7" i="13"/>
  <c r="Q7" i="13" s="1"/>
  <c r="U6" i="13"/>
  <c r="T6" i="13"/>
  <c r="S6" i="13"/>
  <c r="R6" i="13"/>
  <c r="P6" i="13"/>
  <c r="Q6" i="13" s="1"/>
  <c r="U5" i="13"/>
  <c r="T5" i="13"/>
  <c r="S5" i="13"/>
  <c r="R5" i="13"/>
  <c r="P5" i="13"/>
  <c r="Q5" i="13" s="1"/>
  <c r="U4" i="13"/>
  <c r="T4" i="13"/>
  <c r="S4" i="13"/>
  <c r="W4" i="13" s="1"/>
  <c r="R4" i="13"/>
  <c r="P4" i="13"/>
  <c r="Q4" i="13" s="1"/>
  <c r="U3" i="13"/>
  <c r="T3" i="13"/>
  <c r="S3" i="13"/>
  <c r="R3" i="13"/>
  <c r="P3" i="13"/>
  <c r="Q3" i="13" s="1"/>
  <c r="U2" i="13"/>
  <c r="T2" i="13"/>
  <c r="S2" i="13"/>
  <c r="R2" i="13"/>
  <c r="P2" i="13"/>
  <c r="Q2" i="13" s="1"/>
  <c r="Q115" i="9"/>
  <c r="R115" i="9" s="1"/>
  <c r="X115" i="9" s="1"/>
  <c r="S115" i="9"/>
  <c r="T115" i="9"/>
  <c r="U115" i="9"/>
  <c r="V115" i="9"/>
  <c r="W115" i="9"/>
  <c r="Q116" i="9"/>
  <c r="R116" i="9" s="1"/>
  <c r="X116" i="9" s="1"/>
  <c r="S116" i="9"/>
  <c r="T116" i="9"/>
  <c r="U116" i="9"/>
  <c r="V116" i="9"/>
  <c r="W116" i="9"/>
  <c r="Q117" i="9"/>
  <c r="R117" i="9" s="1"/>
  <c r="X117" i="9" s="1"/>
  <c r="S117" i="9"/>
  <c r="T117" i="9"/>
  <c r="U117" i="9"/>
  <c r="V117" i="9"/>
  <c r="W117" i="9"/>
  <c r="Q118" i="9"/>
  <c r="R118" i="9" s="1"/>
  <c r="X118" i="9" s="1"/>
  <c r="S118" i="9"/>
  <c r="T118" i="9"/>
  <c r="U118" i="9"/>
  <c r="V118" i="9"/>
  <c r="W118" i="9"/>
  <c r="Q119" i="9"/>
  <c r="R119" i="9" s="1"/>
  <c r="X119" i="9" s="1"/>
  <c r="S119" i="9"/>
  <c r="T119" i="9"/>
  <c r="U119" i="9"/>
  <c r="V119" i="9"/>
  <c r="W119" i="9"/>
  <c r="Q120" i="9"/>
  <c r="R120" i="9" s="1"/>
  <c r="X120" i="9" s="1"/>
  <c r="S120" i="9"/>
  <c r="T120" i="9"/>
  <c r="U120" i="9"/>
  <c r="V120" i="9"/>
  <c r="W120" i="9"/>
  <c r="Q121" i="9"/>
  <c r="R121" i="9" s="1"/>
  <c r="X121" i="9" s="1"/>
  <c r="S121" i="9"/>
  <c r="T121" i="9"/>
  <c r="U121" i="9"/>
  <c r="V121" i="9"/>
  <c r="W121" i="9"/>
  <c r="Q122" i="9"/>
  <c r="R122" i="9" s="1"/>
  <c r="X122" i="9" s="1"/>
  <c r="S122" i="9"/>
  <c r="T122" i="9"/>
  <c r="U122" i="9"/>
  <c r="V122" i="9"/>
  <c r="W122" i="9"/>
  <c r="Q123" i="9"/>
  <c r="R123" i="9" s="1"/>
  <c r="X123" i="9" s="1"/>
  <c r="S123" i="9"/>
  <c r="T123" i="9"/>
  <c r="U123" i="9"/>
  <c r="V123" i="9"/>
  <c r="W123" i="9"/>
  <c r="Q124" i="9"/>
  <c r="R124" i="9" s="1"/>
  <c r="X124" i="9" s="1"/>
  <c r="S124" i="9"/>
  <c r="T124" i="9"/>
  <c r="U124" i="9"/>
  <c r="V124" i="9"/>
  <c r="W124" i="9"/>
  <c r="Q105" i="9"/>
  <c r="R105" i="9" s="1"/>
  <c r="X105" i="9" s="1"/>
  <c r="S105" i="9"/>
  <c r="T105" i="9"/>
  <c r="U105" i="9"/>
  <c r="V105" i="9"/>
  <c r="W105" i="9"/>
  <c r="Q106" i="9"/>
  <c r="R106" i="9" s="1"/>
  <c r="X106" i="9" s="1"/>
  <c r="S106" i="9"/>
  <c r="T106" i="9"/>
  <c r="U106" i="9"/>
  <c r="V106" i="9"/>
  <c r="W106" i="9"/>
  <c r="Q107" i="9"/>
  <c r="R107" i="9" s="1"/>
  <c r="X107" i="9" s="1"/>
  <c r="S107" i="9"/>
  <c r="T107" i="9"/>
  <c r="U107" i="9"/>
  <c r="V107" i="9"/>
  <c r="W107" i="9"/>
  <c r="Q108" i="9"/>
  <c r="R108" i="9" s="1"/>
  <c r="X108" i="9" s="1"/>
  <c r="S108" i="9"/>
  <c r="T108" i="9"/>
  <c r="U108" i="9"/>
  <c r="V108" i="9"/>
  <c r="W108" i="9"/>
  <c r="Q109" i="9"/>
  <c r="R109" i="9" s="1"/>
  <c r="X109" i="9" s="1"/>
  <c r="S109" i="9"/>
  <c r="T109" i="9"/>
  <c r="U109" i="9"/>
  <c r="V109" i="9"/>
  <c r="W109" i="9"/>
  <c r="Q110" i="9"/>
  <c r="R110" i="9" s="1"/>
  <c r="X110" i="9" s="1"/>
  <c r="S110" i="9"/>
  <c r="T110" i="9"/>
  <c r="U110" i="9"/>
  <c r="V110" i="9"/>
  <c r="W110" i="9"/>
  <c r="Q111" i="9"/>
  <c r="R111" i="9" s="1"/>
  <c r="X111" i="9" s="1"/>
  <c r="S111" i="9"/>
  <c r="T111" i="9"/>
  <c r="U111" i="9"/>
  <c r="V111" i="9"/>
  <c r="W111" i="9"/>
  <c r="Q112" i="9"/>
  <c r="R112" i="9" s="1"/>
  <c r="X112" i="9" s="1"/>
  <c r="S112" i="9"/>
  <c r="T112" i="9"/>
  <c r="U112" i="9"/>
  <c r="V112" i="9"/>
  <c r="W112" i="9"/>
  <c r="Q113" i="9"/>
  <c r="R113" i="9" s="1"/>
  <c r="X113" i="9" s="1"/>
  <c r="S113" i="9"/>
  <c r="T113" i="9"/>
  <c r="U113" i="9"/>
  <c r="V113" i="9"/>
  <c r="W113" i="9"/>
  <c r="Q114" i="9"/>
  <c r="R114" i="9" s="1"/>
  <c r="X114" i="9" s="1"/>
  <c r="S114" i="9"/>
  <c r="T114" i="9"/>
  <c r="U114" i="9"/>
  <c r="V114" i="9"/>
  <c r="W114" i="9"/>
  <c r="Q95" i="9"/>
  <c r="R95" i="9" s="1"/>
  <c r="X95" i="9" s="1"/>
  <c r="S95" i="9"/>
  <c r="T95" i="9"/>
  <c r="U95" i="9"/>
  <c r="V95" i="9"/>
  <c r="W95" i="9"/>
  <c r="Q96" i="9"/>
  <c r="R96" i="9" s="1"/>
  <c r="X96" i="9" s="1"/>
  <c r="S96" i="9"/>
  <c r="T96" i="9"/>
  <c r="U96" i="9"/>
  <c r="V96" i="9"/>
  <c r="W96" i="9"/>
  <c r="Q97" i="9"/>
  <c r="R97" i="9" s="1"/>
  <c r="X97" i="9" s="1"/>
  <c r="S97" i="9"/>
  <c r="T97" i="9"/>
  <c r="U97" i="9"/>
  <c r="V97" i="9"/>
  <c r="W97" i="9"/>
  <c r="Q98" i="9"/>
  <c r="R98" i="9" s="1"/>
  <c r="X98" i="9" s="1"/>
  <c r="S98" i="9"/>
  <c r="T98" i="9"/>
  <c r="U98" i="9"/>
  <c r="V98" i="9"/>
  <c r="W98" i="9"/>
  <c r="Q99" i="9"/>
  <c r="R99" i="9" s="1"/>
  <c r="X99" i="9" s="1"/>
  <c r="S99" i="9"/>
  <c r="T99" i="9"/>
  <c r="U99" i="9"/>
  <c r="V99" i="9"/>
  <c r="W99" i="9"/>
  <c r="Q100" i="9"/>
  <c r="R100" i="9" s="1"/>
  <c r="X100" i="9" s="1"/>
  <c r="S100" i="9"/>
  <c r="T100" i="9"/>
  <c r="U100" i="9"/>
  <c r="V100" i="9"/>
  <c r="W100" i="9"/>
  <c r="Q101" i="9"/>
  <c r="R101" i="9" s="1"/>
  <c r="X101" i="9" s="1"/>
  <c r="S101" i="9"/>
  <c r="T101" i="9"/>
  <c r="U101" i="9"/>
  <c r="V101" i="9"/>
  <c r="W101" i="9"/>
  <c r="Q102" i="9"/>
  <c r="R102" i="9" s="1"/>
  <c r="X102" i="9" s="1"/>
  <c r="S102" i="9"/>
  <c r="T102" i="9"/>
  <c r="U102" i="9"/>
  <c r="V102" i="9"/>
  <c r="W102" i="9"/>
  <c r="Q103" i="9"/>
  <c r="R103" i="9" s="1"/>
  <c r="X103" i="9" s="1"/>
  <c r="S103" i="9"/>
  <c r="T103" i="9"/>
  <c r="U103" i="9"/>
  <c r="V103" i="9"/>
  <c r="W103" i="9"/>
  <c r="Q104" i="9"/>
  <c r="R104" i="9" s="1"/>
  <c r="X104" i="9" s="1"/>
  <c r="S104" i="9"/>
  <c r="T104" i="9"/>
  <c r="U104" i="9"/>
  <c r="V104" i="9"/>
  <c r="W104" i="9"/>
  <c r="Q85" i="9"/>
  <c r="R85" i="9" s="1"/>
  <c r="S85" i="9"/>
  <c r="T85" i="9"/>
  <c r="W85" i="9" s="1"/>
  <c r="U85" i="9"/>
  <c r="V85" i="9"/>
  <c r="Q86" i="9"/>
  <c r="R86" i="9" s="1"/>
  <c r="X86" i="9" s="1"/>
  <c r="S86" i="9"/>
  <c r="T86" i="9"/>
  <c r="U86" i="9"/>
  <c r="V86" i="9"/>
  <c r="W86" i="9"/>
  <c r="Q87" i="9"/>
  <c r="R87" i="9" s="1"/>
  <c r="X87" i="9" s="1"/>
  <c r="S87" i="9"/>
  <c r="T87" i="9"/>
  <c r="U87" i="9"/>
  <c r="V87" i="9"/>
  <c r="W87" i="9"/>
  <c r="Q88" i="9"/>
  <c r="R88" i="9" s="1"/>
  <c r="X88" i="9" s="1"/>
  <c r="S88" i="9"/>
  <c r="T88" i="9"/>
  <c r="U88" i="9"/>
  <c r="V88" i="9"/>
  <c r="W88" i="9"/>
  <c r="Q89" i="9"/>
  <c r="R89" i="9" s="1"/>
  <c r="X89" i="9" s="1"/>
  <c r="S89" i="9"/>
  <c r="T89" i="9"/>
  <c r="U89" i="9"/>
  <c r="V89" i="9"/>
  <c r="W89" i="9"/>
  <c r="Q90" i="9"/>
  <c r="R90" i="9" s="1"/>
  <c r="X90" i="9" s="1"/>
  <c r="S90" i="9"/>
  <c r="T90" i="9"/>
  <c r="U90" i="9"/>
  <c r="V90" i="9"/>
  <c r="W90" i="9"/>
  <c r="Q91" i="9"/>
  <c r="R91" i="9" s="1"/>
  <c r="X91" i="9" s="1"/>
  <c r="S91" i="9"/>
  <c r="T91" i="9"/>
  <c r="U91" i="9"/>
  <c r="V91" i="9"/>
  <c r="W91" i="9"/>
  <c r="Q92" i="9"/>
  <c r="R92" i="9" s="1"/>
  <c r="X92" i="9" s="1"/>
  <c r="S92" i="9"/>
  <c r="T92" i="9"/>
  <c r="U92" i="9"/>
  <c r="V92" i="9"/>
  <c r="W92" i="9"/>
  <c r="Q93" i="9"/>
  <c r="R93" i="9" s="1"/>
  <c r="X93" i="9" s="1"/>
  <c r="S93" i="9"/>
  <c r="T93" i="9"/>
  <c r="U93" i="9"/>
  <c r="V93" i="9"/>
  <c r="W93" i="9"/>
  <c r="Q94" i="9"/>
  <c r="R94" i="9" s="1"/>
  <c r="X94" i="9" s="1"/>
  <c r="S94" i="9"/>
  <c r="T94" i="9"/>
  <c r="U94" i="9"/>
  <c r="V94" i="9"/>
  <c r="W94" i="9"/>
  <c r="Q62" i="9"/>
  <c r="R62" i="9" s="1"/>
  <c r="X62" i="9" s="1"/>
  <c r="S62" i="9"/>
  <c r="T62" i="9"/>
  <c r="U62" i="9"/>
  <c r="V62" i="9"/>
  <c r="W62" i="9"/>
  <c r="Q63" i="9"/>
  <c r="R63" i="9" s="1"/>
  <c r="X63" i="9" s="1"/>
  <c r="S63" i="9"/>
  <c r="T63" i="9"/>
  <c r="U63" i="9"/>
  <c r="V63" i="9"/>
  <c r="W63" i="9"/>
  <c r="Q64" i="9"/>
  <c r="R64" i="9" s="1"/>
  <c r="X64" i="9" s="1"/>
  <c r="S64" i="9"/>
  <c r="T64" i="9"/>
  <c r="U64" i="9"/>
  <c r="V64" i="9"/>
  <c r="W64" i="9"/>
  <c r="Q65" i="9"/>
  <c r="R65" i="9" s="1"/>
  <c r="X65" i="9" s="1"/>
  <c r="S65" i="9"/>
  <c r="T65" i="9"/>
  <c r="U65" i="9"/>
  <c r="V65" i="9"/>
  <c r="W65" i="9"/>
  <c r="Q66" i="9"/>
  <c r="R66" i="9" s="1"/>
  <c r="X66" i="9" s="1"/>
  <c r="S66" i="9"/>
  <c r="T66" i="9"/>
  <c r="U66" i="9"/>
  <c r="V66" i="9"/>
  <c r="W66" i="9"/>
  <c r="Q67" i="9"/>
  <c r="R67" i="9" s="1"/>
  <c r="X67" i="9" s="1"/>
  <c r="S67" i="9"/>
  <c r="T67" i="9"/>
  <c r="U67" i="9"/>
  <c r="V67" i="9"/>
  <c r="W67" i="9"/>
  <c r="Q68" i="9"/>
  <c r="R68" i="9" s="1"/>
  <c r="X68" i="9" s="1"/>
  <c r="S68" i="9"/>
  <c r="T68" i="9"/>
  <c r="U68" i="9"/>
  <c r="V68" i="9"/>
  <c r="W68" i="9"/>
  <c r="Q69" i="9"/>
  <c r="R69" i="9" s="1"/>
  <c r="X69" i="9" s="1"/>
  <c r="S69" i="9"/>
  <c r="T69" i="9"/>
  <c r="U69" i="9"/>
  <c r="V69" i="9"/>
  <c r="W69" i="9"/>
  <c r="Q70" i="9"/>
  <c r="R70" i="9" s="1"/>
  <c r="X70" i="9" s="1"/>
  <c r="S70" i="9"/>
  <c r="T70" i="9"/>
  <c r="U70" i="9"/>
  <c r="V70" i="9"/>
  <c r="W70" i="9"/>
  <c r="Q71" i="9"/>
  <c r="R71" i="9" s="1"/>
  <c r="X71" i="9" s="1"/>
  <c r="S71" i="9"/>
  <c r="T71" i="9"/>
  <c r="U71" i="9"/>
  <c r="V71" i="9"/>
  <c r="W71" i="9"/>
  <c r="Q72" i="9"/>
  <c r="R72" i="9" s="1"/>
  <c r="X72" i="9" s="1"/>
  <c r="S72" i="9"/>
  <c r="T72" i="9"/>
  <c r="U72" i="9"/>
  <c r="V72" i="9"/>
  <c r="W72" i="9"/>
  <c r="Q73" i="9"/>
  <c r="R73" i="9" s="1"/>
  <c r="X73" i="9" s="1"/>
  <c r="S73" i="9"/>
  <c r="T73" i="9"/>
  <c r="U73" i="9"/>
  <c r="V73" i="9"/>
  <c r="W73" i="9"/>
  <c r="Q74" i="9"/>
  <c r="R74" i="9" s="1"/>
  <c r="X74" i="9" s="1"/>
  <c r="S74" i="9"/>
  <c r="T74" i="9"/>
  <c r="U74" i="9"/>
  <c r="V74" i="9"/>
  <c r="W74" i="9"/>
  <c r="Q75" i="9"/>
  <c r="R75" i="9" s="1"/>
  <c r="X75" i="9" s="1"/>
  <c r="S75" i="9"/>
  <c r="T75" i="9"/>
  <c r="U75" i="9"/>
  <c r="V75" i="9"/>
  <c r="W75" i="9"/>
  <c r="Q76" i="9"/>
  <c r="R76" i="9" s="1"/>
  <c r="X76" i="9" s="1"/>
  <c r="S76" i="9"/>
  <c r="T76" i="9"/>
  <c r="U76" i="9"/>
  <c r="V76" i="9"/>
  <c r="W76" i="9"/>
  <c r="Q77" i="9"/>
  <c r="R77" i="9" s="1"/>
  <c r="X77" i="9" s="1"/>
  <c r="S77" i="9"/>
  <c r="T77" i="9"/>
  <c r="U77" i="9"/>
  <c r="V77" i="9"/>
  <c r="W77" i="9"/>
  <c r="Q78" i="9"/>
  <c r="R78" i="9" s="1"/>
  <c r="X78" i="9" s="1"/>
  <c r="S78" i="9"/>
  <c r="T78" i="9"/>
  <c r="U78" i="9"/>
  <c r="V78" i="9"/>
  <c r="W78" i="9"/>
  <c r="Q79" i="9"/>
  <c r="R79" i="9" s="1"/>
  <c r="X79" i="9" s="1"/>
  <c r="S79" i="9"/>
  <c r="T79" i="9"/>
  <c r="U79" i="9"/>
  <c r="V79" i="9"/>
  <c r="W79" i="9"/>
  <c r="Q80" i="9"/>
  <c r="R80" i="9" s="1"/>
  <c r="X80" i="9" s="1"/>
  <c r="S80" i="9"/>
  <c r="T80" i="9"/>
  <c r="U80" i="9"/>
  <c r="V80" i="9"/>
  <c r="W80" i="9"/>
  <c r="Q81" i="9"/>
  <c r="R81" i="9" s="1"/>
  <c r="X81" i="9" s="1"/>
  <c r="S81" i="9"/>
  <c r="T81" i="9"/>
  <c r="U81" i="9"/>
  <c r="V81" i="9"/>
  <c r="W81" i="9"/>
  <c r="Q82" i="9"/>
  <c r="R82" i="9" s="1"/>
  <c r="X82" i="9" s="1"/>
  <c r="S82" i="9"/>
  <c r="T82" i="9"/>
  <c r="U82" i="9"/>
  <c r="V82" i="9"/>
  <c r="W82" i="9"/>
  <c r="Q83" i="9"/>
  <c r="R83" i="9" s="1"/>
  <c r="X83" i="9" s="1"/>
  <c r="S83" i="9"/>
  <c r="T83" i="9"/>
  <c r="U83" i="9"/>
  <c r="V83" i="9"/>
  <c r="W83" i="9"/>
  <c r="Q84" i="9"/>
  <c r="R84" i="9" s="1"/>
  <c r="X84" i="9" s="1"/>
  <c r="S84" i="9"/>
  <c r="T84" i="9"/>
  <c r="U84" i="9"/>
  <c r="V84" i="9"/>
  <c r="W84" i="9"/>
  <c r="W2" i="9"/>
  <c r="X2" i="9"/>
  <c r="X17" i="9"/>
  <c r="W49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50" i="9"/>
  <c r="W51" i="9"/>
  <c r="W52" i="9"/>
  <c r="W53" i="9"/>
  <c r="W54" i="9"/>
  <c r="W55" i="9"/>
  <c r="W56" i="9"/>
  <c r="W57" i="9"/>
  <c r="W58" i="9"/>
  <c r="W59" i="9"/>
  <c r="W60" i="9"/>
  <c r="W61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2" i="9"/>
  <c r="V61" i="9"/>
  <c r="U61" i="9"/>
  <c r="T61" i="9"/>
  <c r="S61" i="9"/>
  <c r="Q61" i="9"/>
  <c r="V60" i="9"/>
  <c r="U60" i="9"/>
  <c r="T60" i="9"/>
  <c r="S60" i="9"/>
  <c r="Q60" i="9"/>
  <c r="V59" i="9"/>
  <c r="U59" i="9"/>
  <c r="T59" i="9"/>
  <c r="S59" i="9"/>
  <c r="Q59" i="9"/>
  <c r="V58" i="9"/>
  <c r="U58" i="9"/>
  <c r="T58" i="9"/>
  <c r="S58" i="9"/>
  <c r="Q58" i="9"/>
  <c r="V57" i="9"/>
  <c r="U57" i="9"/>
  <c r="T57" i="9"/>
  <c r="S57" i="9"/>
  <c r="Q57" i="9"/>
  <c r="V56" i="9"/>
  <c r="U56" i="9"/>
  <c r="T56" i="9"/>
  <c r="S56" i="9"/>
  <c r="Q56" i="9"/>
  <c r="V55" i="9"/>
  <c r="U55" i="9"/>
  <c r="T55" i="9"/>
  <c r="S55" i="9"/>
  <c r="Q55" i="9"/>
  <c r="V54" i="9"/>
  <c r="U54" i="9"/>
  <c r="T54" i="9"/>
  <c r="S54" i="9"/>
  <c r="Q54" i="9"/>
  <c r="V53" i="9"/>
  <c r="U53" i="9"/>
  <c r="T53" i="9"/>
  <c r="S53" i="9"/>
  <c r="Q53" i="9"/>
  <c r="V52" i="9"/>
  <c r="U52" i="9"/>
  <c r="T52" i="9"/>
  <c r="S52" i="9"/>
  <c r="Q52" i="9"/>
  <c r="V51" i="9"/>
  <c r="U51" i="9"/>
  <c r="T51" i="9"/>
  <c r="S51" i="9"/>
  <c r="Q51" i="9"/>
  <c r="V50" i="9"/>
  <c r="U50" i="9"/>
  <c r="T50" i="9"/>
  <c r="S50" i="9"/>
  <c r="Q50" i="9"/>
  <c r="V49" i="9"/>
  <c r="U49" i="9"/>
  <c r="T49" i="9"/>
  <c r="S49" i="9"/>
  <c r="Q49" i="9"/>
  <c r="V48" i="9"/>
  <c r="U48" i="9"/>
  <c r="T48" i="9"/>
  <c r="S48" i="9"/>
  <c r="Q48" i="9"/>
  <c r="V47" i="9"/>
  <c r="U47" i="9"/>
  <c r="T47" i="9"/>
  <c r="S47" i="9"/>
  <c r="Q47" i="9"/>
  <c r="V46" i="9"/>
  <c r="U46" i="9"/>
  <c r="T46" i="9"/>
  <c r="S46" i="9"/>
  <c r="Q46" i="9"/>
  <c r="V45" i="9"/>
  <c r="U45" i="9"/>
  <c r="T45" i="9"/>
  <c r="S45" i="9"/>
  <c r="Q45" i="9"/>
  <c r="V44" i="9"/>
  <c r="U44" i="9"/>
  <c r="T44" i="9"/>
  <c r="S44" i="9"/>
  <c r="Q44" i="9"/>
  <c r="V43" i="9"/>
  <c r="U43" i="9"/>
  <c r="T43" i="9"/>
  <c r="S43" i="9"/>
  <c r="Q43" i="9"/>
  <c r="V42" i="9"/>
  <c r="U42" i="9"/>
  <c r="T42" i="9"/>
  <c r="S42" i="9"/>
  <c r="Q42" i="9"/>
  <c r="V41" i="9"/>
  <c r="U41" i="9"/>
  <c r="T41" i="9"/>
  <c r="S41" i="9"/>
  <c r="Q41" i="9"/>
  <c r="V40" i="9"/>
  <c r="U40" i="9"/>
  <c r="T40" i="9"/>
  <c r="S40" i="9"/>
  <c r="Q40" i="9"/>
  <c r="V39" i="9"/>
  <c r="U39" i="9"/>
  <c r="T39" i="9"/>
  <c r="S39" i="9"/>
  <c r="Q39" i="9"/>
  <c r="V38" i="9"/>
  <c r="U38" i="9"/>
  <c r="T38" i="9"/>
  <c r="S38" i="9"/>
  <c r="Q38" i="9"/>
  <c r="V37" i="9"/>
  <c r="U37" i="9"/>
  <c r="T37" i="9"/>
  <c r="S37" i="9"/>
  <c r="Q37" i="9"/>
  <c r="V36" i="9"/>
  <c r="U36" i="9"/>
  <c r="T36" i="9"/>
  <c r="S36" i="9"/>
  <c r="Q36" i="9"/>
  <c r="V35" i="9"/>
  <c r="U35" i="9"/>
  <c r="T35" i="9"/>
  <c r="S35" i="9"/>
  <c r="Q35" i="9"/>
  <c r="V34" i="9"/>
  <c r="U34" i="9"/>
  <c r="T34" i="9"/>
  <c r="S34" i="9"/>
  <c r="Q34" i="9"/>
  <c r="V33" i="9"/>
  <c r="U33" i="9"/>
  <c r="T33" i="9"/>
  <c r="S33" i="9"/>
  <c r="Q33" i="9"/>
  <c r="V32" i="9"/>
  <c r="U32" i="9"/>
  <c r="T32" i="9"/>
  <c r="S32" i="9"/>
  <c r="Q32" i="9"/>
  <c r="V31" i="9"/>
  <c r="U31" i="9"/>
  <c r="T31" i="9"/>
  <c r="S31" i="9"/>
  <c r="Q31" i="9"/>
  <c r="V30" i="9"/>
  <c r="U30" i="9"/>
  <c r="T30" i="9"/>
  <c r="S30" i="9"/>
  <c r="Q30" i="9"/>
  <c r="V29" i="9"/>
  <c r="U29" i="9"/>
  <c r="T29" i="9"/>
  <c r="S29" i="9"/>
  <c r="Q29" i="9"/>
  <c r="V28" i="9"/>
  <c r="U28" i="9"/>
  <c r="T28" i="9"/>
  <c r="S28" i="9"/>
  <c r="Q28" i="9"/>
  <c r="V27" i="9"/>
  <c r="U27" i="9"/>
  <c r="T27" i="9"/>
  <c r="S27" i="9"/>
  <c r="Q27" i="9"/>
  <c r="V26" i="9"/>
  <c r="U26" i="9"/>
  <c r="T26" i="9"/>
  <c r="S26" i="9"/>
  <c r="Q26" i="9"/>
  <c r="V25" i="9"/>
  <c r="U25" i="9"/>
  <c r="T25" i="9"/>
  <c r="S25" i="9"/>
  <c r="Q25" i="9"/>
  <c r="V24" i="9"/>
  <c r="U24" i="9"/>
  <c r="T24" i="9"/>
  <c r="S24" i="9"/>
  <c r="Q24" i="9"/>
  <c r="V23" i="9"/>
  <c r="U23" i="9"/>
  <c r="T23" i="9"/>
  <c r="S23" i="9"/>
  <c r="Q23" i="9"/>
  <c r="V22" i="9"/>
  <c r="U22" i="9"/>
  <c r="T22" i="9"/>
  <c r="S22" i="9"/>
  <c r="Q22" i="9"/>
  <c r="V21" i="9"/>
  <c r="U21" i="9"/>
  <c r="T21" i="9"/>
  <c r="S21" i="9"/>
  <c r="Q21" i="9"/>
  <c r="V20" i="9"/>
  <c r="U20" i="9"/>
  <c r="T20" i="9"/>
  <c r="S20" i="9"/>
  <c r="Q20" i="9"/>
  <c r="V19" i="9"/>
  <c r="U19" i="9"/>
  <c r="T19" i="9"/>
  <c r="S19" i="9"/>
  <c r="Q19" i="9"/>
  <c r="V18" i="9"/>
  <c r="U18" i="9"/>
  <c r="T18" i="9"/>
  <c r="S18" i="9"/>
  <c r="Q18" i="9"/>
  <c r="V17" i="9"/>
  <c r="U17" i="9"/>
  <c r="T17" i="9"/>
  <c r="S17" i="9"/>
  <c r="Q17" i="9"/>
  <c r="V16" i="9"/>
  <c r="U16" i="9"/>
  <c r="T16" i="9"/>
  <c r="S16" i="9"/>
  <c r="Q16" i="9"/>
  <c r="V15" i="9"/>
  <c r="U15" i="9"/>
  <c r="T15" i="9"/>
  <c r="S15" i="9"/>
  <c r="Q15" i="9"/>
  <c r="V14" i="9"/>
  <c r="U14" i="9"/>
  <c r="T14" i="9"/>
  <c r="S14" i="9"/>
  <c r="Q14" i="9"/>
  <c r="V13" i="9"/>
  <c r="U13" i="9"/>
  <c r="T13" i="9"/>
  <c r="S13" i="9"/>
  <c r="Q13" i="9"/>
  <c r="V12" i="9"/>
  <c r="U12" i="9"/>
  <c r="T12" i="9"/>
  <c r="S12" i="9"/>
  <c r="Q12" i="9"/>
  <c r="V11" i="9"/>
  <c r="U11" i="9"/>
  <c r="T11" i="9"/>
  <c r="S11" i="9"/>
  <c r="Q11" i="9"/>
  <c r="V10" i="9"/>
  <c r="U10" i="9"/>
  <c r="T10" i="9"/>
  <c r="S10" i="9"/>
  <c r="Q10" i="9"/>
  <c r="V9" i="9"/>
  <c r="U9" i="9"/>
  <c r="T9" i="9"/>
  <c r="S9" i="9"/>
  <c r="Q9" i="9"/>
  <c r="V8" i="9"/>
  <c r="U8" i="9"/>
  <c r="T8" i="9"/>
  <c r="S8" i="9"/>
  <c r="Q8" i="9"/>
  <c r="V7" i="9"/>
  <c r="U7" i="9"/>
  <c r="T7" i="9"/>
  <c r="S7" i="9"/>
  <c r="Q7" i="9"/>
  <c r="V6" i="9"/>
  <c r="U6" i="9"/>
  <c r="T6" i="9"/>
  <c r="S6" i="9"/>
  <c r="Q6" i="9"/>
  <c r="V5" i="9"/>
  <c r="U5" i="9"/>
  <c r="T5" i="9"/>
  <c r="S5" i="9"/>
  <c r="Q5" i="9"/>
  <c r="V4" i="9"/>
  <c r="U4" i="9"/>
  <c r="T4" i="9"/>
  <c r="S4" i="9"/>
  <c r="Q4" i="9"/>
  <c r="V3" i="9"/>
  <c r="U3" i="9"/>
  <c r="T3" i="9"/>
  <c r="S3" i="9"/>
  <c r="Q3" i="9"/>
  <c r="V2" i="9"/>
  <c r="U2" i="9"/>
  <c r="T2" i="9"/>
  <c r="S2" i="9"/>
  <c r="Q2" i="9"/>
  <c r="V45" i="8"/>
  <c r="V55" i="8"/>
  <c r="U55" i="8"/>
  <c r="T55" i="8"/>
  <c r="S55" i="8"/>
  <c r="U45" i="8"/>
  <c r="T45" i="8"/>
  <c r="S45" i="8"/>
  <c r="V35" i="8"/>
  <c r="U35" i="8"/>
  <c r="T35" i="8"/>
  <c r="S35" i="8"/>
  <c r="V25" i="8"/>
  <c r="U25" i="8"/>
  <c r="T25" i="8"/>
  <c r="S25" i="8"/>
  <c r="V15" i="8"/>
  <c r="U15" i="8"/>
  <c r="T15" i="8"/>
  <c r="S15" i="8"/>
  <c r="V5" i="8"/>
  <c r="U5" i="8"/>
  <c r="T5" i="8"/>
  <c r="S5" i="8"/>
  <c r="M55" i="8"/>
  <c r="K55" i="8"/>
  <c r="L55" i="8"/>
  <c r="J55" i="8"/>
  <c r="M45" i="8"/>
  <c r="K45" i="8"/>
  <c r="L45" i="8"/>
  <c r="J45" i="8"/>
  <c r="M35" i="8"/>
  <c r="K35" i="8"/>
  <c r="L35" i="8"/>
  <c r="J35" i="8"/>
  <c r="M25" i="8"/>
  <c r="K25" i="8"/>
  <c r="L25" i="8"/>
  <c r="J25" i="8"/>
  <c r="M15" i="8"/>
  <c r="K15" i="8"/>
  <c r="L15" i="8"/>
  <c r="J15" i="8"/>
  <c r="M5" i="8"/>
  <c r="K5" i="8"/>
  <c r="L5" i="8"/>
  <c r="J5" i="8"/>
  <c r="E22" i="4"/>
  <c r="E23" i="4"/>
  <c r="E20" i="4"/>
  <c r="E18" i="4"/>
  <c r="E19" i="4"/>
  <c r="E21" i="4"/>
  <c r="W14" i="13" l="1"/>
  <c r="W30" i="13"/>
  <c r="W54" i="13"/>
  <c r="W3" i="13"/>
  <c r="W11" i="13"/>
  <c r="W19" i="13"/>
  <c r="W27" i="13"/>
  <c r="W35" i="13"/>
  <c r="W43" i="13"/>
  <c r="W51" i="13"/>
  <c r="W59" i="13"/>
  <c r="W24" i="13"/>
  <c r="W32" i="13"/>
  <c r="W40" i="13"/>
  <c r="W56" i="13"/>
  <c r="W5" i="13"/>
  <c r="W29" i="13"/>
  <c r="W45" i="13"/>
  <c r="W53" i="13"/>
  <c r="W61" i="13"/>
  <c r="W8" i="13"/>
  <c r="W21" i="13"/>
  <c r="W2" i="13"/>
  <c r="W18" i="13"/>
  <c r="W42" i="13"/>
  <c r="W6" i="13"/>
  <c r="W22" i="13"/>
  <c r="W38" i="13"/>
  <c r="W46" i="13"/>
  <c r="W16" i="13"/>
  <c r="W48" i="13"/>
  <c r="W13" i="13"/>
  <c r="W37" i="13"/>
  <c r="W10" i="13"/>
  <c r="W26" i="13"/>
  <c r="W34" i="13"/>
  <c r="W50" i="13"/>
  <c r="W58" i="13"/>
  <c r="W7" i="13"/>
  <c r="W15" i="13"/>
  <c r="W23" i="13"/>
  <c r="W31" i="13"/>
  <c r="W39" i="13"/>
  <c r="W47" i="13"/>
  <c r="W55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X85" i="9"/>
</calcChain>
</file>

<file path=xl/sharedStrings.xml><?xml version="1.0" encoding="utf-8"?>
<sst xmlns="http://schemas.openxmlformats.org/spreadsheetml/2006/main" count="5267" uniqueCount="237">
  <si>
    <t>power</t>
  </si>
  <si>
    <t>energy</t>
  </si>
  <si>
    <t>time</t>
  </si>
  <si>
    <t>app</t>
  </si>
  <si>
    <t>game</t>
  </si>
  <si>
    <t>cores_num</t>
  </si>
  <si>
    <t>y</t>
  </si>
  <si>
    <t>social_media</t>
  </si>
  <si>
    <t>core_s0</t>
  </si>
  <si>
    <t>core_s1</t>
  </si>
  <si>
    <t>core_s2</t>
  </si>
  <si>
    <t>core_s3</t>
  </si>
  <si>
    <t>core_l0</t>
  </si>
  <si>
    <t>core_l1</t>
  </si>
  <si>
    <t>core_m1</t>
  </si>
  <si>
    <t>core_m0</t>
  </si>
  <si>
    <t>video_call</t>
  </si>
  <si>
    <t>background_music</t>
  </si>
  <si>
    <t>Row Labels</t>
  </si>
  <si>
    <t>Grand Total</t>
  </si>
  <si>
    <t>Average of power</t>
  </si>
  <si>
    <t>Average of time</t>
  </si>
  <si>
    <t>idle</t>
  </si>
  <si>
    <t>ave of energy</t>
  </si>
  <si>
    <t>n</t>
  </si>
  <si>
    <t>web</t>
  </si>
  <si>
    <t>(All)</t>
  </si>
  <si>
    <t>8 cores</t>
  </si>
  <si>
    <t>BatterySaver_backgroundmusic</t>
  </si>
  <si>
    <t>BatterySaver_game</t>
  </si>
  <si>
    <t>BatterySaver_socialmedia</t>
  </si>
  <si>
    <t>BatterySaver_idle</t>
  </si>
  <si>
    <t>BatterySaver_videocall</t>
  </si>
  <si>
    <t>BatterySaver_web</t>
  </si>
  <si>
    <t>core</t>
  </si>
  <si>
    <t>games</t>
  </si>
  <si>
    <t>Idle</t>
  </si>
  <si>
    <t>`</t>
  </si>
  <si>
    <t>Mean</t>
  </si>
  <si>
    <t>Benchmark</t>
  </si>
  <si>
    <t xml:space="preserve">Baseline </t>
  </si>
  <si>
    <t xml:space="preserve">Battery Saver </t>
  </si>
  <si>
    <t>change</t>
  </si>
  <si>
    <t>mean</t>
  </si>
  <si>
    <t>std</t>
  </si>
  <si>
    <t>Power (Watt)</t>
  </si>
  <si>
    <t>Energy (J)</t>
  </si>
  <si>
    <t>Background music</t>
  </si>
  <si>
    <t>Video playing</t>
  </si>
  <si>
    <t>Social media</t>
  </si>
  <si>
    <t>Web browsing</t>
  </si>
  <si>
    <t>Video call</t>
  </si>
  <si>
    <t>baseline</t>
  </si>
  <si>
    <t>Battery Saver</t>
  </si>
  <si>
    <t>Power</t>
  </si>
  <si>
    <t> change</t>
  </si>
  <si>
    <t>%</t>
  </si>
  <si>
    <t>brightness</t>
  </si>
  <si>
    <t>idle_screen_on</t>
  </si>
  <si>
    <t>idle_screen_off</t>
  </si>
  <si>
    <t>random</t>
  </si>
  <si>
    <t>internet</t>
  </si>
  <si>
    <t>wifi_only_NoSimCard</t>
  </si>
  <si>
    <t>5G_only_WifiOff</t>
  </si>
  <si>
    <t>Energy</t>
  </si>
  <si>
    <t>Time</t>
  </si>
  <si>
    <t>start_time</t>
  </si>
  <si>
    <t>start_total_frame</t>
  </si>
  <si>
    <t>start_Janky_frames</t>
  </si>
  <si>
    <t>start_Number_Missed_Vsync</t>
  </si>
  <si>
    <t>end_time</t>
  </si>
  <si>
    <t>end_total_frame</t>
  </si>
  <si>
    <t>end_Number_Missed_Vsync</t>
  </si>
  <si>
    <t>Diff_time</t>
  </si>
  <si>
    <t>Diff_total_frame</t>
  </si>
  <si>
    <t>Diff_Number_Missed_Vsync</t>
  </si>
  <si>
    <t>end_Janky_frames</t>
  </si>
  <si>
    <t>Diff_Janky_frames</t>
  </si>
  <si>
    <t>start_Janky_frames_legacy</t>
  </si>
  <si>
    <t>end_Janky_frames_legacy</t>
  </si>
  <si>
    <t>Diff_Janky_frames_legacy</t>
  </si>
  <si>
    <t>twitter</t>
  </si>
  <si>
    <t>tiktok</t>
  </si>
  <si>
    <t>Average of Diff_total_frame</t>
  </si>
  <si>
    <t>Average of Diff_Janky_frames</t>
  </si>
  <si>
    <t>Average of Diff_Janky_frames_legacy</t>
  </si>
  <si>
    <t>Average of Diff_Number_Missed_Vsync</t>
  </si>
  <si>
    <t>all</t>
  </si>
  <si>
    <t>1s</t>
  </si>
  <si>
    <t>2s</t>
  </si>
  <si>
    <t>4s</t>
  </si>
  <si>
    <t>4s2m</t>
  </si>
  <si>
    <t>4s2l</t>
  </si>
  <si>
    <t>janky_totalframe</t>
  </si>
  <si>
    <t>Average of janky_totalframe</t>
  </si>
  <si>
    <t>Janky_rate</t>
  </si>
  <si>
    <t>diff_time_second</t>
  </si>
  <si>
    <t>Average of Janky_rate</t>
  </si>
  <si>
    <t>Average of Energy</t>
  </si>
  <si>
    <t>18:37:15</t>
  </si>
  <si>
    <t>18:40:07</t>
  </si>
  <si>
    <t>18:42:48</t>
  </si>
  <si>
    <t>18:45:39</t>
  </si>
  <si>
    <t>18:48:38</t>
  </si>
  <si>
    <t>18:51:32</t>
  </si>
  <si>
    <t>18:54:20</t>
  </si>
  <si>
    <t>18:57:10</t>
  </si>
  <si>
    <t>19:00:00</t>
  </si>
  <si>
    <t>19:02:50</t>
  </si>
  <si>
    <t>18:39:38</t>
  </si>
  <si>
    <t>18:42:22</t>
  </si>
  <si>
    <t>18:45:12</t>
  </si>
  <si>
    <t>18:48:09</t>
  </si>
  <si>
    <t>18:51:06</t>
  </si>
  <si>
    <t>18:53:54</t>
  </si>
  <si>
    <t>18:56:43</t>
  </si>
  <si>
    <t>18:59:34</t>
  </si>
  <si>
    <t>19:02:24</t>
  </si>
  <si>
    <t>19:05:13</t>
  </si>
  <si>
    <t>19:05:39</t>
  </si>
  <si>
    <t>19:08:22</t>
  </si>
  <si>
    <t>19:10:55</t>
  </si>
  <si>
    <t>19:13:35</t>
  </si>
  <si>
    <t>19:16:07</t>
  </si>
  <si>
    <t>19:18:41</t>
  </si>
  <si>
    <t>19:21:27</t>
  </si>
  <si>
    <t>19:24:01</t>
  </si>
  <si>
    <t>19:26:45</t>
  </si>
  <si>
    <t>19:29:27</t>
  </si>
  <si>
    <t>19:07:58</t>
  </si>
  <si>
    <t>19:10:30</t>
  </si>
  <si>
    <t>19:13:11</t>
  </si>
  <si>
    <t>19:15:43</t>
  </si>
  <si>
    <t>19:18:16</t>
  </si>
  <si>
    <t>19:21:04</t>
  </si>
  <si>
    <t>19:23:37</t>
  </si>
  <si>
    <t>19:26:21</t>
  </si>
  <si>
    <t>19:29:03</t>
  </si>
  <si>
    <t>19:31:34</t>
  </si>
  <si>
    <t>19:31:58</t>
  </si>
  <si>
    <t>19:34:42</t>
  </si>
  <si>
    <t>19:37:19</t>
  </si>
  <si>
    <t>19:40:01</t>
  </si>
  <si>
    <t>19:42:34</t>
  </si>
  <si>
    <t>19:45:22</t>
  </si>
  <si>
    <t>19:47:59</t>
  </si>
  <si>
    <t>19:50:51</t>
  </si>
  <si>
    <t>19:53:30</t>
  </si>
  <si>
    <t>19:56:02</t>
  </si>
  <si>
    <t>19:34:18</t>
  </si>
  <si>
    <t>19:36:55</t>
  </si>
  <si>
    <t>19:39:38</t>
  </si>
  <si>
    <t>19:42:11</t>
  </si>
  <si>
    <t>19:44:59</t>
  </si>
  <si>
    <t>19:47:36</t>
  </si>
  <si>
    <t>19:50:28</t>
  </si>
  <si>
    <t>19:53:07</t>
  </si>
  <si>
    <t>19:55:39</t>
  </si>
  <si>
    <t>19:58:19</t>
  </si>
  <si>
    <t>19:58:42</t>
  </si>
  <si>
    <t>20:01:22</t>
  </si>
  <si>
    <t>20:04:00</t>
  </si>
  <si>
    <t>20:06:44</t>
  </si>
  <si>
    <t>20:09:16</t>
  </si>
  <si>
    <t>20:11:50</t>
  </si>
  <si>
    <t>20:14:27</t>
  </si>
  <si>
    <t>20:17:07</t>
  </si>
  <si>
    <t>20:19:47</t>
  </si>
  <si>
    <t>20:22:15</t>
  </si>
  <si>
    <t>20:00:58</t>
  </si>
  <si>
    <t>20:03:37</t>
  </si>
  <si>
    <t>20:06:21</t>
  </si>
  <si>
    <t>20:08:53</t>
  </si>
  <si>
    <t>20:11:26</t>
  </si>
  <si>
    <t>20:14:03</t>
  </si>
  <si>
    <t>20:16:43</t>
  </si>
  <si>
    <t>20:19:24</t>
  </si>
  <si>
    <t>20:21:51</t>
  </si>
  <si>
    <t>20:24:28</t>
  </si>
  <si>
    <t>20:24:51</t>
  </si>
  <si>
    <t>20:27:29</t>
  </si>
  <si>
    <t>20:30:11</t>
  </si>
  <si>
    <t>20:32:50</t>
  </si>
  <si>
    <t>20:35:26</t>
  </si>
  <si>
    <t>20:37:59</t>
  </si>
  <si>
    <t>20:40:32</t>
  </si>
  <si>
    <t>20:43:11</t>
  </si>
  <si>
    <t>20:45:50</t>
  </si>
  <si>
    <t>20:48:32</t>
  </si>
  <si>
    <t>20:27:06</t>
  </si>
  <si>
    <t>20:29:48</t>
  </si>
  <si>
    <t>20:32:27</t>
  </si>
  <si>
    <t>20:35:02</t>
  </si>
  <si>
    <t>20:37:36</t>
  </si>
  <si>
    <t>20:40:09</t>
  </si>
  <si>
    <t>20:42:48</t>
  </si>
  <si>
    <t>20:45:27</t>
  </si>
  <si>
    <t>20:48:08</t>
  </si>
  <si>
    <t>20:50:51</t>
  </si>
  <si>
    <t>21:16:14</t>
  </si>
  <si>
    <t>21:18:50</t>
  </si>
  <si>
    <t>21:21:31</t>
  </si>
  <si>
    <t>21:24:03</t>
  </si>
  <si>
    <t>21:26:47</t>
  </si>
  <si>
    <t>21:29:18</t>
  </si>
  <si>
    <t>21:31:54</t>
  </si>
  <si>
    <t>21:34:35</t>
  </si>
  <si>
    <t>21:37:08</t>
  </si>
  <si>
    <t>21:39:44</t>
  </si>
  <si>
    <t>21:18:27</t>
  </si>
  <si>
    <t>21:21:07</t>
  </si>
  <si>
    <t>21:23:40</t>
  </si>
  <si>
    <t>21:26:24</t>
  </si>
  <si>
    <t>21:28:55</t>
  </si>
  <si>
    <t>21:31:31</t>
  </si>
  <si>
    <t>21:34:11</t>
  </si>
  <si>
    <t>21:36:45</t>
  </si>
  <si>
    <t>21:39:21</t>
  </si>
  <si>
    <t>21:41:58</t>
  </si>
  <si>
    <t>Cores On</t>
  </si>
  <si>
    <t>Energy Diff</t>
  </si>
  <si>
    <t>QoS Diff</t>
  </si>
  <si>
    <t>All</t>
  </si>
  <si>
    <t>1S</t>
  </si>
  <si>
    <t>2S</t>
  </si>
  <si>
    <t>4S</t>
  </si>
  <si>
    <t>4S + 2L</t>
  </si>
  <si>
    <t>4S + 2M</t>
  </si>
  <si>
    <t>QoS 2= (Janky Frame/ Total Frame)*100</t>
  </si>
  <si>
    <t>QoS 2 Diff</t>
  </si>
  <si>
    <t>QoS = Jany Frame / time (FPS)</t>
  </si>
  <si>
    <t>Janky_per_second</t>
  </si>
  <si>
    <t>total_frame_per_second</t>
  </si>
  <si>
    <t>Average of Janky_per_second</t>
  </si>
  <si>
    <t>Average of total_frame_per_second</t>
  </si>
  <si>
    <t>QoS 3= (Total Frame / Second)</t>
  </si>
  <si>
    <t>QoS 3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</si>
</sst>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3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8" borderId="10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right" vertical="center"/>
    </xf>
    <xf numFmtId="0" fontId="3" fillId="8" borderId="11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10" fontId="3" fillId="8" borderId="11" xfId="0" applyNumberFormat="1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horizontal="right" vertical="center"/>
    </xf>
    <xf numFmtId="0" fontId="3" fillId="8" borderId="7" xfId="0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right" vertical="center"/>
    </xf>
    <xf numFmtId="10" fontId="3" fillId="8" borderId="7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1"/>
    </xf>
    <xf numFmtId="2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NumberFormat="1"/>
    <xf numFmtId="0" fontId="0" fillId="0" borderId="0" xfId="1" applyNumberFormat="1" applyFont="1" applyFill="1" applyBorder="1"/>
    <xf numFmtId="2" fontId="0" fillId="0" borderId="0" xfId="0" applyNumberFormat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10" borderId="21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10" borderId="15" xfId="0" applyFill="1" applyBorder="1"/>
    <xf numFmtId="0" fontId="0" fillId="10" borderId="22" xfId="0" applyFill="1" applyBorder="1" applyAlignment="1">
      <alignment horizontal="left"/>
    </xf>
    <xf numFmtId="0" fontId="0" fillId="10" borderId="0" xfId="0" applyNumberFormat="1" applyFill="1" applyBorder="1"/>
    <xf numFmtId="183" fontId="0" fillId="10" borderId="0" xfId="0" applyNumberFormat="1" applyFill="1" applyBorder="1"/>
    <xf numFmtId="0" fontId="0" fillId="10" borderId="23" xfId="0" applyFill="1" applyBorder="1" applyAlignment="1">
      <alignment horizontal="left"/>
    </xf>
    <xf numFmtId="0" fontId="0" fillId="10" borderId="16" xfId="0" applyNumberFormat="1" applyFill="1" applyBorder="1"/>
    <xf numFmtId="2" fontId="0" fillId="10" borderId="16" xfId="0" applyNumberFormat="1" applyFill="1" applyBorder="1"/>
    <xf numFmtId="0" fontId="0" fillId="10" borderId="17" xfId="0" applyFill="1" applyBorder="1"/>
    <xf numFmtId="0" fontId="6" fillId="0" borderId="0" xfId="0" applyFont="1"/>
    <xf numFmtId="0" fontId="0" fillId="9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</a:t>
            </a:r>
            <a:r>
              <a:rPr lang="en-GB"/>
              <a:t>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graphs!$L$51:$L$56</c:f>
              <c:numCache>
                <c:formatCode>General</c:formatCode>
                <c:ptCount val="6"/>
                <c:pt idx="0">
                  <c:v>0.92806960000000005</c:v>
                </c:pt>
                <c:pt idx="1">
                  <c:v>1.4392232</c:v>
                </c:pt>
                <c:pt idx="2">
                  <c:v>1.4603489999999999</c:v>
                </c:pt>
                <c:pt idx="3">
                  <c:v>3.0162046</c:v>
                </c:pt>
                <c:pt idx="4">
                  <c:v>0.42755100000000007</c:v>
                </c:pt>
                <c:pt idx="5">
                  <c:v>1.8020742000000003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3A44-AF9D-9E07E5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05632"/>
        <c:axId val="276307360"/>
      </c:barChart>
      <c:catAx>
        <c:axId val="276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7360"/>
        <c:crosses val="autoZero"/>
        <c:auto val="1"/>
        <c:lblAlgn val="ctr"/>
        <c:lblOffset val="100"/>
        <c:noMultiLvlLbl val="0"/>
      </c:catAx>
      <c:valAx>
        <c:axId val="276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graphs!$M$51:$M$56</c:f>
              <c:numCache>
                <c:formatCode>General</c:formatCode>
                <c:ptCount val="6"/>
                <c:pt idx="0">
                  <c:v>124.667174</c:v>
                </c:pt>
                <c:pt idx="1">
                  <c:v>134.31204499999998</c:v>
                </c:pt>
                <c:pt idx="2">
                  <c:v>139.878828</c:v>
                </c:pt>
                <c:pt idx="3">
                  <c:v>128.15018519999998</c:v>
                </c:pt>
                <c:pt idx="4">
                  <c:v>155.7137366</c:v>
                </c:pt>
                <c:pt idx="5">
                  <c:v>131.731325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7747-9F78-AF28361E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94223"/>
        <c:axId val="311633984"/>
      </c:barChart>
      <c:catAx>
        <c:axId val="2042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3984"/>
        <c:crosses val="autoZero"/>
        <c:auto val="1"/>
        <c:lblAlgn val="ctr"/>
        <c:lblOffset val="100"/>
        <c:noMultiLvlLbl val="0"/>
      </c:catAx>
      <c:valAx>
        <c:axId val="31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graphs!$N$51:$N$56</c:f>
              <c:numCache>
                <c:formatCode>General</c:formatCode>
                <c:ptCount val="6"/>
                <c:pt idx="0">
                  <c:v>115.92</c:v>
                </c:pt>
                <c:pt idx="1">
                  <c:v>193.2</c:v>
                </c:pt>
                <c:pt idx="2">
                  <c:v>204.24</c:v>
                </c:pt>
                <c:pt idx="3">
                  <c:v>386.4</c:v>
                </c:pt>
                <c:pt idx="4">
                  <c:v>66.240000000000009</c:v>
                </c:pt>
                <c:pt idx="5">
                  <c:v>237.36000000000004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349-9ABE-1DEA82F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69375"/>
        <c:axId val="2066920543"/>
      </c:barChart>
      <c:catAx>
        <c:axId val="20671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20543"/>
        <c:crosses val="autoZero"/>
        <c:auto val="1"/>
        <c:lblAlgn val="ctr"/>
        <c:lblOffset val="100"/>
        <c:noMultiLvlLbl val="0"/>
      </c:catAx>
      <c:valAx>
        <c:axId val="206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8</xdr:row>
      <xdr:rowOff>0</xdr:rowOff>
    </xdr:from>
    <xdr:to>
      <xdr:col>12</xdr:col>
      <xdr:colOff>550842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AA8BB-0269-A886-33FC-554A6E6C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23</xdr:row>
      <xdr:rowOff>25400</xdr:rowOff>
    </xdr:from>
    <xdr:to>
      <xdr:col>13</xdr:col>
      <xdr:colOff>122409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B557-A97D-3505-0733-490ECF4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98614</xdr:colOff>
      <xdr:row>6</xdr:row>
      <xdr:rowOff>178107</xdr:rowOff>
    </xdr:from>
    <xdr:to>
      <xdr:col>21</xdr:col>
      <xdr:colOff>76505</xdr:colOff>
      <xdr:row>20</xdr:row>
      <xdr:rowOff>76508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811D-7758-E05D-6CC6-4C392E76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4.676067708337" createdVersion="8" refreshedVersion="8" minRefreshableVersion="3" recordCount="422" xr:uid="{5BAD0BF2-3F18-9C49-BB95-E9483D409D74}">
  <cacheSource type="worksheet">
    <worksheetSource ref="D1:R423" sheet="data"/>
  </cacheSource>
  <cacheFields count="15">
    <cacheField name="power" numFmtId="0">
      <sharedItems containsSemiMixedTypes="0" containsString="0" containsNumber="1" minValue="0.289856" maxValue="5.0699209999999999"/>
    </cacheField>
    <cacheField name="energy" numFmtId="0">
      <sharedItems containsSemiMixedTypes="0" containsString="0" containsNumber="1" minValue="55.2" maxValue="634.79999999999995"/>
    </cacheField>
    <cacheField name="time" numFmtId="0">
      <sharedItems containsSemiMixedTypes="0" containsString="0" containsNumber="1" minValue="120.146092" maxValue="206.883928"/>
    </cacheField>
    <cacheField name="app" numFmtId="0">
      <sharedItems count="14">
        <s v="social_media"/>
        <s v="game"/>
        <s v="video_call"/>
        <s v="background_music"/>
        <s v="idle"/>
        <s v="web"/>
        <s v="BatterySaver_backgroundmusic"/>
        <s v="BatterySaver_game"/>
        <s v="BatterySaver_socialmedia"/>
        <s v="BatterySaver_idle"/>
        <s v="BatterySaver_videocall"/>
        <s v="BatterySaver_web"/>
        <s v="idle_screen_on"/>
        <s v="idle_screen_off"/>
      </sharedItems>
    </cacheField>
    <cacheField name="cores_num" numFmtId="0">
      <sharedItems containsSemiMixedTypes="0" containsString="0" containsNumber="1" containsInteger="1" minValue="2" maxValue="68" count="63">
        <n v="8"/>
        <n v="2"/>
        <n v="4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  <n v="55" u="1"/>
        <n v="56" u="1"/>
        <n v="57" u="1"/>
        <n v="58" u="1"/>
        <n v="59" u="1"/>
        <n v="60" u="1"/>
        <n v="61" u="1"/>
        <n v="62" u="1"/>
        <n v="63" u="1"/>
        <n v="64" u="1"/>
        <n v="65" u="1"/>
        <n v="66" u="1"/>
        <n v="67" u="1"/>
        <n v="68" u="1"/>
      </sharedItems>
    </cacheField>
    <cacheField name="core_s0" numFmtId="0">
      <sharedItems count="2">
        <s v="y"/>
        <s v="n"/>
      </sharedItems>
    </cacheField>
    <cacheField name="core_s1" numFmtId="0">
      <sharedItems count="2">
        <s v="y"/>
        <s v="n"/>
      </sharedItems>
    </cacheField>
    <cacheField name="core_s2" numFmtId="0">
      <sharedItems count="2">
        <s v="y"/>
        <s v="n"/>
      </sharedItems>
    </cacheField>
    <cacheField name="core_s3" numFmtId="0">
      <sharedItems count="2">
        <s v="y"/>
        <s v="n"/>
      </sharedItems>
    </cacheField>
    <cacheField name="core_m0" numFmtId="0">
      <sharedItems count="2">
        <s v="y"/>
        <s v="n"/>
      </sharedItems>
    </cacheField>
    <cacheField name="core_m1" numFmtId="0">
      <sharedItems count="2">
        <s v="y"/>
        <s v="n"/>
      </sharedItems>
    </cacheField>
    <cacheField name="core_l0" numFmtId="0">
      <sharedItems count="2">
        <s v="y"/>
        <s v="n"/>
      </sharedItems>
    </cacheField>
    <cacheField name="core_l1" numFmtId="0">
      <sharedItems count="2">
        <s v="y"/>
        <s v="n"/>
      </sharedItems>
    </cacheField>
    <cacheField name="brightness" numFmtId="0">
      <sharedItems containsMixedTypes="1" containsNumber="1" containsInteger="1" minValue="1" maxValue="100"/>
    </cacheField>
    <cacheField name="internet" numFmtId="0">
      <sharedItems count="2">
        <s v="wifi_only_NoSimCard"/>
        <s v="5G_only_WifiO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5.630776851853" createdVersion="8" refreshedVersion="8" minRefreshableVersion="3" recordCount="60" xr:uid="{3064B86A-958E-894A-8A72-D492F2C0A792}">
  <cacheSource type="worksheet">
    <worksheetSource ref="C1:X61" sheet="qos_data"/>
  </cacheSource>
  <cacheFields count="22">
    <cacheField name="app" numFmtId="0">
      <sharedItems count="6">
        <s v="video_call"/>
        <s v="background_music"/>
        <s v="twitter"/>
        <s v="tiktok"/>
        <s v="game"/>
        <s v="web"/>
      </sharedItems>
    </cacheField>
    <cacheField name="Power" numFmtId="0">
      <sharedItems containsSemiMixedTypes="0" containsString="0" containsNumber="1" minValue="-3.6368079999999998" maxValue="-0.64350700000000005"/>
    </cacheField>
    <cacheField name="Energy" numFmtId="0">
      <sharedItems containsSemiMixedTypes="0" containsString="0" containsNumber="1" minValue="-469.2" maxValue="-82.8"/>
    </cacheField>
    <cacheField name="Time" numFmtId="0">
      <sharedItems containsSemiMixedTypes="0" containsString="0" containsNumber="1" minValue="121.20261000000001" maxValue="150.09546700000001"/>
    </cacheField>
    <cacheField name="start_time" numFmtId="21">
      <sharedItems containsSemiMixedTypes="0" containsNonDate="0" containsDate="1" containsString="0" minDate="1899-12-30T12:12:01" maxDate="1899-12-30T15:03:09"/>
    </cacheField>
    <cacheField name="start_total_frame" numFmtId="0">
      <sharedItems containsSemiMixedTypes="0" containsString="0" containsNumber="1" containsInteger="1" minValue="6" maxValue="53275"/>
    </cacheField>
    <cacheField name="start_Janky_frames" numFmtId="0">
      <sharedItems containsSemiMixedTypes="0" containsString="0" containsNumber="1" containsInteger="1" minValue="0" maxValue="125"/>
    </cacheField>
    <cacheField name="start_Janky_frames_legacy" numFmtId="0">
      <sharedItems containsSemiMixedTypes="0" containsString="0" containsNumber="1" containsInteger="1" minValue="0" maxValue="314"/>
    </cacheField>
    <cacheField name="start_Number_Missed_Vsync" numFmtId="0">
      <sharedItems containsSemiMixedTypes="0" containsString="0" containsNumber="1" containsInteger="1" minValue="0" maxValue="56"/>
    </cacheField>
    <cacheField name="end_time" numFmtId="21">
      <sharedItems containsSemiMixedTypes="0" containsNonDate="0" containsDate="1" containsString="0" minDate="1899-12-30T12:14:18" maxDate="1899-12-30T15:05:21"/>
    </cacheField>
    <cacheField name="end_total_frame" numFmtId="0">
      <sharedItems containsSemiMixedTypes="0" containsString="0" containsNumber="1" containsInteger="1" minValue="7" maxValue="58824"/>
    </cacheField>
    <cacheField name="end_Janky_frames" numFmtId="0">
      <sharedItems containsSemiMixedTypes="0" containsString="0" containsNumber="1" containsInteger="1" minValue="0" maxValue="132"/>
    </cacheField>
    <cacheField name="end_Janky_frames_legacy" numFmtId="0">
      <sharedItems containsSemiMixedTypes="0" containsString="0" containsNumber="1" containsInteger="1" minValue="0" maxValue="2686"/>
    </cacheField>
    <cacheField name="end_Number_Missed_Vsync" numFmtId="0">
      <sharedItems containsSemiMixedTypes="0" containsString="0" containsNumber="1" containsInteger="1" minValue="0" maxValue="59"/>
    </cacheField>
    <cacheField name="Diff_time" numFmtId="21">
      <sharedItems containsSemiMixedTypes="0" containsNonDate="0" containsDate="1" containsString="0" minDate="1899-12-30T00:02:03" maxDate="1899-12-30T00:02:54"/>
    </cacheField>
    <cacheField name="diff_time_second" numFmtId="0">
      <sharedItems containsSemiMixedTypes="0" containsString="0" containsNumber="1" containsInteger="1" minValue="123" maxValue="174"/>
    </cacheField>
    <cacheField name="Diff_total_frame" numFmtId="0">
      <sharedItems containsSemiMixedTypes="0" containsString="0" containsNumber="1" containsInteger="1" minValue="0" maxValue="6085"/>
    </cacheField>
    <cacheField name="Diff_Janky_frames" numFmtId="0">
      <sharedItems containsSemiMixedTypes="0" containsString="0" containsNumber="1" containsInteger="1" minValue="0" maxValue="118"/>
    </cacheField>
    <cacheField name="Diff_Janky_frames_legacy" numFmtId="0">
      <sharedItems containsSemiMixedTypes="0" containsString="0" containsNumber="1" containsInteger="1" minValue="0" maxValue="2686"/>
    </cacheField>
    <cacheField name="Diff_Number_Missed_Vsync" numFmtId="0">
      <sharedItems containsSemiMixedTypes="0" containsString="0" containsNumber="1" containsInteger="1" minValue="0" maxValue="48"/>
    </cacheField>
    <cacheField name="janky_totalframe" numFmtId="0">
      <sharedItems containsSemiMixedTypes="0" containsString="0" containsNumber="1" minValue="0" maxValue="100"/>
    </cacheField>
    <cacheField name="Janky_rate" numFmtId="0">
      <sharedItems containsSemiMixedTypes="0" containsString="0" containsNumber="1" minValue="0" maxValue="0.9007633587786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6.716592245371" createdVersion="8" refreshedVersion="8" minRefreshableVersion="3" recordCount="60" xr:uid="{B54E4CC6-BDD8-0B4F-B112-F77BEF2CD162}">
  <cacheSource type="worksheet">
    <worksheetSource ref="B1:X61" sheet="web_qos_data"/>
  </cacheSource>
  <cacheFields count="23">
    <cacheField name="app" numFmtId="0">
      <sharedItems count="6">
        <s v="all"/>
        <s v="1s"/>
        <s v="2s"/>
        <s v="4s"/>
        <s v="4s2m"/>
        <s v="4s2l"/>
      </sharedItems>
    </cacheField>
    <cacheField name="Power" numFmtId="0">
      <sharedItems containsSemiMixedTypes="0" containsString="0" containsNumber="1" minValue="-2.6626729999999998" maxValue="-1.465495"/>
    </cacheField>
    <cacheField name="Energy" numFmtId="0">
      <sharedItems containsSemiMixedTypes="0" containsString="0" containsNumber="1" minValue="-331.2" maxValue="-193.2"/>
    </cacheField>
    <cacheField name="Time" numFmtId="0">
      <sharedItems containsSemiMixedTypes="0" containsString="0" containsNumber="1" minValue="120.16534799999999" maxValue="138.16495499999999"/>
    </cacheField>
    <cacheField name="start_time" numFmtId="0">
      <sharedItems/>
    </cacheField>
    <cacheField name="start_total_frame" numFmtId="0">
      <sharedItems containsSemiMixedTypes="0" containsString="0" containsNumber="1" containsInteger="1" minValue="6" maxValue="20"/>
    </cacheField>
    <cacheField name="start_Janky_frames" numFmtId="0">
      <sharedItems containsSemiMixedTypes="0" containsString="0" containsNumber="1" containsInteger="1" minValue="1" maxValue="5"/>
    </cacheField>
    <cacheField name="start_Janky_frames_legacy" numFmtId="0">
      <sharedItems containsSemiMixedTypes="0" containsString="0" containsNumber="1" containsInteger="1" minValue="2" maxValue="9"/>
    </cacheField>
    <cacheField name="start_Number_Missed_Vsync" numFmtId="0">
      <sharedItems containsSemiMixedTypes="0" containsString="0" containsNumber="1" containsInteger="1" minValue="1" maxValue="4"/>
    </cacheField>
    <cacheField name="end_time" numFmtId="0">
      <sharedItems/>
    </cacheField>
    <cacheField name="end_total_frame" numFmtId="0">
      <sharedItems containsSemiMixedTypes="0" containsString="0" containsNumber="1" containsInteger="1" minValue="2644" maxValue="5070"/>
    </cacheField>
    <cacheField name="end_Janky_frames" numFmtId="0">
      <sharedItems containsSemiMixedTypes="0" containsString="0" containsNumber="1" containsInteger="1" minValue="37" maxValue="287"/>
    </cacheField>
    <cacheField name="end_Janky_frames_legacy" numFmtId="0">
      <sharedItems containsSemiMixedTypes="0" containsString="0" containsNumber="1" containsInteger="1" minValue="179" maxValue="1741"/>
    </cacheField>
    <cacheField name="end_Number_Missed_Vsync" numFmtId="0">
      <sharedItems containsSemiMixedTypes="0" containsString="0" containsNumber="1" containsInteger="1" minValue="4" maxValue="94"/>
    </cacheField>
    <cacheField name="Diff_time" numFmtId="21">
      <sharedItems containsSemiMixedTypes="0" containsNonDate="0" containsDate="1" containsString="0" minDate="1899-12-30T00:02:04" maxDate="1899-12-30T00:02:30"/>
    </cacheField>
    <cacheField name="diff_time_second" numFmtId="0">
      <sharedItems containsSemiMixedTypes="0" containsString="0" containsNumber="1" containsInteger="1" minValue="124" maxValue="150"/>
    </cacheField>
    <cacheField name="Diff_total_frame" numFmtId="0">
      <sharedItems containsSemiMixedTypes="0" containsString="0" containsNumber="1" containsInteger="1" minValue="2627" maxValue="5052"/>
    </cacheField>
    <cacheField name="Diff_Janky_frames" numFmtId="0">
      <sharedItems containsSemiMixedTypes="0" containsString="0" containsNumber="1" containsInteger="1" minValue="35" maxValue="284"/>
    </cacheField>
    <cacheField name="Diff_Janky_frames_legacy" numFmtId="0">
      <sharedItems containsSemiMixedTypes="0" containsString="0" containsNumber="1" containsInteger="1" minValue="176" maxValue="1733"/>
    </cacheField>
    <cacheField name="Diff_Number_Missed_Vsync" numFmtId="0">
      <sharedItems containsSemiMixedTypes="0" containsString="0" containsNumber="1" containsInteger="1" minValue="3" maxValue="91"/>
    </cacheField>
    <cacheField name="janky_totalframe" numFmtId="0">
      <sharedItems containsSemiMixedTypes="0" containsString="0" containsNumber="1" minValue="0.71167141114274091" maxValue="8.5336538461538467"/>
    </cacheField>
    <cacheField name="Janky_per_second" numFmtId="0">
      <sharedItems containsSemiMixedTypes="0" containsString="0" containsNumber="1" minValue="0.25179856115107913" maxValue="1.9722222222222223"/>
    </cacheField>
    <cacheField name="total_frame_per_second" numFmtId="0">
      <sharedItems containsSemiMixedTypes="0" containsString="0" containsNumber="1" minValue="20.207692307692309" maxValue="36.345323741007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n v="1.52092"/>
    <n v="220.8"/>
    <n v="145.17530400000001"/>
    <x v="0"/>
    <x v="0"/>
    <x v="0"/>
    <x v="0"/>
    <x v="0"/>
    <x v="0"/>
    <x v="0"/>
    <x v="0"/>
    <x v="0"/>
    <x v="0"/>
    <s v="random"/>
    <x v="0"/>
  </r>
  <r>
    <n v="1.509763"/>
    <n v="193.2"/>
    <n v="127.967141"/>
    <x v="0"/>
    <x v="0"/>
    <x v="0"/>
    <x v="0"/>
    <x v="0"/>
    <x v="0"/>
    <x v="0"/>
    <x v="0"/>
    <x v="0"/>
    <x v="0"/>
    <s v="random"/>
    <x v="0"/>
  </r>
  <r>
    <n v="1.350349"/>
    <n v="193.2"/>
    <n v="143.07409999999999"/>
    <x v="0"/>
    <x v="0"/>
    <x v="0"/>
    <x v="0"/>
    <x v="0"/>
    <x v="0"/>
    <x v="0"/>
    <x v="0"/>
    <x v="0"/>
    <x v="0"/>
    <s v="random"/>
    <x v="0"/>
  </r>
  <r>
    <n v="1.507083"/>
    <n v="220.8"/>
    <n v="146.50815900000001"/>
    <x v="0"/>
    <x v="0"/>
    <x v="0"/>
    <x v="0"/>
    <x v="0"/>
    <x v="0"/>
    <x v="0"/>
    <x v="0"/>
    <x v="0"/>
    <x v="0"/>
    <s v="random"/>
    <x v="0"/>
  </r>
  <r>
    <n v="1.4136299999999999"/>
    <n v="193.2"/>
    <n v="136.66943599999999"/>
    <x v="0"/>
    <x v="0"/>
    <x v="0"/>
    <x v="0"/>
    <x v="0"/>
    <x v="0"/>
    <x v="0"/>
    <x v="0"/>
    <x v="0"/>
    <x v="0"/>
    <s v="random"/>
    <x v="0"/>
  </r>
  <r>
    <n v="1.4702980000000001"/>
    <n v="193.2"/>
    <n v="131.40190799999999"/>
    <x v="1"/>
    <x v="0"/>
    <x v="0"/>
    <x v="0"/>
    <x v="0"/>
    <x v="0"/>
    <x v="0"/>
    <x v="0"/>
    <x v="0"/>
    <x v="0"/>
    <s v="random"/>
    <x v="0"/>
  </r>
  <r>
    <n v="1.398428"/>
    <n v="193.2"/>
    <n v="138.15515099999999"/>
    <x v="1"/>
    <x v="0"/>
    <x v="0"/>
    <x v="0"/>
    <x v="0"/>
    <x v="0"/>
    <x v="0"/>
    <x v="0"/>
    <x v="0"/>
    <x v="0"/>
    <s v="random"/>
    <x v="0"/>
  </r>
  <r>
    <n v="1.4664330000000001"/>
    <n v="193.2"/>
    <n v="131.74826899999999"/>
    <x v="1"/>
    <x v="0"/>
    <x v="0"/>
    <x v="0"/>
    <x v="0"/>
    <x v="0"/>
    <x v="0"/>
    <x v="0"/>
    <x v="0"/>
    <x v="0"/>
    <s v="random"/>
    <x v="0"/>
  </r>
  <r>
    <n v="1.4625109999999999"/>
    <n v="193.2"/>
    <n v="132.10153399999999"/>
    <x v="1"/>
    <x v="0"/>
    <x v="0"/>
    <x v="0"/>
    <x v="0"/>
    <x v="0"/>
    <x v="0"/>
    <x v="0"/>
    <x v="0"/>
    <x v="0"/>
    <s v="random"/>
    <x v="0"/>
  </r>
  <r>
    <n v="1.3984460000000001"/>
    <n v="193.2"/>
    <n v="138.15336300000001"/>
    <x v="1"/>
    <x v="0"/>
    <x v="0"/>
    <x v="0"/>
    <x v="0"/>
    <x v="0"/>
    <x v="0"/>
    <x v="0"/>
    <x v="0"/>
    <x v="0"/>
    <s v="random"/>
    <x v="0"/>
  </r>
  <r>
    <n v="2.923149"/>
    <n v="386.4"/>
    <n v="132.186196"/>
    <x v="2"/>
    <x v="0"/>
    <x v="0"/>
    <x v="0"/>
    <x v="0"/>
    <x v="0"/>
    <x v="0"/>
    <x v="0"/>
    <x v="0"/>
    <x v="0"/>
    <s v="random"/>
    <x v="0"/>
  </r>
  <r>
    <n v="3.0296439999999998"/>
    <n v="386.4"/>
    <n v="127.539733"/>
    <x v="2"/>
    <x v="0"/>
    <x v="0"/>
    <x v="0"/>
    <x v="0"/>
    <x v="0"/>
    <x v="0"/>
    <x v="0"/>
    <x v="0"/>
    <x v="0"/>
    <s v="random"/>
    <x v="0"/>
  </r>
  <r>
    <n v="2.9947119999999998"/>
    <n v="386.4"/>
    <n v="129.02742599999999"/>
    <x v="2"/>
    <x v="0"/>
    <x v="0"/>
    <x v="0"/>
    <x v="0"/>
    <x v="0"/>
    <x v="0"/>
    <x v="0"/>
    <x v="0"/>
    <x v="0"/>
    <s v="random"/>
    <x v="0"/>
  </r>
  <r>
    <n v="3.0806339999999999"/>
    <n v="386.4"/>
    <n v="125.42874500000001"/>
    <x v="2"/>
    <x v="0"/>
    <x v="0"/>
    <x v="0"/>
    <x v="0"/>
    <x v="0"/>
    <x v="0"/>
    <x v="0"/>
    <x v="0"/>
    <x v="0"/>
    <s v="random"/>
    <x v="0"/>
  </r>
  <r>
    <n v="3.0528840000000002"/>
    <n v="386.4"/>
    <n v="126.568826"/>
    <x v="2"/>
    <x v="0"/>
    <x v="0"/>
    <x v="0"/>
    <x v="0"/>
    <x v="0"/>
    <x v="0"/>
    <x v="0"/>
    <x v="0"/>
    <x v="0"/>
    <s v="random"/>
    <x v="0"/>
  </r>
  <r>
    <n v="0.88212599999999997"/>
    <n v="110.4"/>
    <n v="125.15219"/>
    <x v="3"/>
    <x v="0"/>
    <x v="0"/>
    <x v="0"/>
    <x v="0"/>
    <x v="0"/>
    <x v="0"/>
    <x v="0"/>
    <x v="0"/>
    <x v="0"/>
    <s v="random"/>
    <x v="0"/>
  </r>
  <r>
    <n v="0.91082099999999999"/>
    <n v="110.4"/>
    <n v="121.209337"/>
    <x v="3"/>
    <x v="0"/>
    <x v="0"/>
    <x v="0"/>
    <x v="0"/>
    <x v="0"/>
    <x v="0"/>
    <x v="0"/>
    <x v="0"/>
    <x v="0"/>
    <s v="random"/>
    <x v="0"/>
  </r>
  <r>
    <n v="0.91882799999999998"/>
    <n v="110.4"/>
    <n v="120.153037"/>
    <x v="3"/>
    <x v="0"/>
    <x v="0"/>
    <x v="0"/>
    <x v="0"/>
    <x v="0"/>
    <x v="0"/>
    <x v="0"/>
    <x v="0"/>
    <x v="0"/>
    <s v="random"/>
    <x v="0"/>
  </r>
  <r>
    <n v="0.91883899999999996"/>
    <n v="110.4"/>
    <n v="120.15160299999999"/>
    <x v="3"/>
    <x v="0"/>
    <x v="0"/>
    <x v="0"/>
    <x v="0"/>
    <x v="0"/>
    <x v="0"/>
    <x v="0"/>
    <x v="0"/>
    <x v="0"/>
    <s v="random"/>
    <x v="0"/>
  </r>
  <r>
    <n v="1.0097339999999999"/>
    <n v="138"/>
    <n v="136.669703"/>
    <x v="3"/>
    <x v="0"/>
    <x v="0"/>
    <x v="0"/>
    <x v="0"/>
    <x v="0"/>
    <x v="0"/>
    <x v="0"/>
    <x v="0"/>
    <x v="0"/>
    <s v="random"/>
    <x v="0"/>
  </r>
  <r>
    <n v="0.37767400000000001"/>
    <n v="55.2"/>
    <n v="146.157883"/>
    <x v="4"/>
    <x v="0"/>
    <x v="0"/>
    <x v="0"/>
    <x v="0"/>
    <x v="0"/>
    <x v="0"/>
    <x v="0"/>
    <x v="0"/>
    <x v="0"/>
    <s v="random"/>
    <x v="0"/>
  </r>
  <r>
    <n v="0.42693900000000001"/>
    <n v="55.2"/>
    <n v="129.292529"/>
    <x v="4"/>
    <x v="0"/>
    <x v="0"/>
    <x v="0"/>
    <x v="0"/>
    <x v="0"/>
    <x v="0"/>
    <x v="0"/>
    <x v="0"/>
    <x v="0"/>
    <s v="random"/>
    <x v="0"/>
  </r>
  <r>
    <n v="0.341557"/>
    <n v="55.2"/>
    <n v="161.61286200000001"/>
    <x v="4"/>
    <x v="0"/>
    <x v="0"/>
    <x v="0"/>
    <x v="0"/>
    <x v="0"/>
    <x v="0"/>
    <x v="0"/>
    <x v="0"/>
    <x v="0"/>
    <s v="random"/>
    <x v="0"/>
  </r>
  <r>
    <n v="0.422346"/>
    <n v="82.8"/>
    <n v="196.04801699999999"/>
    <x v="4"/>
    <x v="0"/>
    <x v="0"/>
    <x v="0"/>
    <x v="0"/>
    <x v="0"/>
    <x v="0"/>
    <x v="0"/>
    <x v="0"/>
    <x v="0"/>
    <s v="random"/>
    <x v="0"/>
  </r>
  <r>
    <n v="0.56923900000000005"/>
    <n v="82.8"/>
    <n v="145.457392"/>
    <x v="4"/>
    <x v="0"/>
    <x v="0"/>
    <x v="0"/>
    <x v="0"/>
    <x v="0"/>
    <x v="0"/>
    <x v="0"/>
    <x v="0"/>
    <x v="0"/>
    <s v="random"/>
    <x v="0"/>
  </r>
  <r>
    <n v="1.1992339999999999"/>
    <n v="165.6"/>
    <n v="138.088155"/>
    <x v="3"/>
    <x v="1"/>
    <x v="1"/>
    <x v="1"/>
    <x v="1"/>
    <x v="1"/>
    <x v="1"/>
    <x v="1"/>
    <x v="0"/>
    <x v="0"/>
    <s v="random"/>
    <x v="0"/>
  </r>
  <r>
    <n v="0.75898699999999997"/>
    <n v="110.4"/>
    <n v="145.45704900000001"/>
    <x v="3"/>
    <x v="1"/>
    <x v="1"/>
    <x v="1"/>
    <x v="1"/>
    <x v="1"/>
    <x v="1"/>
    <x v="1"/>
    <x v="0"/>
    <x v="0"/>
    <s v="random"/>
    <x v="0"/>
  </r>
  <r>
    <n v="0.76454800000000001"/>
    <n v="110.4"/>
    <n v="144.398957"/>
    <x v="3"/>
    <x v="1"/>
    <x v="1"/>
    <x v="1"/>
    <x v="1"/>
    <x v="1"/>
    <x v="1"/>
    <x v="1"/>
    <x v="0"/>
    <x v="0"/>
    <s v="random"/>
    <x v="0"/>
  </r>
  <r>
    <n v="0.77586599999999994"/>
    <n v="110.4"/>
    <n v="142.2927"/>
    <x v="3"/>
    <x v="1"/>
    <x v="1"/>
    <x v="1"/>
    <x v="1"/>
    <x v="1"/>
    <x v="1"/>
    <x v="1"/>
    <x v="0"/>
    <x v="0"/>
    <s v="random"/>
    <x v="0"/>
  </r>
  <r>
    <n v="0.775837"/>
    <n v="110.4"/>
    <n v="142.297875"/>
    <x v="3"/>
    <x v="1"/>
    <x v="1"/>
    <x v="1"/>
    <x v="1"/>
    <x v="1"/>
    <x v="1"/>
    <x v="1"/>
    <x v="0"/>
    <x v="0"/>
    <s v="random"/>
    <x v="0"/>
  </r>
  <r>
    <n v="0.78703599999999996"/>
    <n v="110.4"/>
    <n v="140.27319700000001"/>
    <x v="3"/>
    <x v="1"/>
    <x v="1"/>
    <x v="1"/>
    <x v="1"/>
    <x v="1"/>
    <x v="0"/>
    <x v="0"/>
    <x v="1"/>
    <x v="1"/>
    <s v="random"/>
    <x v="0"/>
  </r>
  <r>
    <n v="0.77922999999999998"/>
    <n v="110.4"/>
    <n v="141.678314"/>
    <x v="3"/>
    <x v="1"/>
    <x v="1"/>
    <x v="1"/>
    <x v="1"/>
    <x v="1"/>
    <x v="0"/>
    <x v="0"/>
    <x v="1"/>
    <x v="1"/>
    <s v="random"/>
    <x v="0"/>
  </r>
  <r>
    <n v="0.79146300000000003"/>
    <n v="110.4"/>
    <n v="139.488553"/>
    <x v="3"/>
    <x v="1"/>
    <x v="1"/>
    <x v="1"/>
    <x v="1"/>
    <x v="1"/>
    <x v="0"/>
    <x v="0"/>
    <x v="1"/>
    <x v="1"/>
    <s v="random"/>
    <x v="0"/>
  </r>
  <r>
    <n v="0.77012999999999998"/>
    <n v="110.4"/>
    <n v="143.352338"/>
    <x v="3"/>
    <x v="1"/>
    <x v="1"/>
    <x v="1"/>
    <x v="1"/>
    <x v="1"/>
    <x v="0"/>
    <x v="0"/>
    <x v="1"/>
    <x v="1"/>
    <s v="random"/>
    <x v="0"/>
  </r>
  <r>
    <n v="0.68305199999999999"/>
    <n v="82.8"/>
    <n v="121.220726"/>
    <x v="3"/>
    <x v="1"/>
    <x v="1"/>
    <x v="1"/>
    <x v="1"/>
    <x v="1"/>
    <x v="0"/>
    <x v="0"/>
    <x v="1"/>
    <x v="1"/>
    <s v="random"/>
    <x v="0"/>
  </r>
  <r>
    <n v="0.94363600000000003"/>
    <n v="138"/>
    <n v="146.242808"/>
    <x v="3"/>
    <x v="1"/>
    <x v="0"/>
    <x v="0"/>
    <x v="1"/>
    <x v="1"/>
    <x v="1"/>
    <x v="1"/>
    <x v="1"/>
    <x v="1"/>
    <s v="random"/>
    <x v="0"/>
  </r>
  <r>
    <n v="0.80522800000000005"/>
    <n v="110.4"/>
    <n v="137.10403500000001"/>
    <x v="3"/>
    <x v="1"/>
    <x v="0"/>
    <x v="0"/>
    <x v="1"/>
    <x v="1"/>
    <x v="1"/>
    <x v="1"/>
    <x v="1"/>
    <x v="1"/>
    <s v="random"/>
    <x v="0"/>
  </r>
  <r>
    <n v="0.74813700000000005"/>
    <n v="110.4"/>
    <n v="147.56661"/>
    <x v="3"/>
    <x v="1"/>
    <x v="0"/>
    <x v="0"/>
    <x v="1"/>
    <x v="1"/>
    <x v="1"/>
    <x v="1"/>
    <x v="1"/>
    <x v="1"/>
    <s v="random"/>
    <x v="0"/>
  </r>
  <r>
    <n v="0.75351699999999999"/>
    <n v="110.4"/>
    <n v="146.51296199999999"/>
    <x v="3"/>
    <x v="1"/>
    <x v="0"/>
    <x v="0"/>
    <x v="1"/>
    <x v="1"/>
    <x v="1"/>
    <x v="1"/>
    <x v="1"/>
    <x v="1"/>
    <s v="random"/>
    <x v="0"/>
  </r>
  <r>
    <n v="0.66570799999999997"/>
    <n v="82.8"/>
    <n v="124.378894"/>
    <x v="3"/>
    <x v="1"/>
    <x v="0"/>
    <x v="0"/>
    <x v="1"/>
    <x v="1"/>
    <x v="1"/>
    <x v="1"/>
    <x v="1"/>
    <x v="1"/>
    <s v="random"/>
    <x v="0"/>
  </r>
  <r>
    <n v="0.72902599999999995"/>
    <n v="110.4"/>
    <n v="151.434866"/>
    <x v="3"/>
    <x v="2"/>
    <x v="0"/>
    <x v="0"/>
    <x v="1"/>
    <x v="1"/>
    <x v="0"/>
    <x v="0"/>
    <x v="1"/>
    <x v="1"/>
    <s v="random"/>
    <x v="0"/>
  </r>
  <r>
    <n v="0.69825300000000001"/>
    <n v="110.4"/>
    <n v="158.10889"/>
    <x v="3"/>
    <x v="2"/>
    <x v="0"/>
    <x v="0"/>
    <x v="1"/>
    <x v="1"/>
    <x v="0"/>
    <x v="0"/>
    <x v="1"/>
    <x v="1"/>
    <s v="random"/>
    <x v="0"/>
  </r>
  <r>
    <n v="0.74594000000000005"/>
    <n v="110.4"/>
    <n v="148.001274"/>
    <x v="3"/>
    <x v="2"/>
    <x v="0"/>
    <x v="0"/>
    <x v="1"/>
    <x v="1"/>
    <x v="0"/>
    <x v="0"/>
    <x v="1"/>
    <x v="1"/>
    <s v="random"/>
    <x v="0"/>
  </r>
  <r>
    <n v="0.65059100000000003"/>
    <n v="82.8"/>
    <n v="127.26897700000001"/>
    <x v="3"/>
    <x v="2"/>
    <x v="0"/>
    <x v="0"/>
    <x v="1"/>
    <x v="1"/>
    <x v="0"/>
    <x v="0"/>
    <x v="1"/>
    <x v="1"/>
    <s v="random"/>
    <x v="0"/>
  </r>
  <r>
    <n v="0.667578"/>
    <n v="82.8"/>
    <n v="124.03053800000001"/>
    <x v="3"/>
    <x v="2"/>
    <x v="0"/>
    <x v="0"/>
    <x v="1"/>
    <x v="1"/>
    <x v="0"/>
    <x v="0"/>
    <x v="1"/>
    <x v="1"/>
    <s v="random"/>
    <x v="0"/>
  </r>
  <r>
    <n v="0.82634399999999997"/>
    <n v="110.4"/>
    <n v="133.60049900000001"/>
    <x v="3"/>
    <x v="2"/>
    <x v="0"/>
    <x v="0"/>
    <x v="0"/>
    <x v="0"/>
    <x v="1"/>
    <x v="1"/>
    <x v="1"/>
    <x v="1"/>
    <s v="random"/>
    <x v="0"/>
  </r>
  <r>
    <n v="0.81366700000000003"/>
    <n v="110.4"/>
    <n v="135.68202099999999"/>
    <x v="3"/>
    <x v="2"/>
    <x v="0"/>
    <x v="0"/>
    <x v="0"/>
    <x v="0"/>
    <x v="1"/>
    <x v="1"/>
    <x v="1"/>
    <x v="1"/>
    <s v="random"/>
    <x v="0"/>
  </r>
  <r>
    <n v="0.83515899999999998"/>
    <n v="110.4"/>
    <n v="132.19038"/>
    <x v="3"/>
    <x v="2"/>
    <x v="0"/>
    <x v="0"/>
    <x v="0"/>
    <x v="0"/>
    <x v="1"/>
    <x v="1"/>
    <x v="1"/>
    <x v="1"/>
    <s v="random"/>
    <x v="0"/>
  </r>
  <r>
    <n v="0.58298899999999998"/>
    <n v="82.8"/>
    <n v="142.02668199999999"/>
    <x v="3"/>
    <x v="2"/>
    <x v="0"/>
    <x v="0"/>
    <x v="0"/>
    <x v="0"/>
    <x v="1"/>
    <x v="1"/>
    <x v="1"/>
    <x v="1"/>
    <s v="random"/>
    <x v="0"/>
  </r>
  <r>
    <n v="0.50546400000000002"/>
    <n v="82.8"/>
    <n v="163.80982900000001"/>
    <x v="3"/>
    <x v="2"/>
    <x v="0"/>
    <x v="0"/>
    <x v="0"/>
    <x v="0"/>
    <x v="1"/>
    <x v="1"/>
    <x v="1"/>
    <x v="1"/>
    <s v="random"/>
    <x v="0"/>
  </r>
  <r>
    <n v="0.53049299999999999"/>
    <n v="82.8"/>
    <n v="156.081084"/>
    <x v="3"/>
    <x v="2"/>
    <x v="0"/>
    <x v="0"/>
    <x v="0"/>
    <x v="0"/>
    <x v="1"/>
    <x v="1"/>
    <x v="1"/>
    <x v="1"/>
    <s v="random"/>
    <x v="0"/>
  </r>
  <r>
    <n v="0.55418500000000004"/>
    <n v="82.8"/>
    <n v="149.40865099999999"/>
    <x v="3"/>
    <x v="2"/>
    <x v="0"/>
    <x v="0"/>
    <x v="0"/>
    <x v="0"/>
    <x v="1"/>
    <x v="1"/>
    <x v="1"/>
    <x v="1"/>
    <s v="random"/>
    <x v="0"/>
  </r>
  <r>
    <n v="1.543615"/>
    <n v="193.2"/>
    <n v="125.160706"/>
    <x v="1"/>
    <x v="1"/>
    <x v="1"/>
    <x v="1"/>
    <x v="1"/>
    <x v="1"/>
    <x v="1"/>
    <x v="1"/>
    <x v="0"/>
    <x v="0"/>
    <s v="random"/>
    <x v="0"/>
  </r>
  <r>
    <n v="1.4902070000000001"/>
    <n v="193.2"/>
    <n v="129.64642499999999"/>
    <x v="1"/>
    <x v="1"/>
    <x v="1"/>
    <x v="1"/>
    <x v="1"/>
    <x v="1"/>
    <x v="1"/>
    <x v="1"/>
    <x v="0"/>
    <x v="0"/>
    <s v="random"/>
    <x v="0"/>
  </r>
  <r>
    <n v="1.4462299999999999"/>
    <n v="193.2"/>
    <n v="133.58870999999999"/>
    <x v="1"/>
    <x v="1"/>
    <x v="1"/>
    <x v="1"/>
    <x v="1"/>
    <x v="1"/>
    <x v="1"/>
    <x v="1"/>
    <x v="0"/>
    <x v="0"/>
    <s v="random"/>
    <x v="0"/>
  </r>
  <r>
    <n v="1.494291"/>
    <n v="193.2"/>
    <n v="129.292055"/>
    <x v="1"/>
    <x v="1"/>
    <x v="1"/>
    <x v="1"/>
    <x v="1"/>
    <x v="1"/>
    <x v="1"/>
    <x v="1"/>
    <x v="0"/>
    <x v="0"/>
    <s v="random"/>
    <x v="0"/>
  </r>
  <r>
    <n v="1.543682"/>
    <n v="193.2"/>
    <n v="125.155322"/>
    <x v="1"/>
    <x v="1"/>
    <x v="1"/>
    <x v="1"/>
    <x v="1"/>
    <x v="1"/>
    <x v="1"/>
    <x v="1"/>
    <x v="0"/>
    <x v="0"/>
    <s v="random"/>
    <x v="0"/>
  </r>
  <r>
    <n v="1.5179940000000001"/>
    <n v="193.2"/>
    <n v="127.273234"/>
    <x v="1"/>
    <x v="1"/>
    <x v="1"/>
    <x v="1"/>
    <x v="1"/>
    <x v="1"/>
    <x v="0"/>
    <x v="0"/>
    <x v="1"/>
    <x v="1"/>
    <s v="random"/>
    <x v="0"/>
  </r>
  <r>
    <n v="1.769075"/>
    <n v="220.8"/>
    <n v="124.811003"/>
    <x v="1"/>
    <x v="1"/>
    <x v="1"/>
    <x v="1"/>
    <x v="1"/>
    <x v="1"/>
    <x v="0"/>
    <x v="0"/>
    <x v="1"/>
    <x v="1"/>
    <s v="random"/>
    <x v="0"/>
  </r>
  <r>
    <n v="1.4662980000000001"/>
    <n v="193.2"/>
    <n v="131.76037700000001"/>
    <x v="1"/>
    <x v="1"/>
    <x v="1"/>
    <x v="1"/>
    <x v="1"/>
    <x v="1"/>
    <x v="0"/>
    <x v="0"/>
    <x v="1"/>
    <x v="1"/>
    <s v="random"/>
    <x v="0"/>
  </r>
  <r>
    <n v="1.474202"/>
    <n v="193.2"/>
    <n v="131.053911"/>
    <x v="1"/>
    <x v="1"/>
    <x v="1"/>
    <x v="1"/>
    <x v="1"/>
    <x v="1"/>
    <x v="0"/>
    <x v="0"/>
    <x v="1"/>
    <x v="1"/>
    <s v="random"/>
    <x v="0"/>
  </r>
  <r>
    <n v="1.478186"/>
    <n v="193.2"/>
    <n v="130.700751"/>
    <x v="1"/>
    <x v="1"/>
    <x v="1"/>
    <x v="1"/>
    <x v="1"/>
    <x v="1"/>
    <x v="0"/>
    <x v="0"/>
    <x v="1"/>
    <x v="1"/>
    <s v="random"/>
    <x v="0"/>
  </r>
  <r>
    <n v="1.478092"/>
    <n v="193.2"/>
    <n v="130.709014"/>
    <x v="1"/>
    <x v="2"/>
    <x v="0"/>
    <x v="0"/>
    <x v="1"/>
    <x v="1"/>
    <x v="0"/>
    <x v="0"/>
    <x v="1"/>
    <x v="1"/>
    <s v="random"/>
    <x v="0"/>
  </r>
  <r>
    <n v="1.350265"/>
    <n v="193.2"/>
    <n v="143.08298500000001"/>
    <x v="1"/>
    <x v="2"/>
    <x v="0"/>
    <x v="0"/>
    <x v="1"/>
    <x v="1"/>
    <x v="0"/>
    <x v="0"/>
    <x v="1"/>
    <x v="1"/>
    <s v="random"/>
    <x v="0"/>
  </r>
  <r>
    <n v="1.3120069999999999"/>
    <n v="165.6"/>
    <n v="126.218835"/>
    <x v="1"/>
    <x v="2"/>
    <x v="0"/>
    <x v="0"/>
    <x v="1"/>
    <x v="1"/>
    <x v="0"/>
    <x v="0"/>
    <x v="1"/>
    <x v="1"/>
    <s v="random"/>
    <x v="0"/>
  </r>
  <r>
    <n v="1.399065"/>
    <n v="193.2"/>
    <n v="138.09222800000001"/>
    <x v="1"/>
    <x v="2"/>
    <x v="0"/>
    <x v="0"/>
    <x v="1"/>
    <x v="1"/>
    <x v="0"/>
    <x v="0"/>
    <x v="1"/>
    <x v="1"/>
    <s v="random"/>
    <x v="0"/>
  </r>
  <r>
    <n v="1.387723"/>
    <n v="193.2"/>
    <n v="139.22082800000001"/>
    <x v="1"/>
    <x v="2"/>
    <x v="0"/>
    <x v="0"/>
    <x v="1"/>
    <x v="1"/>
    <x v="0"/>
    <x v="0"/>
    <x v="1"/>
    <x v="1"/>
    <s v="random"/>
    <x v="0"/>
  </r>
  <r>
    <n v="1.5577430000000001"/>
    <n v="193.2"/>
    <n v="124.02562500000001"/>
    <x v="1"/>
    <x v="2"/>
    <x v="0"/>
    <x v="0"/>
    <x v="0"/>
    <x v="0"/>
    <x v="1"/>
    <x v="1"/>
    <x v="1"/>
    <x v="1"/>
    <s v="random"/>
    <x v="0"/>
  </r>
  <r>
    <n v="1.461519"/>
    <n v="193.2"/>
    <n v="132.19124099999999"/>
    <x v="1"/>
    <x v="2"/>
    <x v="0"/>
    <x v="0"/>
    <x v="0"/>
    <x v="0"/>
    <x v="1"/>
    <x v="1"/>
    <x v="1"/>
    <x v="1"/>
    <s v="random"/>
    <x v="0"/>
  </r>
  <r>
    <n v="1.4852110000000001"/>
    <n v="193.2"/>
    <n v="130.08255299999999"/>
    <x v="1"/>
    <x v="2"/>
    <x v="0"/>
    <x v="0"/>
    <x v="0"/>
    <x v="0"/>
    <x v="1"/>
    <x v="1"/>
    <x v="1"/>
    <x v="1"/>
    <s v="random"/>
    <x v="0"/>
  </r>
  <r>
    <n v="1.4851989999999999"/>
    <n v="193.2"/>
    <n v="130.083541"/>
    <x v="1"/>
    <x v="2"/>
    <x v="0"/>
    <x v="0"/>
    <x v="0"/>
    <x v="0"/>
    <x v="1"/>
    <x v="1"/>
    <x v="1"/>
    <x v="1"/>
    <s v="random"/>
    <x v="0"/>
  </r>
  <r>
    <n v="1.531633"/>
    <n v="193.2"/>
    <n v="126.139876"/>
    <x v="1"/>
    <x v="2"/>
    <x v="0"/>
    <x v="0"/>
    <x v="0"/>
    <x v="0"/>
    <x v="1"/>
    <x v="1"/>
    <x v="1"/>
    <x v="1"/>
    <s v="random"/>
    <x v="0"/>
  </r>
  <r>
    <n v="1.4821139999999999"/>
    <n v="193.2"/>
    <n v="130.35436899999999"/>
    <x v="1"/>
    <x v="1"/>
    <x v="0"/>
    <x v="0"/>
    <x v="1"/>
    <x v="1"/>
    <x v="1"/>
    <x v="1"/>
    <x v="1"/>
    <x v="1"/>
    <s v="random"/>
    <x v="0"/>
  </r>
  <r>
    <n v="1.413548"/>
    <n v="193.2"/>
    <n v="136.67737"/>
    <x v="1"/>
    <x v="1"/>
    <x v="0"/>
    <x v="0"/>
    <x v="1"/>
    <x v="1"/>
    <x v="1"/>
    <x v="1"/>
    <x v="1"/>
    <x v="1"/>
    <s v="random"/>
    <x v="0"/>
  </r>
  <r>
    <n v="1.439465"/>
    <n v="193.2"/>
    <n v="134.216511"/>
    <x v="1"/>
    <x v="1"/>
    <x v="0"/>
    <x v="0"/>
    <x v="1"/>
    <x v="1"/>
    <x v="1"/>
    <x v="1"/>
    <x v="1"/>
    <x v="1"/>
    <s v="random"/>
    <x v="0"/>
  </r>
  <r>
    <n v="1.5180940000000001"/>
    <n v="193.2"/>
    <n v="127.26486"/>
    <x v="1"/>
    <x v="1"/>
    <x v="0"/>
    <x v="0"/>
    <x v="1"/>
    <x v="1"/>
    <x v="1"/>
    <x v="1"/>
    <x v="1"/>
    <x v="1"/>
    <s v="random"/>
    <x v="0"/>
  </r>
  <r>
    <n v="1.4853050000000001"/>
    <n v="193.2"/>
    <n v="130.07429500000001"/>
    <x v="1"/>
    <x v="1"/>
    <x v="0"/>
    <x v="0"/>
    <x v="1"/>
    <x v="1"/>
    <x v="1"/>
    <x v="1"/>
    <x v="1"/>
    <x v="1"/>
    <s v="random"/>
    <x v="0"/>
  </r>
  <r>
    <n v="0.45040000000000002"/>
    <n v="82.8"/>
    <n v="183.83665199999999"/>
    <x v="4"/>
    <x v="1"/>
    <x v="1"/>
    <x v="1"/>
    <x v="1"/>
    <x v="1"/>
    <x v="1"/>
    <x v="1"/>
    <x v="0"/>
    <x v="0"/>
    <s v="random"/>
    <x v="0"/>
  </r>
  <r>
    <n v="0.38963900000000001"/>
    <n v="55.2"/>
    <n v="141.66973999999999"/>
    <x v="4"/>
    <x v="1"/>
    <x v="1"/>
    <x v="1"/>
    <x v="1"/>
    <x v="1"/>
    <x v="1"/>
    <x v="1"/>
    <x v="0"/>
    <x v="0"/>
    <s v="random"/>
    <x v="0"/>
  </r>
  <r>
    <n v="0.61018499999999998"/>
    <n v="82.8"/>
    <n v="135.696485"/>
    <x v="4"/>
    <x v="1"/>
    <x v="1"/>
    <x v="1"/>
    <x v="1"/>
    <x v="1"/>
    <x v="1"/>
    <x v="1"/>
    <x v="0"/>
    <x v="0"/>
    <s v="random"/>
    <x v="0"/>
  </r>
  <r>
    <n v="0.37676599999999999"/>
    <n v="55.2"/>
    <n v="146.51018099999999"/>
    <x v="4"/>
    <x v="1"/>
    <x v="1"/>
    <x v="1"/>
    <x v="1"/>
    <x v="1"/>
    <x v="1"/>
    <x v="1"/>
    <x v="0"/>
    <x v="0"/>
    <s v="random"/>
    <x v="0"/>
  </r>
  <r>
    <n v="0.348972"/>
    <n v="55.2"/>
    <n v="158.17883399999999"/>
    <x v="4"/>
    <x v="1"/>
    <x v="1"/>
    <x v="1"/>
    <x v="1"/>
    <x v="1"/>
    <x v="1"/>
    <x v="1"/>
    <x v="0"/>
    <x v="0"/>
    <s v="random"/>
    <x v="0"/>
  </r>
  <r>
    <n v="0.38318999999999998"/>
    <n v="55.2"/>
    <n v="144.05376699999999"/>
    <x v="4"/>
    <x v="1"/>
    <x v="1"/>
    <x v="1"/>
    <x v="1"/>
    <x v="1"/>
    <x v="0"/>
    <x v="0"/>
    <x v="1"/>
    <x v="1"/>
    <s v="random"/>
    <x v="0"/>
  </r>
  <r>
    <n v="0.32048900000000002"/>
    <n v="55.2"/>
    <n v="172.236593"/>
    <x v="4"/>
    <x v="1"/>
    <x v="1"/>
    <x v="1"/>
    <x v="1"/>
    <x v="1"/>
    <x v="0"/>
    <x v="0"/>
    <x v="1"/>
    <x v="1"/>
    <s v="random"/>
    <x v="0"/>
  </r>
  <r>
    <n v="0.33916800000000003"/>
    <n v="55.2"/>
    <n v="162.75122099999999"/>
    <x v="4"/>
    <x v="1"/>
    <x v="1"/>
    <x v="1"/>
    <x v="1"/>
    <x v="1"/>
    <x v="0"/>
    <x v="0"/>
    <x v="1"/>
    <x v="1"/>
    <s v="random"/>
    <x v="0"/>
  </r>
  <r>
    <n v="0.34914000000000001"/>
    <n v="55.2"/>
    <n v="158.10287400000001"/>
    <x v="4"/>
    <x v="1"/>
    <x v="1"/>
    <x v="1"/>
    <x v="1"/>
    <x v="1"/>
    <x v="0"/>
    <x v="0"/>
    <x v="1"/>
    <x v="1"/>
    <s v="random"/>
    <x v="0"/>
  </r>
  <r>
    <n v="0.33571000000000001"/>
    <n v="55.2"/>
    <n v="164.427581"/>
    <x v="4"/>
    <x v="1"/>
    <x v="1"/>
    <x v="1"/>
    <x v="1"/>
    <x v="1"/>
    <x v="0"/>
    <x v="0"/>
    <x v="1"/>
    <x v="1"/>
    <s v="random"/>
    <x v="0"/>
  </r>
  <r>
    <n v="0.463891"/>
    <n v="82.8"/>
    <n v="178.490218"/>
    <x v="4"/>
    <x v="1"/>
    <x v="0"/>
    <x v="0"/>
    <x v="1"/>
    <x v="1"/>
    <x v="1"/>
    <x v="1"/>
    <x v="1"/>
    <x v="1"/>
    <s v="random"/>
    <x v="0"/>
  </r>
  <r>
    <n v="0.46389200000000003"/>
    <n v="82.8"/>
    <n v="178.48965100000001"/>
    <x v="4"/>
    <x v="1"/>
    <x v="0"/>
    <x v="0"/>
    <x v="1"/>
    <x v="1"/>
    <x v="1"/>
    <x v="1"/>
    <x v="1"/>
    <x v="1"/>
    <s v="random"/>
    <x v="0"/>
  </r>
  <r>
    <n v="0.42345899999999997"/>
    <n v="55.2"/>
    <n v="130.35502399999999"/>
    <x v="4"/>
    <x v="1"/>
    <x v="0"/>
    <x v="0"/>
    <x v="1"/>
    <x v="1"/>
    <x v="1"/>
    <x v="1"/>
    <x v="1"/>
    <x v="1"/>
    <s v="random"/>
    <x v="0"/>
  </r>
  <r>
    <n v="0.47015800000000002"/>
    <n v="82.8"/>
    <n v="176.11091500000001"/>
    <x v="4"/>
    <x v="1"/>
    <x v="0"/>
    <x v="0"/>
    <x v="1"/>
    <x v="1"/>
    <x v="1"/>
    <x v="1"/>
    <x v="1"/>
    <x v="1"/>
    <s v="random"/>
    <x v="0"/>
  </r>
  <r>
    <n v="0.34511500000000001"/>
    <n v="55.2"/>
    <n v="159.94655800000001"/>
    <x v="4"/>
    <x v="2"/>
    <x v="0"/>
    <x v="0"/>
    <x v="1"/>
    <x v="1"/>
    <x v="0"/>
    <x v="0"/>
    <x v="1"/>
    <x v="1"/>
    <s v="random"/>
    <x v="0"/>
  </r>
  <r>
    <n v="0.289856"/>
    <n v="55.2"/>
    <n v="190.439494"/>
    <x v="4"/>
    <x v="2"/>
    <x v="0"/>
    <x v="0"/>
    <x v="1"/>
    <x v="1"/>
    <x v="0"/>
    <x v="0"/>
    <x v="1"/>
    <x v="1"/>
    <s v="random"/>
    <x v="0"/>
  </r>
  <r>
    <n v="0.30491699999999999"/>
    <n v="55.2"/>
    <n v="181.03305599999999"/>
    <x v="4"/>
    <x v="2"/>
    <x v="0"/>
    <x v="0"/>
    <x v="1"/>
    <x v="1"/>
    <x v="0"/>
    <x v="0"/>
    <x v="1"/>
    <x v="1"/>
    <s v="random"/>
    <x v="0"/>
  </r>
  <r>
    <n v="0.30851099999999998"/>
    <n v="55.2"/>
    <n v="178.92402300000001"/>
    <x v="4"/>
    <x v="2"/>
    <x v="0"/>
    <x v="0"/>
    <x v="1"/>
    <x v="1"/>
    <x v="0"/>
    <x v="0"/>
    <x v="1"/>
    <x v="1"/>
    <s v="random"/>
    <x v="0"/>
  </r>
  <r>
    <n v="0.31343799999999999"/>
    <n v="55.2"/>
    <n v="176.111265"/>
    <x v="4"/>
    <x v="2"/>
    <x v="0"/>
    <x v="0"/>
    <x v="1"/>
    <x v="1"/>
    <x v="0"/>
    <x v="0"/>
    <x v="1"/>
    <x v="1"/>
    <s v="random"/>
    <x v="0"/>
  </r>
  <r>
    <n v="0.61335799999999996"/>
    <n v="82.8"/>
    <n v="134.994643"/>
    <x v="4"/>
    <x v="2"/>
    <x v="0"/>
    <x v="0"/>
    <x v="0"/>
    <x v="0"/>
    <x v="1"/>
    <x v="1"/>
    <x v="1"/>
    <x v="1"/>
    <s v="random"/>
    <x v="0"/>
  </r>
  <r>
    <n v="0.41127999999999998"/>
    <n v="55.2"/>
    <n v="134.21509499999999"/>
    <x v="4"/>
    <x v="2"/>
    <x v="0"/>
    <x v="0"/>
    <x v="0"/>
    <x v="0"/>
    <x v="1"/>
    <x v="1"/>
    <x v="1"/>
    <x v="1"/>
    <s v="random"/>
    <x v="0"/>
  </r>
  <r>
    <n v="0.39574100000000001"/>
    <n v="55.2"/>
    <n v="139.485265"/>
    <x v="4"/>
    <x v="2"/>
    <x v="0"/>
    <x v="0"/>
    <x v="0"/>
    <x v="0"/>
    <x v="1"/>
    <x v="1"/>
    <x v="1"/>
    <x v="1"/>
    <s v="random"/>
    <x v="0"/>
  </r>
  <r>
    <n v="0.382969"/>
    <n v="55.2"/>
    <n v="144.13683399999999"/>
    <x v="4"/>
    <x v="2"/>
    <x v="0"/>
    <x v="0"/>
    <x v="0"/>
    <x v="0"/>
    <x v="1"/>
    <x v="1"/>
    <x v="1"/>
    <x v="1"/>
    <s v="random"/>
    <x v="0"/>
  </r>
  <r>
    <n v="0.396505"/>
    <n v="55.2"/>
    <n v="139.21635900000001"/>
    <x v="4"/>
    <x v="2"/>
    <x v="0"/>
    <x v="0"/>
    <x v="0"/>
    <x v="0"/>
    <x v="1"/>
    <x v="1"/>
    <x v="1"/>
    <x v="1"/>
    <s v="random"/>
    <x v="0"/>
  </r>
  <r>
    <n v="1.968064"/>
    <n v="248.4"/>
    <n v="126.21538"/>
    <x v="0"/>
    <x v="1"/>
    <x v="1"/>
    <x v="1"/>
    <x v="1"/>
    <x v="1"/>
    <x v="1"/>
    <x v="1"/>
    <x v="0"/>
    <x v="0"/>
    <s v="random"/>
    <x v="0"/>
  </r>
  <r>
    <n v="1.586084"/>
    <n v="220.8"/>
    <n v="139.21080499999999"/>
    <x v="0"/>
    <x v="1"/>
    <x v="1"/>
    <x v="1"/>
    <x v="1"/>
    <x v="1"/>
    <x v="1"/>
    <x v="1"/>
    <x v="0"/>
    <x v="0"/>
    <s v="random"/>
    <x v="0"/>
  </r>
  <r>
    <n v="1.666876"/>
    <n v="220.8"/>
    <n v="132.46339499999999"/>
    <x v="0"/>
    <x v="1"/>
    <x v="1"/>
    <x v="1"/>
    <x v="1"/>
    <x v="1"/>
    <x v="1"/>
    <x v="1"/>
    <x v="0"/>
    <x v="0"/>
    <s v="random"/>
    <x v="0"/>
  </r>
  <r>
    <n v="1.8024340000000001"/>
    <n v="248.4"/>
    <n v="137.813637"/>
    <x v="0"/>
    <x v="1"/>
    <x v="1"/>
    <x v="1"/>
    <x v="1"/>
    <x v="1"/>
    <x v="1"/>
    <x v="1"/>
    <x v="0"/>
    <x v="0"/>
    <s v="random"/>
    <x v="0"/>
  </r>
  <r>
    <n v="1.8215239999999999"/>
    <n v="220.8"/>
    <n v="121.21721100000001"/>
    <x v="0"/>
    <x v="1"/>
    <x v="1"/>
    <x v="1"/>
    <x v="1"/>
    <x v="1"/>
    <x v="1"/>
    <x v="1"/>
    <x v="0"/>
    <x v="0"/>
    <s v="random"/>
    <x v="0"/>
  </r>
  <r>
    <n v="1.7031130000000001"/>
    <n v="220.8"/>
    <n v="129.64498800000001"/>
    <x v="0"/>
    <x v="1"/>
    <x v="1"/>
    <x v="1"/>
    <x v="1"/>
    <x v="1"/>
    <x v="0"/>
    <x v="0"/>
    <x v="1"/>
    <x v="1"/>
    <s v="random"/>
    <x v="0"/>
  </r>
  <r>
    <n v="1.434917"/>
    <n v="193.2"/>
    <n v="134.64189200000001"/>
    <x v="0"/>
    <x v="1"/>
    <x v="1"/>
    <x v="1"/>
    <x v="1"/>
    <x v="1"/>
    <x v="0"/>
    <x v="0"/>
    <x v="1"/>
    <x v="1"/>
    <s v="random"/>
    <x v="0"/>
  </r>
  <r>
    <n v="1.6063320000000001"/>
    <n v="220.8"/>
    <n v="137.45604900000001"/>
    <x v="0"/>
    <x v="1"/>
    <x v="1"/>
    <x v="1"/>
    <x v="1"/>
    <x v="1"/>
    <x v="0"/>
    <x v="0"/>
    <x v="1"/>
    <x v="1"/>
    <s v="random"/>
    <x v="0"/>
  </r>
  <r>
    <n v="1.4733240000000001"/>
    <n v="193.2"/>
    <n v="131.132058"/>
    <x v="0"/>
    <x v="1"/>
    <x v="1"/>
    <x v="1"/>
    <x v="1"/>
    <x v="1"/>
    <x v="0"/>
    <x v="0"/>
    <x v="1"/>
    <x v="1"/>
    <s v="random"/>
    <x v="0"/>
  </r>
  <r>
    <n v="1.4540219999999999"/>
    <n v="220.8"/>
    <n v="151.85462899999999"/>
    <x v="0"/>
    <x v="1"/>
    <x v="1"/>
    <x v="1"/>
    <x v="1"/>
    <x v="1"/>
    <x v="0"/>
    <x v="0"/>
    <x v="1"/>
    <x v="1"/>
    <s v="random"/>
    <x v="0"/>
  </r>
  <r>
    <n v="1.775414"/>
    <n v="248.4"/>
    <n v="139.91106400000001"/>
    <x v="0"/>
    <x v="1"/>
    <x v="0"/>
    <x v="0"/>
    <x v="1"/>
    <x v="1"/>
    <x v="1"/>
    <x v="1"/>
    <x v="1"/>
    <x v="1"/>
    <s v="random"/>
    <x v="0"/>
  </r>
  <r>
    <n v="1.64072"/>
    <n v="220.8"/>
    <n v="134.575039"/>
    <x v="0"/>
    <x v="1"/>
    <x v="0"/>
    <x v="0"/>
    <x v="1"/>
    <x v="1"/>
    <x v="1"/>
    <x v="1"/>
    <x v="1"/>
    <x v="1"/>
    <s v="random"/>
    <x v="0"/>
  </r>
  <r>
    <n v="1.5989169999999999"/>
    <n v="220.8"/>
    <n v="138.09345099999999"/>
    <x v="0"/>
    <x v="1"/>
    <x v="0"/>
    <x v="0"/>
    <x v="1"/>
    <x v="1"/>
    <x v="1"/>
    <x v="1"/>
    <x v="1"/>
    <x v="1"/>
    <s v="random"/>
    <x v="0"/>
  </r>
  <r>
    <n v="1.5701419999999999"/>
    <n v="220.8"/>
    <n v="140.62422699999999"/>
    <x v="0"/>
    <x v="1"/>
    <x v="0"/>
    <x v="0"/>
    <x v="1"/>
    <x v="1"/>
    <x v="1"/>
    <x v="1"/>
    <x v="1"/>
    <x v="1"/>
    <s v="random"/>
    <x v="0"/>
  </r>
  <r>
    <n v="1.5531090000000001"/>
    <n v="193.2"/>
    <n v="124.395628"/>
    <x v="0"/>
    <x v="1"/>
    <x v="0"/>
    <x v="0"/>
    <x v="1"/>
    <x v="1"/>
    <x v="1"/>
    <x v="1"/>
    <x v="1"/>
    <x v="1"/>
    <s v="random"/>
    <x v="0"/>
  </r>
  <r>
    <n v="1.55324"/>
    <n v="193.2"/>
    <n v="124.385148"/>
    <x v="0"/>
    <x v="2"/>
    <x v="0"/>
    <x v="0"/>
    <x v="1"/>
    <x v="1"/>
    <x v="0"/>
    <x v="0"/>
    <x v="1"/>
    <x v="1"/>
    <s v="random"/>
    <x v="0"/>
  </r>
  <r>
    <n v="1.553269"/>
    <n v="193.2"/>
    <n v="124.38282599999999"/>
    <x v="0"/>
    <x v="2"/>
    <x v="0"/>
    <x v="0"/>
    <x v="1"/>
    <x v="1"/>
    <x v="0"/>
    <x v="0"/>
    <x v="1"/>
    <x v="1"/>
    <s v="random"/>
    <x v="0"/>
  </r>
  <r>
    <n v="1.398307"/>
    <n v="193.2"/>
    <n v="138.16707099999999"/>
    <x v="0"/>
    <x v="2"/>
    <x v="0"/>
    <x v="0"/>
    <x v="1"/>
    <x v="1"/>
    <x v="0"/>
    <x v="0"/>
    <x v="1"/>
    <x v="1"/>
    <s v="random"/>
    <x v="0"/>
  </r>
  <r>
    <n v="1.5289520000000001"/>
    <n v="220.8"/>
    <n v="144.41265799999999"/>
    <x v="0"/>
    <x v="2"/>
    <x v="0"/>
    <x v="0"/>
    <x v="1"/>
    <x v="1"/>
    <x v="0"/>
    <x v="0"/>
    <x v="1"/>
    <x v="1"/>
    <s v="random"/>
    <x v="0"/>
  </r>
  <r>
    <n v="1.453746"/>
    <n v="193.2"/>
    <n v="132.89800099999999"/>
    <x v="0"/>
    <x v="2"/>
    <x v="0"/>
    <x v="0"/>
    <x v="1"/>
    <x v="1"/>
    <x v="0"/>
    <x v="0"/>
    <x v="1"/>
    <x v="1"/>
    <s v="random"/>
    <x v="0"/>
  </r>
  <r>
    <n v="1.6527339999999999"/>
    <n v="220.8"/>
    <n v="133.59680599999999"/>
    <x v="0"/>
    <x v="2"/>
    <x v="0"/>
    <x v="0"/>
    <x v="0"/>
    <x v="0"/>
    <x v="1"/>
    <x v="1"/>
    <x v="1"/>
    <x v="1"/>
    <s v="random"/>
    <x v="0"/>
  </r>
  <r>
    <n v="1.697306"/>
    <n v="220.8"/>
    <n v="130.088517"/>
    <x v="0"/>
    <x v="2"/>
    <x v="0"/>
    <x v="0"/>
    <x v="0"/>
    <x v="0"/>
    <x v="1"/>
    <x v="1"/>
    <x v="1"/>
    <x v="1"/>
    <s v="random"/>
    <x v="0"/>
  </r>
  <r>
    <n v="1.7359519999999999"/>
    <n v="220.8"/>
    <n v="127.192436"/>
    <x v="0"/>
    <x v="2"/>
    <x v="0"/>
    <x v="0"/>
    <x v="0"/>
    <x v="0"/>
    <x v="1"/>
    <x v="1"/>
    <x v="1"/>
    <x v="1"/>
    <s v="random"/>
    <x v="0"/>
  </r>
  <r>
    <n v="1.5662529999999999"/>
    <n v="220.8"/>
    <n v="140.97343499999999"/>
    <x v="0"/>
    <x v="2"/>
    <x v="0"/>
    <x v="0"/>
    <x v="0"/>
    <x v="0"/>
    <x v="1"/>
    <x v="1"/>
    <x v="1"/>
    <x v="1"/>
    <s v="random"/>
    <x v="0"/>
  </r>
  <r>
    <n v="1.589194"/>
    <n v="193.2"/>
    <n v="121.571051"/>
    <x v="0"/>
    <x v="2"/>
    <x v="0"/>
    <x v="0"/>
    <x v="0"/>
    <x v="0"/>
    <x v="1"/>
    <x v="1"/>
    <x v="1"/>
    <x v="1"/>
    <s v="random"/>
    <x v="0"/>
  </r>
  <r>
    <n v="2.8501750000000001"/>
    <n v="358.8"/>
    <n v="125.886985"/>
    <x v="2"/>
    <x v="1"/>
    <x v="1"/>
    <x v="1"/>
    <x v="1"/>
    <x v="1"/>
    <x v="1"/>
    <x v="1"/>
    <x v="0"/>
    <x v="0"/>
    <s v="random"/>
    <x v="0"/>
  </r>
  <r>
    <n v="3.4226040000000002"/>
    <n v="441.6"/>
    <n v="129.02455900000001"/>
    <x v="2"/>
    <x v="1"/>
    <x v="1"/>
    <x v="1"/>
    <x v="1"/>
    <x v="1"/>
    <x v="1"/>
    <x v="1"/>
    <x v="0"/>
    <x v="0"/>
    <s v="random"/>
    <x v="0"/>
  </r>
  <r>
    <n v="2.472172"/>
    <n v="331.2"/>
    <n v="133.97125600000001"/>
    <x v="2"/>
    <x v="1"/>
    <x v="1"/>
    <x v="1"/>
    <x v="1"/>
    <x v="1"/>
    <x v="1"/>
    <x v="1"/>
    <x v="0"/>
    <x v="0"/>
    <s v="random"/>
    <x v="0"/>
  </r>
  <r>
    <n v="2.8923559999999999"/>
    <n v="358.8"/>
    <n v="124.051103"/>
    <x v="2"/>
    <x v="1"/>
    <x v="1"/>
    <x v="1"/>
    <x v="1"/>
    <x v="1"/>
    <x v="1"/>
    <x v="1"/>
    <x v="0"/>
    <x v="0"/>
    <s v="random"/>
    <x v="0"/>
  </r>
  <r>
    <n v="2.9090919999999998"/>
    <n v="358.8"/>
    <n v="123.337469"/>
    <x v="2"/>
    <x v="1"/>
    <x v="1"/>
    <x v="1"/>
    <x v="1"/>
    <x v="1"/>
    <x v="1"/>
    <x v="1"/>
    <x v="0"/>
    <x v="0"/>
    <s v="random"/>
    <x v="0"/>
  </r>
  <r>
    <n v="2.7566440000000001"/>
    <n v="331.2"/>
    <n v="120.146092"/>
    <x v="2"/>
    <x v="1"/>
    <x v="1"/>
    <x v="1"/>
    <x v="1"/>
    <x v="1"/>
    <x v="0"/>
    <x v="0"/>
    <x v="1"/>
    <x v="1"/>
    <s v="random"/>
    <x v="0"/>
  </r>
  <r>
    <n v="2.844646"/>
    <n v="358.8"/>
    <n v="126.131688"/>
    <x v="2"/>
    <x v="1"/>
    <x v="1"/>
    <x v="1"/>
    <x v="1"/>
    <x v="1"/>
    <x v="0"/>
    <x v="0"/>
    <x v="1"/>
    <x v="1"/>
    <s v="random"/>
    <x v="0"/>
  </r>
  <r>
    <n v="2.6092939999999998"/>
    <n v="331.2"/>
    <n v="126.930904"/>
    <x v="2"/>
    <x v="1"/>
    <x v="1"/>
    <x v="1"/>
    <x v="1"/>
    <x v="1"/>
    <x v="0"/>
    <x v="0"/>
    <x v="1"/>
    <x v="1"/>
    <s v="random"/>
    <x v="0"/>
  </r>
  <r>
    <n v="2.6459600000000001"/>
    <n v="331.2"/>
    <n v="125.17196300000001"/>
    <x v="2"/>
    <x v="1"/>
    <x v="1"/>
    <x v="1"/>
    <x v="1"/>
    <x v="1"/>
    <x v="0"/>
    <x v="0"/>
    <x v="1"/>
    <x v="1"/>
    <s v="random"/>
    <x v="0"/>
  </r>
  <r>
    <n v="2.7316919999999998"/>
    <n v="331.2"/>
    <n v="121.243532"/>
    <x v="2"/>
    <x v="1"/>
    <x v="1"/>
    <x v="1"/>
    <x v="1"/>
    <x v="1"/>
    <x v="0"/>
    <x v="0"/>
    <x v="1"/>
    <x v="1"/>
    <s v="random"/>
    <x v="0"/>
  </r>
  <r>
    <n v="1.9806440000000001"/>
    <n v="248.4"/>
    <n v="125.413775"/>
    <x v="2"/>
    <x v="1"/>
    <x v="0"/>
    <x v="0"/>
    <x v="1"/>
    <x v="1"/>
    <x v="1"/>
    <x v="1"/>
    <x v="1"/>
    <x v="1"/>
    <s v="random"/>
    <x v="0"/>
  </r>
  <r>
    <n v="2.2378089999999999"/>
    <n v="276"/>
    <n v="123.334918"/>
    <x v="2"/>
    <x v="1"/>
    <x v="0"/>
    <x v="0"/>
    <x v="1"/>
    <x v="1"/>
    <x v="1"/>
    <x v="1"/>
    <x v="1"/>
    <x v="1"/>
    <s v="random"/>
    <x v="0"/>
  </r>
  <r>
    <n v="2.061099"/>
    <n v="248.4"/>
    <n v="120.518254"/>
    <x v="2"/>
    <x v="1"/>
    <x v="0"/>
    <x v="0"/>
    <x v="1"/>
    <x v="1"/>
    <x v="1"/>
    <x v="1"/>
    <x v="1"/>
    <x v="1"/>
    <s v="random"/>
    <x v="0"/>
  </r>
  <r>
    <n v="2.276538"/>
    <n v="276"/>
    <n v="121.236746"/>
    <x v="2"/>
    <x v="1"/>
    <x v="0"/>
    <x v="0"/>
    <x v="1"/>
    <x v="1"/>
    <x v="1"/>
    <x v="1"/>
    <x v="1"/>
    <x v="1"/>
    <s v="random"/>
    <x v="0"/>
  </r>
  <r>
    <n v="2.2351580000000002"/>
    <n v="303.60000000000002"/>
    <n v="135.82929999999999"/>
    <x v="2"/>
    <x v="1"/>
    <x v="0"/>
    <x v="0"/>
    <x v="1"/>
    <x v="1"/>
    <x v="1"/>
    <x v="1"/>
    <x v="1"/>
    <x v="1"/>
    <s v="random"/>
    <x v="0"/>
  </r>
  <r>
    <n v="2.4854539999999998"/>
    <n v="331.2"/>
    <n v="133.25531699999999"/>
    <x v="2"/>
    <x v="2"/>
    <x v="0"/>
    <x v="0"/>
    <x v="1"/>
    <x v="1"/>
    <x v="0"/>
    <x v="0"/>
    <x v="1"/>
    <x v="1"/>
    <s v="random"/>
    <x v="0"/>
  </r>
  <r>
    <n v="2.5475400000000001"/>
    <n v="331.2"/>
    <n v="130.007777"/>
    <x v="2"/>
    <x v="2"/>
    <x v="0"/>
    <x v="0"/>
    <x v="1"/>
    <x v="1"/>
    <x v="0"/>
    <x v="0"/>
    <x v="1"/>
    <x v="1"/>
    <s v="random"/>
    <x v="0"/>
  </r>
  <r>
    <n v="2.4724279999999998"/>
    <n v="331.2"/>
    <n v="133.957403"/>
    <x v="2"/>
    <x v="2"/>
    <x v="0"/>
    <x v="0"/>
    <x v="1"/>
    <x v="1"/>
    <x v="0"/>
    <x v="0"/>
    <x v="1"/>
    <x v="1"/>
    <s v="random"/>
    <x v="0"/>
  </r>
  <r>
    <n v="2.7593899999999998"/>
    <n v="358.8"/>
    <n v="130.02875900000001"/>
    <x v="2"/>
    <x v="2"/>
    <x v="0"/>
    <x v="0"/>
    <x v="1"/>
    <x v="1"/>
    <x v="0"/>
    <x v="0"/>
    <x v="1"/>
    <x v="1"/>
    <s v="random"/>
    <x v="0"/>
  </r>
  <r>
    <n v="2.6311270000000002"/>
    <n v="331.2"/>
    <n v="125.877635"/>
    <x v="2"/>
    <x v="2"/>
    <x v="0"/>
    <x v="0"/>
    <x v="1"/>
    <x v="1"/>
    <x v="0"/>
    <x v="0"/>
    <x v="1"/>
    <x v="1"/>
    <s v="random"/>
    <x v="0"/>
  </r>
  <r>
    <n v="2.9600590000000002"/>
    <n v="358.8"/>
    <n v="121.213801"/>
    <x v="2"/>
    <x v="2"/>
    <x v="0"/>
    <x v="0"/>
    <x v="0"/>
    <x v="0"/>
    <x v="1"/>
    <x v="1"/>
    <x v="1"/>
    <x v="1"/>
    <s v="random"/>
    <x v="0"/>
  </r>
  <r>
    <n v="3.2550279999999998"/>
    <n v="414"/>
    <n v="127.187836"/>
    <x v="2"/>
    <x v="2"/>
    <x v="0"/>
    <x v="0"/>
    <x v="0"/>
    <x v="0"/>
    <x v="1"/>
    <x v="1"/>
    <x v="1"/>
    <x v="1"/>
    <s v="random"/>
    <x v="0"/>
  </r>
  <r>
    <n v="3.0294949999999998"/>
    <n v="386.4"/>
    <n v="127.54603"/>
    <x v="2"/>
    <x v="2"/>
    <x v="0"/>
    <x v="0"/>
    <x v="0"/>
    <x v="0"/>
    <x v="1"/>
    <x v="1"/>
    <x v="1"/>
    <x v="1"/>
    <s v="random"/>
    <x v="0"/>
  </r>
  <r>
    <n v="3.063256"/>
    <n v="386.4"/>
    <n v="126.14031"/>
    <x v="2"/>
    <x v="2"/>
    <x v="0"/>
    <x v="0"/>
    <x v="0"/>
    <x v="0"/>
    <x v="1"/>
    <x v="1"/>
    <x v="1"/>
    <x v="1"/>
    <s v="random"/>
    <x v="0"/>
  </r>
  <r>
    <n v="3.1152470000000001"/>
    <n v="386.4"/>
    <n v="124.03509699999999"/>
    <x v="2"/>
    <x v="2"/>
    <x v="0"/>
    <x v="0"/>
    <x v="0"/>
    <x v="0"/>
    <x v="1"/>
    <x v="1"/>
    <x v="1"/>
    <x v="1"/>
    <s v="random"/>
    <x v="0"/>
  </r>
  <r>
    <n v="2.0433089999999998"/>
    <n v="248.4"/>
    <n v="121.567543"/>
    <x v="5"/>
    <x v="1"/>
    <x v="1"/>
    <x v="1"/>
    <x v="1"/>
    <x v="1"/>
    <x v="1"/>
    <x v="1"/>
    <x v="0"/>
    <x v="0"/>
    <s v="random"/>
    <x v="0"/>
  </r>
  <r>
    <n v="1.8942159999999999"/>
    <n v="248.4"/>
    <n v="131.13605100000001"/>
    <x v="5"/>
    <x v="1"/>
    <x v="1"/>
    <x v="1"/>
    <x v="1"/>
    <x v="1"/>
    <x v="1"/>
    <x v="1"/>
    <x v="0"/>
    <x v="0"/>
    <s v="random"/>
    <x v="0"/>
  </r>
  <r>
    <n v="2.2064349999999999"/>
    <n v="276"/>
    <n v="125.08863700000001"/>
    <x v="5"/>
    <x v="1"/>
    <x v="1"/>
    <x v="1"/>
    <x v="1"/>
    <x v="1"/>
    <x v="1"/>
    <x v="1"/>
    <x v="0"/>
    <x v="0"/>
    <s v="random"/>
    <x v="0"/>
  </r>
  <r>
    <n v="2.2966129999999998"/>
    <n v="303.60000000000002"/>
    <n v="132.19468499999999"/>
    <x v="5"/>
    <x v="1"/>
    <x v="1"/>
    <x v="1"/>
    <x v="1"/>
    <x v="1"/>
    <x v="1"/>
    <x v="1"/>
    <x v="0"/>
    <x v="0"/>
    <s v="random"/>
    <x v="0"/>
  </r>
  <r>
    <n v="1.9106209999999999"/>
    <n v="248.4"/>
    <n v="130.010063"/>
    <x v="5"/>
    <x v="1"/>
    <x v="1"/>
    <x v="1"/>
    <x v="1"/>
    <x v="1"/>
    <x v="1"/>
    <x v="1"/>
    <x v="0"/>
    <x v="0"/>
    <s v="random"/>
    <x v="0"/>
  </r>
  <r>
    <n v="2.1219239999999999"/>
    <n v="276"/>
    <n v="130.07061899999999"/>
    <x v="5"/>
    <x v="1"/>
    <x v="1"/>
    <x v="1"/>
    <x v="1"/>
    <x v="1"/>
    <x v="0"/>
    <x v="0"/>
    <x v="1"/>
    <x v="1"/>
    <s v="random"/>
    <x v="0"/>
  </r>
  <r>
    <n v="2.2126190000000001"/>
    <n v="276"/>
    <n v="124.73902699999999"/>
    <x v="5"/>
    <x v="1"/>
    <x v="1"/>
    <x v="1"/>
    <x v="1"/>
    <x v="1"/>
    <x v="0"/>
    <x v="0"/>
    <x v="1"/>
    <x v="1"/>
    <s v="random"/>
    <x v="0"/>
  </r>
  <r>
    <n v="1.973643"/>
    <n v="248.4"/>
    <n v="125.858614"/>
    <x v="5"/>
    <x v="1"/>
    <x v="1"/>
    <x v="1"/>
    <x v="1"/>
    <x v="1"/>
    <x v="0"/>
    <x v="0"/>
    <x v="1"/>
    <x v="1"/>
    <s v="random"/>
    <x v="0"/>
  </r>
  <r>
    <n v="2.0491790000000001"/>
    <n v="248.4"/>
    <n v="121.21929900000001"/>
    <x v="5"/>
    <x v="1"/>
    <x v="1"/>
    <x v="1"/>
    <x v="1"/>
    <x v="1"/>
    <x v="0"/>
    <x v="0"/>
    <x v="1"/>
    <x v="1"/>
    <s v="random"/>
    <x v="0"/>
  </r>
  <r>
    <n v="2.0315159999999999"/>
    <n v="248.4"/>
    <n v="122.27321000000001"/>
    <x v="5"/>
    <x v="1"/>
    <x v="1"/>
    <x v="1"/>
    <x v="1"/>
    <x v="1"/>
    <x v="0"/>
    <x v="0"/>
    <x v="1"/>
    <x v="1"/>
    <s v="random"/>
    <x v="0"/>
  </r>
  <r>
    <n v="1.900401"/>
    <n v="248.4"/>
    <n v="130.70928599999999"/>
    <x v="5"/>
    <x v="1"/>
    <x v="0"/>
    <x v="0"/>
    <x v="1"/>
    <x v="1"/>
    <x v="1"/>
    <x v="1"/>
    <x v="1"/>
    <x v="1"/>
    <s v="random"/>
    <x v="0"/>
  </r>
  <r>
    <n v="1.768983"/>
    <n v="220.8"/>
    <n v="124.817453"/>
    <x v="5"/>
    <x v="1"/>
    <x v="0"/>
    <x v="0"/>
    <x v="1"/>
    <x v="1"/>
    <x v="1"/>
    <x v="1"/>
    <x v="1"/>
    <x v="1"/>
    <s v="random"/>
    <x v="0"/>
  </r>
  <r>
    <n v="1.7903"/>
    <n v="220.8"/>
    <n v="123.33129599999999"/>
    <x v="5"/>
    <x v="1"/>
    <x v="0"/>
    <x v="0"/>
    <x v="1"/>
    <x v="1"/>
    <x v="1"/>
    <x v="1"/>
    <x v="1"/>
    <x v="1"/>
    <s v="random"/>
    <x v="0"/>
  </r>
  <r>
    <n v="1.7492780000000001"/>
    <n v="220.8"/>
    <n v="126.223539"/>
    <x v="5"/>
    <x v="1"/>
    <x v="0"/>
    <x v="0"/>
    <x v="1"/>
    <x v="1"/>
    <x v="1"/>
    <x v="1"/>
    <x v="1"/>
    <x v="1"/>
    <s v="random"/>
    <x v="0"/>
  </r>
  <r>
    <n v="1.831893"/>
    <n v="220.8"/>
    <n v="120.531036"/>
    <x v="5"/>
    <x v="1"/>
    <x v="0"/>
    <x v="0"/>
    <x v="1"/>
    <x v="1"/>
    <x v="1"/>
    <x v="1"/>
    <x v="1"/>
    <x v="1"/>
    <s v="random"/>
    <x v="0"/>
  </r>
  <r>
    <n v="1.9106300000000001"/>
    <n v="248.4"/>
    <n v="130.00947500000001"/>
    <x v="5"/>
    <x v="2"/>
    <x v="0"/>
    <x v="0"/>
    <x v="1"/>
    <x v="1"/>
    <x v="0"/>
    <x v="0"/>
    <x v="1"/>
    <x v="1"/>
    <s v="random"/>
    <x v="0"/>
  </r>
  <r>
    <n v="1.860414"/>
    <n v="248.4"/>
    <n v="133.518663"/>
    <x v="5"/>
    <x v="2"/>
    <x v="0"/>
    <x v="0"/>
    <x v="1"/>
    <x v="1"/>
    <x v="0"/>
    <x v="0"/>
    <x v="1"/>
    <x v="1"/>
    <s v="random"/>
    <x v="0"/>
  </r>
  <r>
    <n v="1.739671"/>
    <n v="220.8"/>
    <n v="126.92053199999999"/>
    <x v="5"/>
    <x v="2"/>
    <x v="0"/>
    <x v="0"/>
    <x v="1"/>
    <x v="1"/>
    <x v="0"/>
    <x v="0"/>
    <x v="1"/>
    <x v="1"/>
    <s v="random"/>
    <x v="0"/>
  </r>
  <r>
    <n v="1.91073"/>
    <n v="248.4"/>
    <n v="130.00267700000001"/>
    <x v="5"/>
    <x v="2"/>
    <x v="0"/>
    <x v="0"/>
    <x v="1"/>
    <x v="1"/>
    <x v="0"/>
    <x v="0"/>
    <x v="1"/>
    <x v="1"/>
    <s v="random"/>
    <x v="0"/>
  </r>
  <r>
    <n v="1.8840539999999999"/>
    <n v="248.4"/>
    <n v="131.843368"/>
    <x v="5"/>
    <x v="2"/>
    <x v="0"/>
    <x v="0"/>
    <x v="1"/>
    <x v="1"/>
    <x v="0"/>
    <x v="0"/>
    <x v="1"/>
    <x v="1"/>
    <s v="random"/>
    <x v="0"/>
  </r>
  <r>
    <n v="1.816195"/>
    <n v="220.8"/>
    <n v="121.572817"/>
    <x v="5"/>
    <x v="2"/>
    <x v="0"/>
    <x v="0"/>
    <x v="0"/>
    <x v="0"/>
    <x v="1"/>
    <x v="1"/>
    <x v="1"/>
    <x v="1"/>
    <s v="random"/>
    <x v="0"/>
  </r>
  <r>
    <n v="1.7751479999999999"/>
    <n v="220.8"/>
    <n v="124.38397500000001"/>
    <x v="5"/>
    <x v="2"/>
    <x v="0"/>
    <x v="0"/>
    <x v="0"/>
    <x v="0"/>
    <x v="1"/>
    <x v="1"/>
    <x v="1"/>
    <x v="1"/>
    <s v="random"/>
    <x v="0"/>
  </r>
  <r>
    <n v="1.69733"/>
    <n v="220.8"/>
    <n v="130.08663300000001"/>
    <x v="5"/>
    <x v="2"/>
    <x v="0"/>
    <x v="0"/>
    <x v="0"/>
    <x v="0"/>
    <x v="1"/>
    <x v="1"/>
    <x v="1"/>
    <x v="1"/>
    <s v="random"/>
    <x v="0"/>
  </r>
  <r>
    <n v="1.7641009999999999"/>
    <n v="220.8"/>
    <n v="125.16293400000001"/>
    <x v="5"/>
    <x v="2"/>
    <x v="0"/>
    <x v="0"/>
    <x v="0"/>
    <x v="0"/>
    <x v="1"/>
    <x v="1"/>
    <x v="1"/>
    <x v="1"/>
    <s v="random"/>
    <x v="0"/>
  </r>
  <r>
    <n v="1.8070679999999999"/>
    <n v="248.4"/>
    <n v="137.460251"/>
    <x v="5"/>
    <x v="2"/>
    <x v="0"/>
    <x v="0"/>
    <x v="0"/>
    <x v="0"/>
    <x v="1"/>
    <x v="1"/>
    <x v="1"/>
    <x v="1"/>
    <s v="random"/>
    <x v="0"/>
  </r>
  <r>
    <n v="1.8398509999999999"/>
    <n v="248.4"/>
    <n v="135.01094800000001"/>
    <x v="5"/>
    <x v="0"/>
    <x v="0"/>
    <x v="0"/>
    <x v="0"/>
    <x v="0"/>
    <x v="0"/>
    <x v="0"/>
    <x v="0"/>
    <x v="0"/>
    <s v="random"/>
    <x v="0"/>
  </r>
  <r>
    <n v="1.6449339999999999"/>
    <n v="220.8"/>
    <n v="134.230279"/>
    <x v="5"/>
    <x v="0"/>
    <x v="0"/>
    <x v="0"/>
    <x v="0"/>
    <x v="0"/>
    <x v="0"/>
    <x v="0"/>
    <x v="0"/>
    <x v="0"/>
    <s v="random"/>
    <x v="0"/>
  </r>
  <r>
    <n v="1.8800600000000001"/>
    <n v="248.4"/>
    <n v="132.12342899999999"/>
    <x v="5"/>
    <x v="0"/>
    <x v="0"/>
    <x v="0"/>
    <x v="0"/>
    <x v="0"/>
    <x v="0"/>
    <x v="0"/>
    <x v="0"/>
    <x v="0"/>
    <s v="random"/>
    <x v="0"/>
  </r>
  <r>
    <n v="1.8056650000000001"/>
    <n v="220.8"/>
    <n v="122.281785"/>
    <x v="5"/>
    <x v="0"/>
    <x v="0"/>
    <x v="0"/>
    <x v="0"/>
    <x v="0"/>
    <x v="0"/>
    <x v="0"/>
    <x v="0"/>
    <x v="0"/>
    <s v="random"/>
    <x v="0"/>
  </r>
  <r>
    <n v="1.839861"/>
    <n v="248.4"/>
    <n v="135.01018400000001"/>
    <x v="5"/>
    <x v="0"/>
    <x v="0"/>
    <x v="0"/>
    <x v="0"/>
    <x v="0"/>
    <x v="0"/>
    <x v="0"/>
    <x v="0"/>
    <x v="0"/>
    <s v="random"/>
    <x v="0"/>
  </r>
  <r>
    <n v="0.66197799999999996"/>
    <n v="82.8"/>
    <n v="125.079667"/>
    <x v="6"/>
    <x v="0"/>
    <x v="0"/>
    <x v="0"/>
    <x v="0"/>
    <x v="0"/>
    <x v="0"/>
    <x v="0"/>
    <x v="0"/>
    <x v="0"/>
    <s v="random"/>
    <x v="0"/>
  </r>
  <r>
    <n v="0.649227"/>
    <n v="82.8"/>
    <n v="127.536316"/>
    <x v="6"/>
    <x v="0"/>
    <x v="0"/>
    <x v="0"/>
    <x v="0"/>
    <x v="0"/>
    <x v="0"/>
    <x v="0"/>
    <x v="0"/>
    <x v="0"/>
    <s v="random"/>
    <x v="0"/>
  </r>
  <r>
    <n v="0.65605000000000002"/>
    <n v="82.8"/>
    <n v="126.209852"/>
    <x v="6"/>
    <x v="0"/>
    <x v="0"/>
    <x v="0"/>
    <x v="0"/>
    <x v="0"/>
    <x v="0"/>
    <x v="0"/>
    <x v="0"/>
    <x v="0"/>
    <s v="random"/>
    <x v="0"/>
  </r>
  <r>
    <n v="1.5360259999999999"/>
    <n v="193.2"/>
    <n v="125.779111"/>
    <x v="7"/>
    <x v="0"/>
    <x v="0"/>
    <x v="0"/>
    <x v="0"/>
    <x v="0"/>
    <x v="0"/>
    <x v="0"/>
    <x v="0"/>
    <x v="0"/>
    <s v="random"/>
    <x v="0"/>
  </r>
  <r>
    <n v="1.3782110000000001"/>
    <n v="165.6"/>
    <n v="120.15573999999999"/>
    <x v="7"/>
    <x v="0"/>
    <x v="0"/>
    <x v="0"/>
    <x v="0"/>
    <x v="0"/>
    <x v="0"/>
    <x v="0"/>
    <x v="0"/>
    <x v="0"/>
    <s v="random"/>
    <x v="0"/>
  </r>
  <r>
    <n v="1.4063950000000001"/>
    <n v="193.2"/>
    <n v="137.372533"/>
    <x v="7"/>
    <x v="0"/>
    <x v="0"/>
    <x v="0"/>
    <x v="0"/>
    <x v="0"/>
    <x v="0"/>
    <x v="0"/>
    <x v="0"/>
    <x v="0"/>
    <s v="random"/>
    <x v="0"/>
  </r>
  <r>
    <n v="1.589272"/>
    <n v="193.2"/>
    <n v="121.56511399999999"/>
    <x v="8"/>
    <x v="0"/>
    <x v="0"/>
    <x v="0"/>
    <x v="0"/>
    <x v="0"/>
    <x v="0"/>
    <x v="0"/>
    <x v="0"/>
    <x v="0"/>
    <s v="random"/>
    <x v="0"/>
  </r>
  <r>
    <n v="1.614587"/>
    <n v="220.8"/>
    <n v="136.75323399999999"/>
    <x v="8"/>
    <x v="0"/>
    <x v="0"/>
    <x v="0"/>
    <x v="0"/>
    <x v="0"/>
    <x v="0"/>
    <x v="0"/>
    <x v="0"/>
    <x v="0"/>
    <s v="random"/>
    <x v="0"/>
  </r>
  <r>
    <n v="1.5990489999999999"/>
    <n v="220.8"/>
    <n v="138.082055"/>
    <x v="8"/>
    <x v="0"/>
    <x v="0"/>
    <x v="0"/>
    <x v="0"/>
    <x v="0"/>
    <x v="0"/>
    <x v="0"/>
    <x v="0"/>
    <x v="0"/>
    <s v="random"/>
    <x v="0"/>
  </r>
  <r>
    <n v="0.40022400000000002"/>
    <n v="82.8"/>
    <n v="206.883928"/>
    <x v="9"/>
    <x v="0"/>
    <x v="0"/>
    <x v="0"/>
    <x v="0"/>
    <x v="0"/>
    <x v="0"/>
    <x v="0"/>
    <x v="0"/>
    <x v="0"/>
    <s v="random"/>
    <x v="0"/>
  </r>
  <r>
    <n v="0.32867099999999999"/>
    <n v="55.2"/>
    <n v="167.948971"/>
    <x v="9"/>
    <x v="0"/>
    <x v="0"/>
    <x v="0"/>
    <x v="0"/>
    <x v="0"/>
    <x v="0"/>
    <x v="0"/>
    <x v="0"/>
    <x v="0"/>
    <s v="random"/>
    <x v="0"/>
  </r>
  <r>
    <n v="0.30774499999999999"/>
    <n v="55.2"/>
    <n v="179.36955399999999"/>
    <x v="9"/>
    <x v="0"/>
    <x v="0"/>
    <x v="0"/>
    <x v="0"/>
    <x v="0"/>
    <x v="0"/>
    <x v="0"/>
    <x v="0"/>
    <x v="0"/>
    <s v="random"/>
    <x v="0"/>
  </r>
  <r>
    <n v="3.13307"/>
    <n v="386.4"/>
    <n v="123.32949499999999"/>
    <x v="10"/>
    <x v="0"/>
    <x v="0"/>
    <x v="0"/>
    <x v="0"/>
    <x v="0"/>
    <x v="0"/>
    <x v="0"/>
    <x v="0"/>
    <x v="0"/>
    <s v="random"/>
    <x v="0"/>
  </r>
  <r>
    <n v="3.0696400000000001"/>
    <n v="386.4"/>
    <n v="125.877951"/>
    <x v="10"/>
    <x v="0"/>
    <x v="0"/>
    <x v="0"/>
    <x v="0"/>
    <x v="0"/>
    <x v="0"/>
    <x v="0"/>
    <x v="0"/>
    <x v="0"/>
    <s v="random"/>
    <x v="0"/>
  </r>
  <r>
    <n v="2.7898610000000001"/>
    <n v="358.8"/>
    <n v="128.608575"/>
    <x v="10"/>
    <x v="0"/>
    <x v="0"/>
    <x v="0"/>
    <x v="0"/>
    <x v="0"/>
    <x v="0"/>
    <x v="0"/>
    <x v="0"/>
    <x v="0"/>
    <s v="random"/>
    <x v="0"/>
  </r>
  <r>
    <n v="1.845874"/>
    <n v="248.4"/>
    <n v="134.57040900000001"/>
    <x v="11"/>
    <x v="0"/>
    <x v="0"/>
    <x v="0"/>
    <x v="0"/>
    <x v="0"/>
    <x v="0"/>
    <x v="0"/>
    <x v="0"/>
    <x v="0"/>
    <s v="random"/>
    <x v="0"/>
  </r>
  <r>
    <n v="1.6703049999999999"/>
    <n v="220.8"/>
    <n v="132.191428"/>
    <x v="11"/>
    <x v="0"/>
    <x v="0"/>
    <x v="0"/>
    <x v="0"/>
    <x v="0"/>
    <x v="0"/>
    <x v="0"/>
    <x v="0"/>
    <x v="0"/>
    <s v="random"/>
    <x v="0"/>
  </r>
  <r>
    <n v="1.8362369999999999"/>
    <n v="248.4"/>
    <n v="135.276668"/>
    <x v="11"/>
    <x v="0"/>
    <x v="0"/>
    <x v="0"/>
    <x v="0"/>
    <x v="0"/>
    <x v="0"/>
    <x v="0"/>
    <x v="0"/>
    <x v="0"/>
    <s v="random"/>
    <x v="0"/>
  </r>
  <r>
    <n v="0.84015300000000004"/>
    <n v="110.4"/>
    <n v="131.40471099999999"/>
    <x v="6"/>
    <x v="1"/>
    <x v="0"/>
    <x v="0"/>
    <x v="1"/>
    <x v="1"/>
    <x v="1"/>
    <x v="1"/>
    <x v="1"/>
    <x v="1"/>
    <s v="random"/>
    <x v="0"/>
  </r>
  <r>
    <n v="0.53675799999999996"/>
    <n v="82.8"/>
    <n v="154.25945300000001"/>
    <x v="6"/>
    <x v="1"/>
    <x v="0"/>
    <x v="0"/>
    <x v="1"/>
    <x v="1"/>
    <x v="1"/>
    <x v="1"/>
    <x v="1"/>
    <x v="1"/>
    <s v="random"/>
    <x v="0"/>
  </r>
  <r>
    <n v="0.70419200000000004"/>
    <n v="110.4"/>
    <n v="156.775532"/>
    <x v="6"/>
    <x v="1"/>
    <x v="0"/>
    <x v="0"/>
    <x v="1"/>
    <x v="1"/>
    <x v="1"/>
    <x v="1"/>
    <x v="1"/>
    <x v="1"/>
    <s v="random"/>
    <x v="0"/>
  </r>
  <r>
    <n v="1.4547140000000001"/>
    <n v="193.2"/>
    <n v="132.809619"/>
    <x v="7"/>
    <x v="1"/>
    <x v="0"/>
    <x v="0"/>
    <x v="1"/>
    <x v="1"/>
    <x v="1"/>
    <x v="1"/>
    <x v="1"/>
    <x v="1"/>
    <s v="random"/>
    <x v="0"/>
  </r>
  <r>
    <n v="1.3878239999999999"/>
    <n v="193.2"/>
    <n v="139.21077600000001"/>
    <x v="7"/>
    <x v="1"/>
    <x v="0"/>
    <x v="0"/>
    <x v="1"/>
    <x v="1"/>
    <x v="1"/>
    <x v="1"/>
    <x v="1"/>
    <x v="1"/>
    <s v="random"/>
    <x v="0"/>
  </r>
  <r>
    <n v="1.3268930000000001"/>
    <n v="165.6"/>
    <n v="124.802817"/>
    <x v="7"/>
    <x v="1"/>
    <x v="0"/>
    <x v="0"/>
    <x v="1"/>
    <x v="1"/>
    <x v="1"/>
    <x v="1"/>
    <x v="1"/>
    <x v="1"/>
    <s v="random"/>
    <x v="0"/>
  </r>
  <r>
    <n v="1.5801810000000001"/>
    <n v="193.2"/>
    <n v="122.264492"/>
    <x v="8"/>
    <x v="1"/>
    <x v="0"/>
    <x v="0"/>
    <x v="1"/>
    <x v="1"/>
    <x v="1"/>
    <x v="1"/>
    <x v="1"/>
    <x v="1"/>
    <s v="random"/>
    <x v="0"/>
  </r>
  <r>
    <n v="1.4063129999999999"/>
    <n v="193.2"/>
    <n v="137.380528"/>
    <x v="8"/>
    <x v="1"/>
    <x v="0"/>
    <x v="0"/>
    <x v="1"/>
    <x v="1"/>
    <x v="1"/>
    <x v="1"/>
    <x v="1"/>
    <x v="1"/>
    <s v="random"/>
    <x v="0"/>
  </r>
  <r>
    <n v="1.428193"/>
    <n v="193.2"/>
    <n v="135.27583999999999"/>
    <x v="8"/>
    <x v="1"/>
    <x v="0"/>
    <x v="0"/>
    <x v="1"/>
    <x v="1"/>
    <x v="1"/>
    <x v="1"/>
    <x v="1"/>
    <x v="1"/>
    <s v="random"/>
    <x v="0"/>
  </r>
  <r>
    <n v="1.522276"/>
    <n v="193.2"/>
    <n v="126.915255"/>
    <x v="11"/>
    <x v="1"/>
    <x v="0"/>
    <x v="0"/>
    <x v="1"/>
    <x v="1"/>
    <x v="1"/>
    <x v="1"/>
    <x v="1"/>
    <x v="1"/>
    <s v="random"/>
    <x v="0"/>
  </r>
  <r>
    <n v="1.497447"/>
    <n v="193.2"/>
    <n v="129.019623"/>
    <x v="11"/>
    <x v="1"/>
    <x v="0"/>
    <x v="0"/>
    <x v="1"/>
    <x v="1"/>
    <x v="1"/>
    <x v="1"/>
    <x v="1"/>
    <x v="1"/>
    <s v="random"/>
    <x v="0"/>
  </r>
  <r>
    <n v="1.531739"/>
    <n v="193.2"/>
    <n v="126.131148"/>
    <x v="11"/>
    <x v="1"/>
    <x v="0"/>
    <x v="0"/>
    <x v="1"/>
    <x v="1"/>
    <x v="1"/>
    <x v="1"/>
    <x v="1"/>
    <x v="1"/>
    <s v="random"/>
    <x v="0"/>
  </r>
  <r>
    <n v="0.3039"/>
    <n v="55.2"/>
    <n v="181.63859600000001"/>
    <x v="9"/>
    <x v="1"/>
    <x v="0"/>
    <x v="0"/>
    <x v="1"/>
    <x v="1"/>
    <x v="1"/>
    <x v="1"/>
    <x v="1"/>
    <x v="1"/>
    <s v="random"/>
    <x v="0"/>
  </r>
  <r>
    <n v="0.342005"/>
    <n v="55.2"/>
    <n v="161.40113500000001"/>
    <x v="9"/>
    <x v="1"/>
    <x v="0"/>
    <x v="0"/>
    <x v="1"/>
    <x v="1"/>
    <x v="1"/>
    <x v="1"/>
    <x v="1"/>
    <x v="1"/>
    <s v="random"/>
    <x v="0"/>
  </r>
  <r>
    <n v="0.47609000000000001"/>
    <n v="82.8"/>
    <n v="173.916526"/>
    <x v="9"/>
    <x v="1"/>
    <x v="0"/>
    <x v="0"/>
    <x v="1"/>
    <x v="1"/>
    <x v="1"/>
    <x v="1"/>
    <x v="1"/>
    <x v="1"/>
    <s v="random"/>
    <x v="0"/>
  </r>
  <r>
    <n v="2.5177350000000001"/>
    <n v="331.2"/>
    <n v="131.546807"/>
    <x v="10"/>
    <x v="1"/>
    <x v="0"/>
    <x v="0"/>
    <x v="1"/>
    <x v="1"/>
    <x v="1"/>
    <x v="1"/>
    <x v="1"/>
    <x v="1"/>
    <s v="random"/>
    <x v="0"/>
  </r>
  <r>
    <n v="2.9768669999999999"/>
    <n v="358.8"/>
    <n v="120.52940099999999"/>
    <x v="10"/>
    <x v="1"/>
    <x v="0"/>
    <x v="0"/>
    <x v="1"/>
    <x v="1"/>
    <x v="1"/>
    <x v="1"/>
    <x v="1"/>
    <x v="1"/>
    <s v="random"/>
    <x v="0"/>
  </r>
  <r>
    <n v="3.0213450000000002"/>
    <n v="386.4"/>
    <n v="127.890074"/>
    <x v="10"/>
    <x v="1"/>
    <x v="0"/>
    <x v="0"/>
    <x v="1"/>
    <x v="1"/>
    <x v="1"/>
    <x v="1"/>
    <x v="1"/>
    <x v="1"/>
    <s v="random"/>
    <x v="0"/>
  </r>
  <r>
    <n v="0.60859700000000005"/>
    <n v="82.8"/>
    <n v="136.05064999999999"/>
    <x v="6"/>
    <x v="2"/>
    <x v="0"/>
    <x v="0"/>
    <x v="0"/>
    <x v="0"/>
    <x v="1"/>
    <x v="1"/>
    <x v="1"/>
    <x v="1"/>
    <s v="random"/>
    <x v="0"/>
  </r>
  <r>
    <n v="0.57031299999999996"/>
    <n v="82.8"/>
    <n v="145.183502"/>
    <x v="6"/>
    <x v="2"/>
    <x v="0"/>
    <x v="0"/>
    <x v="0"/>
    <x v="0"/>
    <x v="1"/>
    <x v="1"/>
    <x v="1"/>
    <x v="1"/>
    <s v="random"/>
    <x v="0"/>
  </r>
  <r>
    <n v="0.65059699999999998"/>
    <n v="82.8"/>
    <n v="127.267645"/>
    <x v="6"/>
    <x v="2"/>
    <x v="0"/>
    <x v="0"/>
    <x v="0"/>
    <x v="0"/>
    <x v="1"/>
    <x v="1"/>
    <x v="1"/>
    <x v="1"/>
    <s v="random"/>
    <x v="0"/>
  </r>
  <r>
    <n v="1.1190230000000001"/>
    <n v="138"/>
    <n v="123.32191400000001"/>
    <x v="7"/>
    <x v="2"/>
    <x v="0"/>
    <x v="0"/>
    <x v="0"/>
    <x v="0"/>
    <x v="1"/>
    <x v="1"/>
    <x v="1"/>
    <x v="1"/>
    <s v="random"/>
    <x v="0"/>
  </r>
  <r>
    <n v="1.1095159999999999"/>
    <n v="138"/>
    <n v="124.378601"/>
    <x v="7"/>
    <x v="2"/>
    <x v="0"/>
    <x v="0"/>
    <x v="0"/>
    <x v="0"/>
    <x v="1"/>
    <x v="1"/>
    <x v="1"/>
    <x v="1"/>
    <s v="random"/>
    <x v="0"/>
  </r>
  <r>
    <n v="1.096425"/>
    <n v="138"/>
    <n v="125.863592"/>
    <x v="7"/>
    <x v="2"/>
    <x v="0"/>
    <x v="0"/>
    <x v="0"/>
    <x v="0"/>
    <x v="1"/>
    <x v="1"/>
    <x v="1"/>
    <x v="1"/>
    <s v="random"/>
    <x v="0"/>
  </r>
  <r>
    <n v="0.40283600000000003"/>
    <n v="55.2"/>
    <n v="137.02844300000001"/>
    <x v="9"/>
    <x v="2"/>
    <x v="0"/>
    <x v="0"/>
    <x v="0"/>
    <x v="0"/>
    <x v="1"/>
    <x v="1"/>
    <x v="1"/>
    <x v="1"/>
    <s v="random"/>
    <x v="0"/>
  </r>
  <r>
    <n v="0.33194899999999999"/>
    <n v="55.2"/>
    <n v="166.29049499999999"/>
    <x v="9"/>
    <x v="2"/>
    <x v="0"/>
    <x v="0"/>
    <x v="0"/>
    <x v="0"/>
    <x v="1"/>
    <x v="1"/>
    <x v="1"/>
    <x v="1"/>
    <s v="random"/>
    <x v="0"/>
  </r>
  <r>
    <n v="0.303564"/>
    <n v="55.2"/>
    <n v="181.83969500000001"/>
    <x v="9"/>
    <x v="2"/>
    <x v="0"/>
    <x v="0"/>
    <x v="0"/>
    <x v="0"/>
    <x v="1"/>
    <x v="1"/>
    <x v="1"/>
    <x v="1"/>
    <s v="random"/>
    <x v="0"/>
  </r>
  <r>
    <n v="1.3054859999999999"/>
    <n v="193.2"/>
    <n v="147.99082899999999"/>
    <x v="8"/>
    <x v="2"/>
    <x v="0"/>
    <x v="0"/>
    <x v="0"/>
    <x v="0"/>
    <x v="1"/>
    <x v="1"/>
    <x v="1"/>
    <x v="1"/>
    <s v="random"/>
    <x v="0"/>
  </r>
  <r>
    <n v="1.3020160000000001"/>
    <n v="165.6"/>
    <n v="127.18734600000001"/>
    <x v="8"/>
    <x v="2"/>
    <x v="0"/>
    <x v="0"/>
    <x v="0"/>
    <x v="0"/>
    <x v="1"/>
    <x v="1"/>
    <x v="1"/>
    <x v="1"/>
    <s v="random"/>
    <x v="0"/>
  </r>
  <r>
    <n v="1.3603529999999999"/>
    <n v="193.2"/>
    <n v="142.02195599999999"/>
    <x v="8"/>
    <x v="2"/>
    <x v="0"/>
    <x v="0"/>
    <x v="0"/>
    <x v="0"/>
    <x v="1"/>
    <x v="1"/>
    <x v="1"/>
    <x v="1"/>
    <s v="random"/>
    <x v="0"/>
  </r>
  <r>
    <n v="2.602382"/>
    <n v="331.2"/>
    <n v="127.268007"/>
    <x v="10"/>
    <x v="2"/>
    <x v="0"/>
    <x v="0"/>
    <x v="0"/>
    <x v="0"/>
    <x v="1"/>
    <x v="1"/>
    <x v="1"/>
    <x v="1"/>
    <s v="random"/>
    <x v="0"/>
  </r>
  <r>
    <n v="2.7323059999999999"/>
    <n v="331.2"/>
    <n v="121.21628800000001"/>
    <x v="10"/>
    <x v="2"/>
    <x v="0"/>
    <x v="0"/>
    <x v="0"/>
    <x v="0"/>
    <x v="1"/>
    <x v="1"/>
    <x v="1"/>
    <x v="1"/>
    <s v="random"/>
    <x v="0"/>
  </r>
  <r>
    <n v="1.370528"/>
    <n v="193.2"/>
    <n v="140.9676"/>
    <x v="11"/>
    <x v="2"/>
    <x v="0"/>
    <x v="0"/>
    <x v="0"/>
    <x v="0"/>
    <x v="1"/>
    <x v="1"/>
    <x v="1"/>
    <x v="1"/>
    <s v="random"/>
    <x v="0"/>
  </r>
  <r>
    <n v="1.297642"/>
    <n v="165.6"/>
    <n v="127.616128"/>
    <x v="11"/>
    <x v="2"/>
    <x v="0"/>
    <x v="0"/>
    <x v="0"/>
    <x v="0"/>
    <x v="1"/>
    <x v="1"/>
    <x v="1"/>
    <x v="1"/>
    <s v="random"/>
    <x v="0"/>
  </r>
  <r>
    <n v="1.42011"/>
    <n v="193.2"/>
    <n v="136.04576399999999"/>
    <x v="11"/>
    <x v="2"/>
    <x v="0"/>
    <x v="0"/>
    <x v="0"/>
    <x v="0"/>
    <x v="1"/>
    <x v="1"/>
    <x v="1"/>
    <x v="1"/>
    <s v="random"/>
    <x v="0"/>
  </r>
  <r>
    <n v="0.65100499999999994"/>
    <n v="82.8"/>
    <n v="127.187996"/>
    <x v="6"/>
    <x v="2"/>
    <x v="0"/>
    <x v="0"/>
    <x v="1"/>
    <x v="1"/>
    <x v="0"/>
    <x v="0"/>
    <x v="1"/>
    <x v="1"/>
    <s v="random"/>
    <x v="0"/>
  </r>
  <r>
    <n v="0.61656900000000003"/>
    <n v="82.8"/>
    <n v="134.29156900000001"/>
    <x v="6"/>
    <x v="2"/>
    <x v="0"/>
    <x v="0"/>
    <x v="1"/>
    <x v="1"/>
    <x v="0"/>
    <x v="0"/>
    <x v="1"/>
    <x v="1"/>
    <s v="random"/>
    <x v="0"/>
  </r>
  <r>
    <n v="0.67524799999999996"/>
    <n v="82.8"/>
    <n v="122.621567"/>
    <x v="6"/>
    <x v="2"/>
    <x v="0"/>
    <x v="0"/>
    <x v="1"/>
    <x v="1"/>
    <x v="0"/>
    <x v="0"/>
    <x v="1"/>
    <x v="1"/>
    <s v="random"/>
    <x v="0"/>
  </r>
  <r>
    <n v="1.1835519999999999"/>
    <n v="165.6"/>
    <n v="139.91784100000001"/>
    <x v="7"/>
    <x v="2"/>
    <x v="0"/>
    <x v="0"/>
    <x v="1"/>
    <x v="1"/>
    <x v="0"/>
    <x v="0"/>
    <x v="1"/>
    <x v="1"/>
    <s v="random"/>
    <x v="0"/>
  </r>
  <r>
    <n v="1.1517569999999999"/>
    <n v="165.6"/>
    <n v="143.78035499999999"/>
    <x v="7"/>
    <x v="2"/>
    <x v="0"/>
    <x v="0"/>
    <x v="1"/>
    <x v="1"/>
    <x v="0"/>
    <x v="0"/>
    <x v="1"/>
    <x v="1"/>
    <s v="random"/>
    <x v="0"/>
  </r>
  <r>
    <n v="1.1986159999999999"/>
    <n v="165.6"/>
    <n v="138.159325"/>
    <x v="7"/>
    <x v="2"/>
    <x v="0"/>
    <x v="0"/>
    <x v="1"/>
    <x v="1"/>
    <x v="0"/>
    <x v="0"/>
    <x v="1"/>
    <x v="1"/>
    <s v="random"/>
    <x v="0"/>
  </r>
  <r>
    <n v="1.3774390000000001"/>
    <n v="193.2"/>
    <n v="140.26031900000001"/>
    <x v="8"/>
    <x v="2"/>
    <x v="0"/>
    <x v="0"/>
    <x v="1"/>
    <x v="1"/>
    <x v="0"/>
    <x v="0"/>
    <x v="1"/>
    <x v="1"/>
    <s v="random"/>
    <x v="0"/>
  </r>
  <r>
    <n v="1.5181260000000001"/>
    <n v="193.2"/>
    <n v="127.262185"/>
    <x v="8"/>
    <x v="2"/>
    <x v="0"/>
    <x v="0"/>
    <x v="1"/>
    <x v="1"/>
    <x v="0"/>
    <x v="0"/>
    <x v="1"/>
    <x v="1"/>
    <s v="random"/>
    <x v="0"/>
  </r>
  <r>
    <n v="1.535056"/>
    <n v="193.2"/>
    <n v="125.85861300000001"/>
    <x v="8"/>
    <x v="2"/>
    <x v="0"/>
    <x v="0"/>
    <x v="1"/>
    <x v="1"/>
    <x v="0"/>
    <x v="0"/>
    <x v="1"/>
    <x v="1"/>
    <s v="random"/>
    <x v="0"/>
  </r>
  <r>
    <n v="0.31182100000000001"/>
    <n v="55.2"/>
    <n v="177.02488600000001"/>
    <x v="9"/>
    <x v="2"/>
    <x v="0"/>
    <x v="0"/>
    <x v="1"/>
    <x v="1"/>
    <x v="0"/>
    <x v="0"/>
    <x v="1"/>
    <x v="1"/>
    <s v="random"/>
    <x v="0"/>
  </r>
  <r>
    <n v="0.32553799999999999"/>
    <n v="55.2"/>
    <n v="169.56535099999999"/>
    <x v="9"/>
    <x v="2"/>
    <x v="0"/>
    <x v="0"/>
    <x v="1"/>
    <x v="1"/>
    <x v="0"/>
    <x v="0"/>
    <x v="1"/>
    <x v="1"/>
    <s v="random"/>
    <x v="0"/>
  </r>
  <r>
    <n v="0.42935899999999999"/>
    <n v="82.8"/>
    <n v="192.84571500000001"/>
    <x v="9"/>
    <x v="2"/>
    <x v="0"/>
    <x v="0"/>
    <x v="1"/>
    <x v="1"/>
    <x v="0"/>
    <x v="0"/>
    <x v="1"/>
    <x v="1"/>
    <s v="random"/>
    <x v="0"/>
  </r>
  <r>
    <n v="1.6105039999999999"/>
    <n v="220.8"/>
    <n v="137.09996100000001"/>
    <x v="11"/>
    <x v="2"/>
    <x v="0"/>
    <x v="0"/>
    <x v="1"/>
    <x v="1"/>
    <x v="0"/>
    <x v="0"/>
    <x v="1"/>
    <x v="1"/>
    <s v="random"/>
    <x v="0"/>
  </r>
  <r>
    <n v="1.5446310000000001"/>
    <n v="193.2"/>
    <n v="125.07838099999999"/>
    <x v="11"/>
    <x v="2"/>
    <x v="0"/>
    <x v="0"/>
    <x v="1"/>
    <x v="1"/>
    <x v="0"/>
    <x v="0"/>
    <x v="1"/>
    <x v="1"/>
    <s v="random"/>
    <x v="0"/>
  </r>
  <r>
    <n v="1.607866"/>
    <n v="193.2"/>
    <n v="120.15929800000001"/>
    <x v="11"/>
    <x v="2"/>
    <x v="0"/>
    <x v="0"/>
    <x v="1"/>
    <x v="1"/>
    <x v="0"/>
    <x v="0"/>
    <x v="1"/>
    <x v="1"/>
    <s v="random"/>
    <x v="0"/>
  </r>
  <r>
    <n v="3.159897"/>
    <n v="386.4"/>
    <n v="122.282471"/>
    <x v="10"/>
    <x v="2"/>
    <x v="0"/>
    <x v="0"/>
    <x v="1"/>
    <x v="1"/>
    <x v="0"/>
    <x v="0"/>
    <x v="1"/>
    <x v="1"/>
    <s v="random"/>
    <x v="0"/>
  </r>
  <r>
    <n v="3.0803379999999998"/>
    <n v="386.4"/>
    <n v="125.440777"/>
    <x v="10"/>
    <x v="2"/>
    <x v="0"/>
    <x v="0"/>
    <x v="1"/>
    <x v="1"/>
    <x v="0"/>
    <x v="0"/>
    <x v="1"/>
    <x v="1"/>
    <s v="random"/>
    <x v="0"/>
  </r>
  <r>
    <n v="2.842768"/>
    <n v="358.8"/>
    <n v="126.215002"/>
    <x v="10"/>
    <x v="2"/>
    <x v="0"/>
    <x v="0"/>
    <x v="1"/>
    <x v="1"/>
    <x v="0"/>
    <x v="0"/>
    <x v="1"/>
    <x v="1"/>
    <s v="random"/>
    <x v="0"/>
  </r>
  <r>
    <n v="0.68311299999999997"/>
    <n v="82.8"/>
    <n v="121.209794"/>
    <x v="6"/>
    <x v="1"/>
    <x v="1"/>
    <x v="1"/>
    <x v="1"/>
    <x v="1"/>
    <x v="0"/>
    <x v="0"/>
    <x v="1"/>
    <x v="1"/>
    <s v="random"/>
    <x v="0"/>
  </r>
  <r>
    <n v="0.64352100000000001"/>
    <n v="82.8"/>
    <n v="128.667226"/>
    <x v="6"/>
    <x v="1"/>
    <x v="1"/>
    <x v="1"/>
    <x v="1"/>
    <x v="1"/>
    <x v="0"/>
    <x v="0"/>
    <x v="1"/>
    <x v="1"/>
    <s v="random"/>
    <x v="0"/>
  </r>
  <r>
    <n v="0.753548"/>
    <n v="110.4"/>
    <n v="146.506901"/>
    <x v="6"/>
    <x v="1"/>
    <x v="1"/>
    <x v="1"/>
    <x v="1"/>
    <x v="1"/>
    <x v="0"/>
    <x v="0"/>
    <x v="1"/>
    <x v="1"/>
    <s v="random"/>
    <x v="0"/>
  </r>
  <r>
    <n v="1.5577289999999999"/>
    <n v="193.2"/>
    <n v="124.026712"/>
    <x v="7"/>
    <x v="1"/>
    <x v="1"/>
    <x v="1"/>
    <x v="1"/>
    <x v="1"/>
    <x v="0"/>
    <x v="0"/>
    <x v="1"/>
    <x v="1"/>
    <s v="random"/>
    <x v="0"/>
  </r>
  <r>
    <n v="1.5223150000000001"/>
    <n v="193.2"/>
    <n v="126.912007"/>
    <x v="7"/>
    <x v="1"/>
    <x v="1"/>
    <x v="1"/>
    <x v="1"/>
    <x v="1"/>
    <x v="0"/>
    <x v="0"/>
    <x v="1"/>
    <x v="1"/>
    <s v="random"/>
    <x v="0"/>
  </r>
  <r>
    <n v="1.5533380000000001"/>
    <n v="193.2"/>
    <n v="124.377281"/>
    <x v="7"/>
    <x v="1"/>
    <x v="1"/>
    <x v="1"/>
    <x v="1"/>
    <x v="1"/>
    <x v="0"/>
    <x v="0"/>
    <x v="1"/>
    <x v="1"/>
    <s v="random"/>
    <x v="0"/>
  </r>
  <r>
    <n v="0.33771099999999998"/>
    <n v="55.2"/>
    <n v="163.45352600000001"/>
    <x v="9"/>
    <x v="1"/>
    <x v="1"/>
    <x v="1"/>
    <x v="1"/>
    <x v="1"/>
    <x v="0"/>
    <x v="0"/>
    <x v="1"/>
    <x v="1"/>
    <s v="random"/>
    <x v="0"/>
  </r>
  <r>
    <n v="0.320913"/>
    <n v="55.2"/>
    <n v="172.009277"/>
    <x v="9"/>
    <x v="1"/>
    <x v="1"/>
    <x v="1"/>
    <x v="1"/>
    <x v="1"/>
    <x v="0"/>
    <x v="0"/>
    <x v="1"/>
    <x v="1"/>
    <s v="random"/>
    <x v="0"/>
  </r>
  <r>
    <n v="0.41580400000000001"/>
    <n v="82.8"/>
    <n v="199.13233"/>
    <x v="9"/>
    <x v="1"/>
    <x v="1"/>
    <x v="1"/>
    <x v="1"/>
    <x v="1"/>
    <x v="0"/>
    <x v="0"/>
    <x v="1"/>
    <x v="1"/>
    <s v="random"/>
    <x v="0"/>
  </r>
  <r>
    <n v="1.6571750000000001"/>
    <n v="220.8"/>
    <n v="133.23876799999999"/>
    <x v="8"/>
    <x v="1"/>
    <x v="1"/>
    <x v="1"/>
    <x v="1"/>
    <x v="1"/>
    <x v="0"/>
    <x v="0"/>
    <x v="1"/>
    <x v="1"/>
    <s v="random"/>
    <x v="0"/>
  </r>
  <r>
    <n v="1.477314"/>
    <n v="193.2"/>
    <n v="130.77790200000001"/>
    <x v="8"/>
    <x v="1"/>
    <x v="1"/>
    <x v="1"/>
    <x v="1"/>
    <x v="1"/>
    <x v="0"/>
    <x v="0"/>
    <x v="1"/>
    <x v="1"/>
    <s v="random"/>
    <x v="0"/>
  </r>
  <r>
    <n v="1.6883250000000001"/>
    <n v="220.8"/>
    <n v="130.78049100000001"/>
    <x v="8"/>
    <x v="1"/>
    <x v="1"/>
    <x v="1"/>
    <x v="1"/>
    <x v="1"/>
    <x v="0"/>
    <x v="0"/>
    <x v="1"/>
    <x v="1"/>
    <s v="random"/>
    <x v="0"/>
  </r>
  <r>
    <n v="3.272259"/>
    <n v="414"/>
    <n v="126.518117"/>
    <x v="10"/>
    <x v="1"/>
    <x v="1"/>
    <x v="1"/>
    <x v="1"/>
    <x v="1"/>
    <x v="0"/>
    <x v="0"/>
    <x v="1"/>
    <x v="1"/>
    <s v="random"/>
    <x v="0"/>
  </r>
  <r>
    <n v="3.0367790000000001"/>
    <n v="386.4"/>
    <n v="127.24006799999999"/>
    <x v="10"/>
    <x v="1"/>
    <x v="1"/>
    <x v="1"/>
    <x v="1"/>
    <x v="1"/>
    <x v="0"/>
    <x v="0"/>
    <x v="1"/>
    <x v="1"/>
    <s v="random"/>
    <x v="0"/>
  </r>
  <r>
    <n v="3.0870500000000001"/>
    <n v="386.4"/>
    <n v="125.16804999999999"/>
    <x v="10"/>
    <x v="1"/>
    <x v="1"/>
    <x v="1"/>
    <x v="1"/>
    <x v="1"/>
    <x v="0"/>
    <x v="0"/>
    <x v="1"/>
    <x v="1"/>
    <s v="random"/>
    <x v="0"/>
  </r>
  <r>
    <n v="1.805887"/>
    <n v="220.8"/>
    <n v="122.266786"/>
    <x v="11"/>
    <x v="1"/>
    <x v="1"/>
    <x v="1"/>
    <x v="1"/>
    <x v="1"/>
    <x v="0"/>
    <x v="0"/>
    <x v="1"/>
    <x v="1"/>
    <s v="random"/>
    <x v="0"/>
  </r>
  <r>
    <n v="1.7752410000000001"/>
    <n v="220.8"/>
    <n v="124.377458"/>
    <x v="11"/>
    <x v="1"/>
    <x v="1"/>
    <x v="1"/>
    <x v="1"/>
    <x v="1"/>
    <x v="0"/>
    <x v="0"/>
    <x v="1"/>
    <x v="1"/>
    <s v="random"/>
    <x v="0"/>
  </r>
  <r>
    <n v="1.8448640000000001"/>
    <n v="248.4"/>
    <n v="134.64406500000001"/>
    <x v="11"/>
    <x v="1"/>
    <x v="1"/>
    <x v="1"/>
    <x v="1"/>
    <x v="1"/>
    <x v="0"/>
    <x v="0"/>
    <x v="1"/>
    <x v="1"/>
    <s v="random"/>
    <x v="0"/>
  </r>
  <r>
    <n v="0.80986400000000003"/>
    <n v="110.4"/>
    <n v="136.319254"/>
    <x v="6"/>
    <x v="1"/>
    <x v="1"/>
    <x v="1"/>
    <x v="1"/>
    <x v="1"/>
    <x v="1"/>
    <x v="1"/>
    <x v="0"/>
    <x v="0"/>
    <s v="random"/>
    <x v="0"/>
  </r>
  <r>
    <n v="0.813581"/>
    <n v="110.4"/>
    <n v="135.69641200000001"/>
    <x v="6"/>
    <x v="1"/>
    <x v="1"/>
    <x v="1"/>
    <x v="1"/>
    <x v="1"/>
    <x v="1"/>
    <x v="1"/>
    <x v="0"/>
    <x v="0"/>
    <s v="random"/>
    <x v="0"/>
  </r>
  <r>
    <n v="0.75494300000000003"/>
    <n v="110.4"/>
    <n v="146.236164"/>
    <x v="6"/>
    <x v="1"/>
    <x v="1"/>
    <x v="1"/>
    <x v="1"/>
    <x v="1"/>
    <x v="1"/>
    <x v="1"/>
    <x v="0"/>
    <x v="0"/>
    <s v="random"/>
    <x v="0"/>
  </r>
  <r>
    <n v="1.5780700000000001"/>
    <n v="220.8"/>
    <n v="139.91773800000001"/>
    <x v="7"/>
    <x v="1"/>
    <x v="1"/>
    <x v="1"/>
    <x v="1"/>
    <x v="1"/>
    <x v="1"/>
    <x v="1"/>
    <x v="0"/>
    <x v="0"/>
    <s v="random"/>
    <x v="0"/>
  </r>
  <r>
    <n v="1.5470159999999999"/>
    <n v="220.8"/>
    <n v="142.72642999999999"/>
    <x v="7"/>
    <x v="1"/>
    <x v="1"/>
    <x v="1"/>
    <x v="1"/>
    <x v="1"/>
    <x v="1"/>
    <x v="1"/>
    <x v="0"/>
    <x v="0"/>
    <s v="random"/>
    <x v="0"/>
  </r>
  <r>
    <n v="1.5756030000000001"/>
    <n v="193.2"/>
    <n v="122.61971200000001"/>
    <x v="7"/>
    <x v="1"/>
    <x v="1"/>
    <x v="1"/>
    <x v="1"/>
    <x v="1"/>
    <x v="1"/>
    <x v="1"/>
    <x v="0"/>
    <x v="0"/>
    <s v="random"/>
    <x v="0"/>
  </r>
  <r>
    <n v="0.39077000000000001"/>
    <n v="55.2"/>
    <n v="141.25964300000001"/>
    <x v="9"/>
    <x v="1"/>
    <x v="1"/>
    <x v="1"/>
    <x v="1"/>
    <x v="1"/>
    <x v="1"/>
    <x v="1"/>
    <x v="0"/>
    <x v="0"/>
    <s v="random"/>
    <x v="0"/>
  </r>
  <r>
    <n v="0.41426000000000002"/>
    <n v="55.2"/>
    <n v="133.24954600000001"/>
    <x v="9"/>
    <x v="1"/>
    <x v="1"/>
    <x v="1"/>
    <x v="1"/>
    <x v="1"/>
    <x v="1"/>
    <x v="1"/>
    <x v="0"/>
    <x v="0"/>
    <s v="random"/>
    <x v="0"/>
  </r>
  <r>
    <n v="0.48706899999999997"/>
    <n v="82.8"/>
    <n v="169.99650199999999"/>
    <x v="9"/>
    <x v="1"/>
    <x v="1"/>
    <x v="1"/>
    <x v="1"/>
    <x v="1"/>
    <x v="1"/>
    <x v="1"/>
    <x v="0"/>
    <x v="0"/>
    <s v="random"/>
    <x v="0"/>
  </r>
  <r>
    <n v="1.6713089999999999"/>
    <n v="220.8"/>
    <n v="132.11200500000001"/>
    <x v="8"/>
    <x v="1"/>
    <x v="1"/>
    <x v="1"/>
    <x v="1"/>
    <x v="1"/>
    <x v="1"/>
    <x v="1"/>
    <x v="0"/>
    <x v="0"/>
    <s v="random"/>
    <x v="0"/>
  </r>
  <r>
    <n v="1.644147"/>
    <n v="220.8"/>
    <n v="134.29454000000001"/>
    <x v="8"/>
    <x v="1"/>
    <x v="1"/>
    <x v="1"/>
    <x v="1"/>
    <x v="1"/>
    <x v="1"/>
    <x v="1"/>
    <x v="0"/>
    <x v="0"/>
    <s v="random"/>
    <x v="0"/>
  </r>
  <r>
    <n v="1.865391"/>
    <n v="248.4"/>
    <n v="133.16242800000001"/>
    <x v="8"/>
    <x v="1"/>
    <x v="1"/>
    <x v="1"/>
    <x v="1"/>
    <x v="1"/>
    <x v="1"/>
    <x v="1"/>
    <x v="0"/>
    <x v="0"/>
    <s v="random"/>
    <x v="0"/>
  </r>
  <r>
    <n v="3.3377340000000002"/>
    <n v="414"/>
    <n v="124.036249"/>
    <x v="10"/>
    <x v="1"/>
    <x v="1"/>
    <x v="1"/>
    <x v="1"/>
    <x v="1"/>
    <x v="1"/>
    <x v="1"/>
    <x v="0"/>
    <x v="0"/>
    <s v="random"/>
    <x v="0"/>
  </r>
  <r>
    <n v="3.2526869999999999"/>
    <n v="414"/>
    <n v="127.279372"/>
    <x v="10"/>
    <x v="1"/>
    <x v="1"/>
    <x v="1"/>
    <x v="1"/>
    <x v="1"/>
    <x v="1"/>
    <x v="1"/>
    <x v="0"/>
    <x v="0"/>
    <s v="random"/>
    <x v="0"/>
  </r>
  <r>
    <n v="3.6663000000000001"/>
    <n v="469.2"/>
    <n v="127.97641900000001"/>
    <x v="10"/>
    <x v="1"/>
    <x v="1"/>
    <x v="1"/>
    <x v="1"/>
    <x v="1"/>
    <x v="1"/>
    <x v="1"/>
    <x v="0"/>
    <x v="0"/>
    <s v="random"/>
    <x v="0"/>
  </r>
  <r>
    <n v="2.2785169999999999"/>
    <n v="303.60000000000002"/>
    <n v="133.244552"/>
    <x v="11"/>
    <x v="1"/>
    <x v="1"/>
    <x v="1"/>
    <x v="1"/>
    <x v="1"/>
    <x v="1"/>
    <x v="1"/>
    <x v="0"/>
    <x v="0"/>
    <s v="random"/>
    <x v="0"/>
  </r>
  <r>
    <n v="2.2051349999999998"/>
    <n v="276"/>
    <n v="125.16242099999999"/>
    <x v="11"/>
    <x v="1"/>
    <x v="1"/>
    <x v="1"/>
    <x v="1"/>
    <x v="1"/>
    <x v="1"/>
    <x v="1"/>
    <x v="0"/>
    <x v="0"/>
    <s v="random"/>
    <x v="0"/>
  </r>
  <r>
    <n v="2.2050420000000002"/>
    <n v="276"/>
    <n v="125.16767"/>
    <x v="11"/>
    <x v="1"/>
    <x v="1"/>
    <x v="1"/>
    <x v="1"/>
    <x v="1"/>
    <x v="1"/>
    <x v="1"/>
    <x v="0"/>
    <x v="0"/>
    <s v="random"/>
    <x v="0"/>
  </r>
  <r>
    <n v="0.56889599999999996"/>
    <n v="82.8"/>
    <n v="145.54499300000001"/>
    <x v="3"/>
    <x v="0"/>
    <x v="0"/>
    <x v="0"/>
    <x v="0"/>
    <x v="0"/>
    <x v="0"/>
    <x v="0"/>
    <x v="0"/>
    <x v="0"/>
    <n v="1"/>
    <x v="0"/>
  </r>
  <r>
    <n v="0.49798700000000001"/>
    <n v="82.8"/>
    <n v="166.269544"/>
    <x v="3"/>
    <x v="0"/>
    <x v="0"/>
    <x v="0"/>
    <x v="0"/>
    <x v="0"/>
    <x v="0"/>
    <x v="0"/>
    <x v="0"/>
    <x v="0"/>
    <n v="1"/>
    <x v="0"/>
  </r>
  <r>
    <n v="0.79300599999999999"/>
    <n v="110.4"/>
    <n v="139.21712600000001"/>
    <x v="3"/>
    <x v="0"/>
    <x v="0"/>
    <x v="0"/>
    <x v="0"/>
    <x v="0"/>
    <x v="0"/>
    <x v="0"/>
    <x v="0"/>
    <x v="0"/>
    <n v="1"/>
    <x v="0"/>
  </r>
  <r>
    <n v="0.64042399999999999"/>
    <n v="82.8"/>
    <n v="129.289288"/>
    <x v="3"/>
    <x v="0"/>
    <x v="0"/>
    <x v="0"/>
    <x v="0"/>
    <x v="0"/>
    <x v="0"/>
    <x v="0"/>
    <x v="0"/>
    <x v="0"/>
    <n v="10"/>
    <x v="0"/>
  </r>
  <r>
    <n v="0.64884200000000003"/>
    <n v="82.8"/>
    <n v="127.612005"/>
    <x v="3"/>
    <x v="0"/>
    <x v="0"/>
    <x v="0"/>
    <x v="0"/>
    <x v="0"/>
    <x v="0"/>
    <x v="0"/>
    <x v="0"/>
    <x v="0"/>
    <n v="10"/>
    <x v="0"/>
  </r>
  <r>
    <n v="0.84875900000000004"/>
    <n v="110.4"/>
    <n v="130.072183"/>
    <x v="3"/>
    <x v="0"/>
    <x v="0"/>
    <x v="0"/>
    <x v="0"/>
    <x v="0"/>
    <x v="0"/>
    <x v="0"/>
    <x v="0"/>
    <x v="0"/>
    <n v="10"/>
    <x v="0"/>
  </r>
  <r>
    <n v="0.66573199999999999"/>
    <n v="82.8"/>
    <n v="124.37428800000001"/>
    <x v="3"/>
    <x v="0"/>
    <x v="0"/>
    <x v="0"/>
    <x v="0"/>
    <x v="0"/>
    <x v="0"/>
    <x v="0"/>
    <x v="0"/>
    <x v="0"/>
    <n v="100"/>
    <x v="0"/>
  </r>
  <r>
    <n v="0.65466000000000002"/>
    <n v="82.8"/>
    <n v="126.477912"/>
    <x v="3"/>
    <x v="0"/>
    <x v="0"/>
    <x v="0"/>
    <x v="0"/>
    <x v="0"/>
    <x v="0"/>
    <x v="0"/>
    <x v="0"/>
    <x v="0"/>
    <n v="100"/>
    <x v="0"/>
  </r>
  <r>
    <n v="0.70613800000000004"/>
    <n v="110.4"/>
    <n v="156.343435"/>
    <x v="3"/>
    <x v="0"/>
    <x v="0"/>
    <x v="0"/>
    <x v="0"/>
    <x v="0"/>
    <x v="0"/>
    <x v="0"/>
    <x v="0"/>
    <x v="0"/>
    <n v="100"/>
    <x v="0"/>
  </r>
  <r>
    <n v="1.5445880000000001"/>
    <n v="193.2"/>
    <n v="125.081883"/>
    <x v="1"/>
    <x v="0"/>
    <x v="0"/>
    <x v="0"/>
    <x v="0"/>
    <x v="0"/>
    <x v="0"/>
    <x v="0"/>
    <x v="0"/>
    <x v="0"/>
    <n v="1"/>
    <x v="0"/>
  </r>
  <r>
    <n v="1.4891970000000001"/>
    <n v="193.2"/>
    <n v="129.73434700000001"/>
    <x v="1"/>
    <x v="0"/>
    <x v="0"/>
    <x v="0"/>
    <x v="0"/>
    <x v="0"/>
    <x v="0"/>
    <x v="0"/>
    <x v="0"/>
    <x v="0"/>
    <n v="1"/>
    <x v="0"/>
  </r>
  <r>
    <n v="1.5096430000000001"/>
    <n v="193.2"/>
    <n v="127.977251"/>
    <x v="1"/>
    <x v="0"/>
    <x v="0"/>
    <x v="0"/>
    <x v="0"/>
    <x v="0"/>
    <x v="0"/>
    <x v="0"/>
    <x v="0"/>
    <x v="0"/>
    <n v="1"/>
    <x v="0"/>
  </r>
  <r>
    <n v="1.4703459999999999"/>
    <n v="193.2"/>
    <n v="131.39767599999999"/>
    <x v="1"/>
    <x v="0"/>
    <x v="0"/>
    <x v="0"/>
    <x v="0"/>
    <x v="0"/>
    <x v="0"/>
    <x v="0"/>
    <x v="0"/>
    <x v="0"/>
    <n v="10"/>
    <x v="0"/>
  </r>
  <r>
    <n v="1.4395739999999999"/>
    <n v="193.2"/>
    <n v="134.20639199999999"/>
    <x v="1"/>
    <x v="0"/>
    <x v="0"/>
    <x v="0"/>
    <x v="0"/>
    <x v="0"/>
    <x v="0"/>
    <x v="0"/>
    <x v="0"/>
    <x v="0"/>
    <n v="10"/>
    <x v="0"/>
  </r>
  <r>
    <n v="1.420134"/>
    <n v="193.2"/>
    <n v="136.043522"/>
    <x v="1"/>
    <x v="0"/>
    <x v="0"/>
    <x v="0"/>
    <x v="0"/>
    <x v="0"/>
    <x v="0"/>
    <x v="0"/>
    <x v="0"/>
    <x v="0"/>
    <n v="10"/>
    <x v="0"/>
  </r>
  <r>
    <n v="1.8942840000000001"/>
    <n v="248.4"/>
    <n v="131.13135500000001"/>
    <x v="1"/>
    <x v="0"/>
    <x v="0"/>
    <x v="0"/>
    <x v="0"/>
    <x v="0"/>
    <x v="0"/>
    <x v="0"/>
    <x v="0"/>
    <x v="0"/>
    <n v="100"/>
    <x v="0"/>
  </r>
  <r>
    <n v="1.875256"/>
    <n v="248.4"/>
    <n v="132.46193700000001"/>
    <x v="1"/>
    <x v="0"/>
    <x v="0"/>
    <x v="0"/>
    <x v="0"/>
    <x v="0"/>
    <x v="0"/>
    <x v="0"/>
    <x v="0"/>
    <x v="0"/>
    <n v="100"/>
    <x v="0"/>
  </r>
  <r>
    <n v="1.889184"/>
    <n v="248.4"/>
    <n v="131.48532499999999"/>
    <x v="1"/>
    <x v="0"/>
    <x v="0"/>
    <x v="0"/>
    <x v="0"/>
    <x v="0"/>
    <x v="0"/>
    <x v="0"/>
    <x v="0"/>
    <x v="0"/>
    <n v="100"/>
    <x v="0"/>
  </r>
  <r>
    <n v="0.40493299999999999"/>
    <n v="55.2"/>
    <n v="136.31875099999999"/>
    <x v="4"/>
    <x v="0"/>
    <x v="0"/>
    <x v="0"/>
    <x v="0"/>
    <x v="0"/>
    <x v="0"/>
    <x v="0"/>
    <x v="0"/>
    <x v="0"/>
    <n v="1"/>
    <x v="0"/>
  </r>
  <r>
    <n v="0.392569"/>
    <n v="55.2"/>
    <n v="140.61229"/>
    <x v="4"/>
    <x v="0"/>
    <x v="0"/>
    <x v="0"/>
    <x v="0"/>
    <x v="0"/>
    <x v="0"/>
    <x v="0"/>
    <x v="0"/>
    <x v="0"/>
    <n v="1"/>
    <x v="0"/>
  </r>
  <r>
    <n v="0.47877900000000001"/>
    <n v="82.8"/>
    <n v="172.93994900000001"/>
    <x v="4"/>
    <x v="0"/>
    <x v="0"/>
    <x v="0"/>
    <x v="0"/>
    <x v="0"/>
    <x v="0"/>
    <x v="0"/>
    <x v="0"/>
    <x v="0"/>
    <n v="1"/>
    <x v="0"/>
  </r>
  <r>
    <n v="0.31708599999999998"/>
    <n v="55.2"/>
    <n v="174.08509699999999"/>
    <x v="4"/>
    <x v="0"/>
    <x v="0"/>
    <x v="0"/>
    <x v="0"/>
    <x v="0"/>
    <x v="0"/>
    <x v="0"/>
    <x v="0"/>
    <x v="0"/>
    <n v="10"/>
    <x v="0"/>
  </r>
  <r>
    <n v="0.32798300000000002"/>
    <n v="55.2"/>
    <n v="168.301301"/>
    <x v="4"/>
    <x v="0"/>
    <x v="0"/>
    <x v="0"/>
    <x v="0"/>
    <x v="0"/>
    <x v="0"/>
    <x v="0"/>
    <x v="0"/>
    <x v="0"/>
    <n v="10"/>
    <x v="0"/>
  </r>
  <r>
    <n v="0.42105599999999999"/>
    <n v="82.8"/>
    <n v="196.64840899999999"/>
    <x v="4"/>
    <x v="0"/>
    <x v="0"/>
    <x v="0"/>
    <x v="0"/>
    <x v="0"/>
    <x v="0"/>
    <x v="0"/>
    <x v="0"/>
    <x v="0"/>
    <n v="10"/>
    <x v="0"/>
  </r>
  <r>
    <n v="0.37340699999999999"/>
    <n v="55.2"/>
    <n v="147.82809800000001"/>
    <x v="4"/>
    <x v="0"/>
    <x v="0"/>
    <x v="0"/>
    <x v="0"/>
    <x v="0"/>
    <x v="0"/>
    <x v="0"/>
    <x v="0"/>
    <x v="0"/>
    <n v="100"/>
    <x v="0"/>
  </r>
  <r>
    <n v="0.41725299999999999"/>
    <n v="55.2"/>
    <n v="132.293915"/>
    <x v="4"/>
    <x v="0"/>
    <x v="0"/>
    <x v="0"/>
    <x v="0"/>
    <x v="0"/>
    <x v="0"/>
    <x v="0"/>
    <x v="0"/>
    <x v="0"/>
    <n v="100"/>
    <x v="0"/>
  </r>
  <r>
    <n v="0.38459700000000002"/>
    <n v="55.2"/>
    <n v="143.52676400000001"/>
    <x v="4"/>
    <x v="0"/>
    <x v="0"/>
    <x v="0"/>
    <x v="0"/>
    <x v="0"/>
    <x v="0"/>
    <x v="0"/>
    <x v="0"/>
    <x v="0"/>
    <n v="100"/>
    <x v="0"/>
  </r>
  <r>
    <n v="1.9638439999999999"/>
    <n v="248.4"/>
    <n v="126.486637"/>
    <x v="0"/>
    <x v="0"/>
    <x v="0"/>
    <x v="0"/>
    <x v="0"/>
    <x v="0"/>
    <x v="0"/>
    <x v="0"/>
    <x v="0"/>
    <x v="0"/>
    <n v="1"/>
    <x v="0"/>
  </r>
  <r>
    <n v="1.984626"/>
    <n v="248.4"/>
    <n v="125.162097"/>
    <x v="0"/>
    <x v="0"/>
    <x v="0"/>
    <x v="0"/>
    <x v="0"/>
    <x v="0"/>
    <x v="0"/>
    <x v="0"/>
    <x v="0"/>
    <x v="0"/>
    <n v="1"/>
    <x v="0"/>
  </r>
  <r>
    <n v="1.8375049999999999"/>
    <n v="220.8"/>
    <n v="120.16297"/>
    <x v="0"/>
    <x v="0"/>
    <x v="0"/>
    <x v="0"/>
    <x v="0"/>
    <x v="0"/>
    <x v="0"/>
    <x v="0"/>
    <x v="0"/>
    <x v="0"/>
    <n v="1"/>
    <x v="0"/>
  </r>
  <r>
    <n v="1.4200790000000001"/>
    <n v="193.2"/>
    <n v="136.048811"/>
    <x v="0"/>
    <x v="0"/>
    <x v="0"/>
    <x v="0"/>
    <x v="0"/>
    <x v="0"/>
    <x v="0"/>
    <x v="0"/>
    <x v="0"/>
    <x v="0"/>
    <n v="10"/>
    <x v="0"/>
  </r>
  <r>
    <n v="1.5991150000000001"/>
    <n v="220.8"/>
    <n v="138.076412"/>
    <x v="0"/>
    <x v="0"/>
    <x v="0"/>
    <x v="0"/>
    <x v="0"/>
    <x v="0"/>
    <x v="0"/>
    <x v="0"/>
    <x v="0"/>
    <x v="0"/>
    <n v="10"/>
    <x v="0"/>
  </r>
  <r>
    <n v="1.5742290000000001"/>
    <n v="220.8"/>
    <n v="140.25913600000001"/>
    <x v="0"/>
    <x v="0"/>
    <x v="0"/>
    <x v="0"/>
    <x v="0"/>
    <x v="0"/>
    <x v="0"/>
    <x v="0"/>
    <x v="0"/>
    <x v="0"/>
    <n v="10"/>
    <x v="0"/>
  </r>
  <r>
    <n v="1.812767"/>
    <n v="248.4"/>
    <n v="137.02811"/>
    <x v="0"/>
    <x v="0"/>
    <x v="0"/>
    <x v="0"/>
    <x v="0"/>
    <x v="0"/>
    <x v="0"/>
    <x v="0"/>
    <x v="0"/>
    <x v="0"/>
    <n v="100"/>
    <x v="0"/>
  </r>
  <r>
    <n v="1.7505109999999999"/>
    <n v="220.8"/>
    <n v="126.13459899999999"/>
    <x v="0"/>
    <x v="0"/>
    <x v="0"/>
    <x v="0"/>
    <x v="0"/>
    <x v="0"/>
    <x v="0"/>
    <x v="0"/>
    <x v="0"/>
    <x v="0"/>
    <n v="100"/>
    <x v="0"/>
  </r>
  <r>
    <n v="1.7808120000000001"/>
    <n v="248.4"/>
    <n v="139.48695900000001"/>
    <x v="0"/>
    <x v="0"/>
    <x v="0"/>
    <x v="0"/>
    <x v="0"/>
    <x v="0"/>
    <x v="0"/>
    <x v="0"/>
    <x v="0"/>
    <x v="0"/>
    <n v="100"/>
    <x v="0"/>
  </r>
  <r>
    <n v="3.4055080000000002"/>
    <n v="414"/>
    <n v="121.567761"/>
    <x v="2"/>
    <x v="0"/>
    <x v="0"/>
    <x v="0"/>
    <x v="0"/>
    <x v="0"/>
    <x v="0"/>
    <x v="0"/>
    <x v="0"/>
    <x v="0"/>
    <n v="1"/>
    <x v="0"/>
  </r>
  <r>
    <n v="3.3675980000000001"/>
    <n v="441.6"/>
    <n v="131.132024"/>
    <x v="2"/>
    <x v="0"/>
    <x v="0"/>
    <x v="0"/>
    <x v="0"/>
    <x v="0"/>
    <x v="0"/>
    <x v="0"/>
    <x v="0"/>
    <x v="0"/>
    <n v="1"/>
    <x v="0"/>
  </r>
  <r>
    <n v="1.6659489999999999"/>
    <n v="220.8"/>
    <n v="132.53706"/>
    <x v="2"/>
    <x v="0"/>
    <x v="0"/>
    <x v="0"/>
    <x v="0"/>
    <x v="0"/>
    <x v="0"/>
    <x v="0"/>
    <x v="0"/>
    <x v="0"/>
    <n v="1"/>
    <x v="0"/>
  </r>
  <r>
    <n v="3.044543"/>
    <n v="386.4"/>
    <n v="126.915593"/>
    <x v="2"/>
    <x v="0"/>
    <x v="0"/>
    <x v="0"/>
    <x v="0"/>
    <x v="0"/>
    <x v="0"/>
    <x v="0"/>
    <x v="0"/>
    <x v="0"/>
    <n v="10"/>
    <x v="0"/>
  </r>
  <r>
    <n v="2.9544969999999999"/>
    <n v="386.4"/>
    <n v="130.78369599999999"/>
    <x v="2"/>
    <x v="0"/>
    <x v="0"/>
    <x v="0"/>
    <x v="0"/>
    <x v="0"/>
    <x v="0"/>
    <x v="0"/>
    <x v="0"/>
    <x v="0"/>
    <n v="10"/>
    <x v="0"/>
  </r>
  <r>
    <n v="2.9866389999999998"/>
    <n v="386.4"/>
    <n v="129.376206"/>
    <x v="2"/>
    <x v="0"/>
    <x v="0"/>
    <x v="0"/>
    <x v="0"/>
    <x v="0"/>
    <x v="0"/>
    <x v="0"/>
    <x v="0"/>
    <x v="0"/>
    <n v="10"/>
    <x v="0"/>
  </r>
  <r>
    <n v="3.3097539999999999"/>
    <n v="414"/>
    <n v="125.084822"/>
    <x v="2"/>
    <x v="0"/>
    <x v="0"/>
    <x v="0"/>
    <x v="0"/>
    <x v="0"/>
    <x v="0"/>
    <x v="0"/>
    <x v="0"/>
    <x v="0"/>
    <n v="100"/>
    <x v="0"/>
  </r>
  <r>
    <n v="3.281908"/>
    <n v="414"/>
    <n v="126.146146"/>
    <x v="2"/>
    <x v="0"/>
    <x v="0"/>
    <x v="0"/>
    <x v="0"/>
    <x v="0"/>
    <x v="0"/>
    <x v="0"/>
    <x v="0"/>
    <x v="0"/>
    <n v="100"/>
    <x v="0"/>
  </r>
  <r>
    <n v="3.3097850000000002"/>
    <n v="414"/>
    <n v="125.083652"/>
    <x v="2"/>
    <x v="0"/>
    <x v="0"/>
    <x v="0"/>
    <x v="0"/>
    <x v="0"/>
    <x v="0"/>
    <x v="0"/>
    <x v="0"/>
    <x v="0"/>
    <n v="100"/>
    <x v="0"/>
  </r>
  <r>
    <n v="2.2786330000000001"/>
    <n v="303.60000000000002"/>
    <n v="133.237798"/>
    <x v="5"/>
    <x v="0"/>
    <x v="0"/>
    <x v="0"/>
    <x v="0"/>
    <x v="0"/>
    <x v="0"/>
    <x v="0"/>
    <x v="0"/>
    <x v="0"/>
    <n v="1"/>
    <x v="0"/>
  </r>
  <r>
    <n v="2.3804979999999998"/>
    <n v="303.60000000000002"/>
    <n v="127.53635800000001"/>
    <x v="5"/>
    <x v="0"/>
    <x v="0"/>
    <x v="0"/>
    <x v="0"/>
    <x v="0"/>
    <x v="0"/>
    <x v="0"/>
    <x v="0"/>
    <x v="0"/>
    <n v="1"/>
    <x v="0"/>
  </r>
  <r>
    <n v="2.3921290000000002"/>
    <n v="303.60000000000002"/>
    <n v="126.916239"/>
    <x v="5"/>
    <x v="0"/>
    <x v="0"/>
    <x v="0"/>
    <x v="0"/>
    <x v="0"/>
    <x v="0"/>
    <x v="0"/>
    <x v="0"/>
    <x v="0"/>
    <n v="1"/>
    <x v="0"/>
  </r>
  <r>
    <n v="2.6629360000000002"/>
    <n v="331.2"/>
    <n v="124.373985"/>
    <x v="5"/>
    <x v="0"/>
    <x v="0"/>
    <x v="0"/>
    <x v="0"/>
    <x v="0"/>
    <x v="0"/>
    <x v="0"/>
    <x v="0"/>
    <x v="0"/>
    <n v="10"/>
    <x v="0"/>
  </r>
  <r>
    <n v="2.5461839999999998"/>
    <n v="331.2"/>
    <n v="130.076989"/>
    <x v="5"/>
    <x v="0"/>
    <x v="0"/>
    <x v="0"/>
    <x v="0"/>
    <x v="0"/>
    <x v="0"/>
    <x v="0"/>
    <x v="0"/>
    <x v="0"/>
    <n v="10"/>
    <x v="0"/>
  </r>
  <r>
    <n v="2.6479059999999999"/>
    <n v="331.2"/>
    <n v="125.079964"/>
    <x v="5"/>
    <x v="0"/>
    <x v="0"/>
    <x v="0"/>
    <x v="0"/>
    <x v="0"/>
    <x v="0"/>
    <x v="0"/>
    <x v="0"/>
    <x v="0"/>
    <n v="10"/>
    <x v="0"/>
  </r>
  <r>
    <n v="3.0376919999999998"/>
    <n v="386.4"/>
    <n v="127.201857"/>
    <x v="5"/>
    <x v="0"/>
    <x v="0"/>
    <x v="0"/>
    <x v="0"/>
    <x v="0"/>
    <x v="0"/>
    <x v="0"/>
    <x v="0"/>
    <x v="0"/>
    <n v="100"/>
    <x v="0"/>
  </r>
  <r>
    <n v="2.8927010000000002"/>
    <n v="358.8"/>
    <n v="124.03633600000001"/>
    <x v="5"/>
    <x v="0"/>
    <x v="0"/>
    <x v="0"/>
    <x v="0"/>
    <x v="0"/>
    <x v="0"/>
    <x v="0"/>
    <x v="0"/>
    <x v="0"/>
    <n v="100"/>
    <x v="0"/>
  </r>
  <r>
    <n v="3.0871189999999999"/>
    <n v="386.4"/>
    <n v="125.165246"/>
    <x v="5"/>
    <x v="0"/>
    <x v="0"/>
    <x v="0"/>
    <x v="0"/>
    <x v="0"/>
    <x v="0"/>
    <x v="0"/>
    <x v="0"/>
    <x v="0"/>
    <n v="100"/>
    <x v="0"/>
  </r>
  <r>
    <n v="0.84242499999999998"/>
    <n v="110.4"/>
    <n v="131.050228"/>
    <x v="12"/>
    <x v="0"/>
    <x v="0"/>
    <x v="0"/>
    <x v="0"/>
    <x v="0"/>
    <x v="0"/>
    <x v="0"/>
    <x v="0"/>
    <x v="0"/>
    <s v="random"/>
    <x v="0"/>
  </r>
  <r>
    <n v="0.93247800000000003"/>
    <n v="138"/>
    <n v="147.99283500000001"/>
    <x v="12"/>
    <x v="0"/>
    <x v="0"/>
    <x v="0"/>
    <x v="0"/>
    <x v="0"/>
    <x v="0"/>
    <x v="0"/>
    <x v="0"/>
    <x v="0"/>
    <s v="random"/>
    <x v="0"/>
  </r>
  <r>
    <n v="0.809396"/>
    <n v="110.4"/>
    <n v="136.39806200000001"/>
    <x v="12"/>
    <x v="0"/>
    <x v="0"/>
    <x v="0"/>
    <x v="0"/>
    <x v="0"/>
    <x v="0"/>
    <x v="0"/>
    <x v="0"/>
    <x v="0"/>
    <s v="random"/>
    <x v="0"/>
  </r>
  <r>
    <n v="0.94419900000000001"/>
    <n v="138"/>
    <n v="146.15565699999999"/>
    <x v="12"/>
    <x v="0"/>
    <x v="0"/>
    <x v="0"/>
    <x v="0"/>
    <x v="0"/>
    <x v="0"/>
    <x v="0"/>
    <x v="0"/>
    <x v="0"/>
    <s v="random"/>
    <x v="0"/>
  </r>
  <r>
    <n v="0.86805699999999997"/>
    <n v="110.4"/>
    <n v="127.1806"/>
    <x v="12"/>
    <x v="0"/>
    <x v="0"/>
    <x v="0"/>
    <x v="0"/>
    <x v="0"/>
    <x v="0"/>
    <x v="0"/>
    <x v="0"/>
    <x v="0"/>
    <s v="random"/>
    <x v="0"/>
  </r>
  <r>
    <n v="0.82642300000000002"/>
    <n v="110.4"/>
    <n v="133.58776700000001"/>
    <x v="12"/>
    <x v="0"/>
    <x v="0"/>
    <x v="0"/>
    <x v="0"/>
    <x v="0"/>
    <x v="0"/>
    <x v="0"/>
    <x v="0"/>
    <x v="0"/>
    <s v="random"/>
    <x v="0"/>
  </r>
  <r>
    <n v="0.83521299999999998"/>
    <n v="110.4"/>
    <n v="132.18190799999999"/>
    <x v="12"/>
    <x v="0"/>
    <x v="0"/>
    <x v="0"/>
    <x v="0"/>
    <x v="0"/>
    <x v="0"/>
    <x v="0"/>
    <x v="0"/>
    <x v="0"/>
    <s v="random"/>
    <x v="0"/>
  </r>
  <r>
    <n v="0.84699199999999997"/>
    <n v="110.4"/>
    <n v="130.343648"/>
    <x v="12"/>
    <x v="0"/>
    <x v="0"/>
    <x v="0"/>
    <x v="0"/>
    <x v="0"/>
    <x v="0"/>
    <x v="0"/>
    <x v="0"/>
    <x v="0"/>
    <s v="random"/>
    <x v="0"/>
  </r>
  <r>
    <n v="0.86562600000000001"/>
    <n v="110.4"/>
    <n v="127.537767"/>
    <x v="12"/>
    <x v="0"/>
    <x v="0"/>
    <x v="0"/>
    <x v="0"/>
    <x v="0"/>
    <x v="0"/>
    <x v="0"/>
    <x v="0"/>
    <x v="0"/>
    <s v="random"/>
    <x v="0"/>
  </r>
  <r>
    <n v="0.84471200000000002"/>
    <n v="110.4"/>
    <n v="130.69547399999999"/>
    <x v="12"/>
    <x v="0"/>
    <x v="0"/>
    <x v="0"/>
    <x v="0"/>
    <x v="0"/>
    <x v="0"/>
    <x v="0"/>
    <x v="0"/>
    <x v="0"/>
    <s v="random"/>
    <x v="0"/>
  </r>
  <r>
    <n v="0.37476900000000002"/>
    <n v="55.2"/>
    <n v="147.290705"/>
    <x v="13"/>
    <x v="0"/>
    <x v="0"/>
    <x v="0"/>
    <x v="0"/>
    <x v="0"/>
    <x v="0"/>
    <x v="0"/>
    <x v="0"/>
    <x v="0"/>
    <s v="random"/>
    <x v="0"/>
  </r>
  <r>
    <n v="0.36538100000000001"/>
    <n v="55.2"/>
    <n v="151.075176"/>
    <x v="13"/>
    <x v="0"/>
    <x v="0"/>
    <x v="0"/>
    <x v="0"/>
    <x v="0"/>
    <x v="0"/>
    <x v="0"/>
    <x v="0"/>
    <x v="0"/>
    <s v="random"/>
    <x v="0"/>
  </r>
  <r>
    <n v="0.371228"/>
    <n v="55.2"/>
    <n v="148.69562999999999"/>
    <x v="13"/>
    <x v="0"/>
    <x v="0"/>
    <x v="0"/>
    <x v="0"/>
    <x v="0"/>
    <x v="0"/>
    <x v="0"/>
    <x v="0"/>
    <x v="0"/>
    <s v="random"/>
    <x v="0"/>
  </r>
  <r>
    <n v="0.36708600000000002"/>
    <n v="55.2"/>
    <n v="150.37331399999999"/>
    <x v="13"/>
    <x v="0"/>
    <x v="0"/>
    <x v="0"/>
    <x v="0"/>
    <x v="0"/>
    <x v="0"/>
    <x v="0"/>
    <x v="0"/>
    <x v="0"/>
    <s v="random"/>
    <x v="0"/>
  </r>
  <r>
    <n v="0.43373499999999998"/>
    <n v="55.2"/>
    <n v="127.266671"/>
    <x v="13"/>
    <x v="0"/>
    <x v="0"/>
    <x v="0"/>
    <x v="0"/>
    <x v="0"/>
    <x v="0"/>
    <x v="0"/>
    <x v="0"/>
    <x v="0"/>
    <s v="random"/>
    <x v="0"/>
  </r>
  <r>
    <n v="0.38041999999999998"/>
    <n v="55.2"/>
    <n v="145.102611"/>
    <x v="13"/>
    <x v="0"/>
    <x v="0"/>
    <x v="0"/>
    <x v="0"/>
    <x v="0"/>
    <x v="0"/>
    <x v="0"/>
    <x v="0"/>
    <x v="0"/>
    <s v="random"/>
    <x v="0"/>
  </r>
  <r>
    <n v="0.37121300000000002"/>
    <n v="55.2"/>
    <n v="148.70163600000001"/>
    <x v="13"/>
    <x v="0"/>
    <x v="0"/>
    <x v="0"/>
    <x v="0"/>
    <x v="0"/>
    <x v="0"/>
    <x v="0"/>
    <x v="0"/>
    <x v="0"/>
    <s v="random"/>
    <x v="0"/>
  </r>
  <r>
    <n v="0.35305599999999998"/>
    <n v="55.2"/>
    <n v="156.34912299999999"/>
    <x v="13"/>
    <x v="0"/>
    <x v="0"/>
    <x v="0"/>
    <x v="0"/>
    <x v="0"/>
    <x v="0"/>
    <x v="0"/>
    <x v="0"/>
    <x v="0"/>
    <s v="random"/>
    <x v="0"/>
  </r>
  <r>
    <n v="0.38298599999999999"/>
    <n v="55.2"/>
    <n v="144.13054299999999"/>
    <x v="13"/>
    <x v="0"/>
    <x v="0"/>
    <x v="0"/>
    <x v="0"/>
    <x v="0"/>
    <x v="0"/>
    <x v="0"/>
    <x v="0"/>
    <x v="0"/>
    <s v="random"/>
    <x v="0"/>
  </r>
  <r>
    <n v="0.45937800000000001"/>
    <n v="55.2"/>
    <n v="120.162515"/>
    <x v="13"/>
    <x v="0"/>
    <x v="0"/>
    <x v="0"/>
    <x v="0"/>
    <x v="0"/>
    <x v="0"/>
    <x v="0"/>
    <x v="0"/>
    <x v="0"/>
    <s v="random"/>
    <x v="0"/>
  </r>
  <r>
    <n v="1.721738"/>
    <n v="220.8"/>
    <n v="128.24251599999999"/>
    <x v="3"/>
    <x v="0"/>
    <x v="0"/>
    <x v="0"/>
    <x v="0"/>
    <x v="0"/>
    <x v="0"/>
    <x v="0"/>
    <x v="0"/>
    <x v="0"/>
    <s v="random"/>
    <x v="1"/>
  </r>
  <r>
    <n v="1.277358"/>
    <n v="165.6"/>
    <n v="129.64259200000001"/>
    <x v="3"/>
    <x v="0"/>
    <x v="0"/>
    <x v="0"/>
    <x v="0"/>
    <x v="0"/>
    <x v="0"/>
    <x v="0"/>
    <x v="0"/>
    <x v="0"/>
    <s v="random"/>
    <x v="1"/>
  </r>
  <r>
    <n v="1.277366"/>
    <n v="165.6"/>
    <n v="129.64181099999999"/>
    <x v="3"/>
    <x v="0"/>
    <x v="0"/>
    <x v="0"/>
    <x v="0"/>
    <x v="0"/>
    <x v="0"/>
    <x v="0"/>
    <x v="0"/>
    <x v="0"/>
    <s v="random"/>
    <x v="1"/>
  </r>
  <r>
    <n v="1.22428"/>
    <n v="165.6"/>
    <n v="135.263184"/>
    <x v="3"/>
    <x v="0"/>
    <x v="0"/>
    <x v="0"/>
    <x v="0"/>
    <x v="0"/>
    <x v="0"/>
    <x v="0"/>
    <x v="0"/>
    <x v="0"/>
    <s v="random"/>
    <x v="1"/>
  </r>
  <r>
    <n v="1.1776629999999999"/>
    <n v="165.6"/>
    <n v="140.61752000000001"/>
    <x v="3"/>
    <x v="0"/>
    <x v="0"/>
    <x v="0"/>
    <x v="0"/>
    <x v="0"/>
    <x v="0"/>
    <x v="0"/>
    <x v="0"/>
    <x v="0"/>
    <s v="random"/>
    <x v="1"/>
  </r>
  <r>
    <n v="1.280783"/>
    <n v="165.6"/>
    <n v="129.29590300000001"/>
    <x v="3"/>
    <x v="0"/>
    <x v="0"/>
    <x v="0"/>
    <x v="0"/>
    <x v="0"/>
    <x v="0"/>
    <x v="0"/>
    <x v="0"/>
    <x v="0"/>
    <s v="random"/>
    <x v="1"/>
  </r>
  <r>
    <n v="1.21475"/>
    <n v="165.6"/>
    <n v="136.32429099999999"/>
    <x v="3"/>
    <x v="0"/>
    <x v="0"/>
    <x v="0"/>
    <x v="0"/>
    <x v="0"/>
    <x v="0"/>
    <x v="0"/>
    <x v="0"/>
    <x v="0"/>
    <s v="random"/>
    <x v="1"/>
  </r>
  <r>
    <n v="1.1871929999999999"/>
    <n v="165.6"/>
    <n v="139.48873699999999"/>
    <x v="3"/>
    <x v="0"/>
    <x v="0"/>
    <x v="0"/>
    <x v="0"/>
    <x v="0"/>
    <x v="0"/>
    <x v="0"/>
    <x v="0"/>
    <x v="0"/>
    <s v="random"/>
    <x v="1"/>
  </r>
  <r>
    <n v="1.1026020000000001"/>
    <n v="138"/>
    <n v="125.158492"/>
    <x v="3"/>
    <x v="0"/>
    <x v="0"/>
    <x v="0"/>
    <x v="0"/>
    <x v="0"/>
    <x v="0"/>
    <x v="0"/>
    <x v="0"/>
    <x v="0"/>
    <s v="random"/>
    <x v="1"/>
  </r>
  <r>
    <n v="1.169551"/>
    <n v="165.6"/>
    <n v="141.59283199999999"/>
    <x v="3"/>
    <x v="0"/>
    <x v="0"/>
    <x v="0"/>
    <x v="0"/>
    <x v="0"/>
    <x v="0"/>
    <x v="0"/>
    <x v="0"/>
    <x v="0"/>
    <s v="random"/>
    <x v="1"/>
  </r>
  <r>
    <n v="2.2981600000000002"/>
    <n v="303.60000000000002"/>
    <n v="132.10571100000001"/>
    <x v="1"/>
    <x v="0"/>
    <x v="0"/>
    <x v="0"/>
    <x v="0"/>
    <x v="0"/>
    <x v="0"/>
    <x v="0"/>
    <x v="0"/>
    <x v="0"/>
    <s v="random"/>
    <x v="1"/>
  </r>
  <r>
    <n v="2.334009"/>
    <n v="303.60000000000002"/>
    <n v="130.07661400000001"/>
    <x v="1"/>
    <x v="0"/>
    <x v="0"/>
    <x v="0"/>
    <x v="0"/>
    <x v="0"/>
    <x v="0"/>
    <x v="0"/>
    <x v="0"/>
    <x v="0"/>
    <s v="random"/>
    <x v="1"/>
  </r>
  <r>
    <n v="2.3870200000000001"/>
    <n v="303.60000000000002"/>
    <n v="127.187855"/>
    <x v="1"/>
    <x v="0"/>
    <x v="0"/>
    <x v="0"/>
    <x v="0"/>
    <x v="0"/>
    <x v="0"/>
    <x v="0"/>
    <x v="0"/>
    <x v="0"/>
    <s v="random"/>
    <x v="1"/>
  </r>
  <r>
    <n v="2.3339400000000001"/>
    <n v="303.60000000000002"/>
    <n v="130.08045799999999"/>
    <x v="1"/>
    <x v="0"/>
    <x v="0"/>
    <x v="0"/>
    <x v="0"/>
    <x v="0"/>
    <x v="0"/>
    <x v="0"/>
    <x v="0"/>
    <x v="0"/>
    <s v="random"/>
    <x v="1"/>
  </r>
  <r>
    <n v="2.2740109999999998"/>
    <n v="303.60000000000002"/>
    <n v="133.50860299999999"/>
    <x v="1"/>
    <x v="0"/>
    <x v="0"/>
    <x v="0"/>
    <x v="0"/>
    <x v="0"/>
    <x v="0"/>
    <x v="0"/>
    <x v="0"/>
    <x v="0"/>
    <s v="random"/>
    <x v="1"/>
  </r>
  <r>
    <n v="2.4002620000000001"/>
    <n v="303.60000000000002"/>
    <n v="126.486175"/>
    <x v="1"/>
    <x v="0"/>
    <x v="0"/>
    <x v="0"/>
    <x v="0"/>
    <x v="0"/>
    <x v="0"/>
    <x v="0"/>
    <x v="0"/>
    <x v="0"/>
    <s v="random"/>
    <x v="1"/>
  </r>
  <r>
    <n v="2.15673"/>
    <n v="276"/>
    <n v="127.971508"/>
    <x v="1"/>
    <x v="0"/>
    <x v="0"/>
    <x v="0"/>
    <x v="0"/>
    <x v="0"/>
    <x v="0"/>
    <x v="0"/>
    <x v="0"/>
    <x v="0"/>
    <s v="random"/>
    <x v="1"/>
  </r>
  <r>
    <n v="2.4069129999999999"/>
    <n v="303.60000000000002"/>
    <n v="126.136698"/>
    <x v="1"/>
    <x v="0"/>
    <x v="0"/>
    <x v="0"/>
    <x v="0"/>
    <x v="0"/>
    <x v="0"/>
    <x v="0"/>
    <x v="0"/>
    <x v="0"/>
    <s v="random"/>
    <x v="1"/>
  </r>
  <r>
    <n v="2.2980299999999998"/>
    <n v="303.60000000000002"/>
    <n v="132.113136"/>
    <x v="1"/>
    <x v="0"/>
    <x v="0"/>
    <x v="0"/>
    <x v="0"/>
    <x v="0"/>
    <x v="0"/>
    <x v="0"/>
    <x v="0"/>
    <x v="0"/>
    <s v="random"/>
    <x v="1"/>
  </r>
  <r>
    <n v="2.2547440000000001"/>
    <n v="303.60000000000002"/>
    <n v="134.64942199999999"/>
    <x v="1"/>
    <x v="0"/>
    <x v="0"/>
    <x v="0"/>
    <x v="0"/>
    <x v="0"/>
    <x v="0"/>
    <x v="0"/>
    <x v="0"/>
    <x v="0"/>
    <s v="random"/>
    <x v="1"/>
  </r>
  <r>
    <n v="2.850562"/>
    <n v="358.8"/>
    <n v="125.869901"/>
    <x v="0"/>
    <x v="0"/>
    <x v="0"/>
    <x v="0"/>
    <x v="0"/>
    <x v="0"/>
    <x v="0"/>
    <x v="0"/>
    <x v="0"/>
    <x v="0"/>
    <s v="random"/>
    <x v="1"/>
  </r>
  <r>
    <n v="2.9342100000000002"/>
    <n v="358.8"/>
    <n v="122.281634"/>
    <x v="0"/>
    <x v="0"/>
    <x v="0"/>
    <x v="0"/>
    <x v="0"/>
    <x v="0"/>
    <x v="0"/>
    <x v="0"/>
    <x v="0"/>
    <x v="0"/>
    <s v="random"/>
    <x v="1"/>
  </r>
  <r>
    <n v="2.5895229999999998"/>
    <n v="331.2"/>
    <n v="127.90002200000001"/>
    <x v="0"/>
    <x v="0"/>
    <x v="0"/>
    <x v="0"/>
    <x v="0"/>
    <x v="0"/>
    <x v="0"/>
    <x v="0"/>
    <x v="0"/>
    <x v="0"/>
    <s v="random"/>
    <x v="1"/>
  </r>
  <r>
    <n v="2.852287"/>
    <n v="358.8"/>
    <n v="125.793775"/>
    <x v="0"/>
    <x v="0"/>
    <x v="0"/>
    <x v="0"/>
    <x v="0"/>
    <x v="0"/>
    <x v="0"/>
    <x v="0"/>
    <x v="0"/>
    <x v="0"/>
    <s v="random"/>
    <x v="1"/>
  </r>
  <r>
    <n v="2.942717"/>
    <n v="358.8"/>
    <n v="121.928127"/>
    <x v="0"/>
    <x v="0"/>
    <x v="0"/>
    <x v="0"/>
    <x v="0"/>
    <x v="0"/>
    <x v="0"/>
    <x v="0"/>
    <x v="0"/>
    <x v="0"/>
    <s v="random"/>
    <x v="1"/>
  </r>
  <r>
    <n v="2.8505729999999998"/>
    <n v="358.8"/>
    <n v="125.86941899999999"/>
    <x v="0"/>
    <x v="0"/>
    <x v="0"/>
    <x v="0"/>
    <x v="0"/>
    <x v="0"/>
    <x v="0"/>
    <x v="0"/>
    <x v="0"/>
    <x v="0"/>
    <s v="random"/>
    <x v="1"/>
  </r>
  <r>
    <n v="2.83657"/>
    <n v="358.8"/>
    <n v="126.490784"/>
    <x v="0"/>
    <x v="0"/>
    <x v="0"/>
    <x v="0"/>
    <x v="0"/>
    <x v="0"/>
    <x v="0"/>
    <x v="0"/>
    <x v="0"/>
    <x v="0"/>
    <s v="random"/>
    <x v="1"/>
  </r>
  <r>
    <n v="2.6312310000000001"/>
    <n v="331.2"/>
    <n v="125.87263900000001"/>
    <x v="0"/>
    <x v="0"/>
    <x v="0"/>
    <x v="0"/>
    <x v="0"/>
    <x v="0"/>
    <x v="0"/>
    <x v="0"/>
    <x v="0"/>
    <x v="0"/>
    <s v="random"/>
    <x v="1"/>
  </r>
  <r>
    <n v="3.0293230000000002"/>
    <n v="386.4"/>
    <n v="127.55327"/>
    <x v="0"/>
    <x v="0"/>
    <x v="0"/>
    <x v="0"/>
    <x v="0"/>
    <x v="0"/>
    <x v="0"/>
    <x v="0"/>
    <x v="0"/>
    <x v="0"/>
    <s v="random"/>
    <x v="1"/>
  </r>
  <r>
    <n v="2.743169"/>
    <n v="358.8"/>
    <n v="130.797617"/>
    <x v="0"/>
    <x v="0"/>
    <x v="0"/>
    <x v="0"/>
    <x v="0"/>
    <x v="0"/>
    <x v="0"/>
    <x v="0"/>
    <x v="0"/>
    <x v="0"/>
    <s v="random"/>
    <x v="1"/>
  </r>
  <r>
    <n v="4.0635669999999999"/>
    <n v="524.4"/>
    <n v="129.04916900000001"/>
    <x v="5"/>
    <x v="0"/>
    <x v="0"/>
    <x v="0"/>
    <x v="0"/>
    <x v="0"/>
    <x v="0"/>
    <x v="0"/>
    <x v="0"/>
    <x v="0"/>
    <s v="random"/>
    <x v="1"/>
  </r>
  <r>
    <n v="3.6006209999999998"/>
    <n v="441.6"/>
    <n v="122.64550199999999"/>
    <x v="5"/>
    <x v="0"/>
    <x v="0"/>
    <x v="0"/>
    <x v="0"/>
    <x v="0"/>
    <x v="0"/>
    <x v="0"/>
    <x v="0"/>
    <x v="0"/>
    <s v="random"/>
    <x v="1"/>
  </r>
  <r>
    <n v="4.0049070000000002"/>
    <n v="496.8"/>
    <n v="124.047814"/>
    <x v="5"/>
    <x v="0"/>
    <x v="0"/>
    <x v="0"/>
    <x v="0"/>
    <x v="0"/>
    <x v="0"/>
    <x v="0"/>
    <x v="0"/>
    <x v="0"/>
    <s v="random"/>
    <x v="1"/>
  </r>
  <r>
    <n v="3.8600970000000001"/>
    <n v="496.8"/>
    <n v="128.70141899999999"/>
    <x v="5"/>
    <x v="0"/>
    <x v="0"/>
    <x v="0"/>
    <x v="0"/>
    <x v="0"/>
    <x v="0"/>
    <x v="0"/>
    <x v="0"/>
    <x v="0"/>
    <s v="random"/>
    <x v="1"/>
  </r>
  <r>
    <n v="4.0160140000000002"/>
    <n v="496.8"/>
    <n v="123.704735"/>
    <x v="5"/>
    <x v="0"/>
    <x v="0"/>
    <x v="0"/>
    <x v="0"/>
    <x v="0"/>
    <x v="0"/>
    <x v="0"/>
    <x v="0"/>
    <x v="0"/>
    <s v="random"/>
    <x v="1"/>
  </r>
  <r>
    <n v="3.663449"/>
    <n v="441.6"/>
    <n v="120.542129"/>
    <x v="5"/>
    <x v="0"/>
    <x v="0"/>
    <x v="0"/>
    <x v="0"/>
    <x v="0"/>
    <x v="0"/>
    <x v="0"/>
    <x v="0"/>
    <x v="0"/>
    <s v="random"/>
    <x v="1"/>
  </r>
  <r>
    <n v="4.2390439999999998"/>
    <n v="524.4"/>
    <n v="123.70714"/>
    <x v="5"/>
    <x v="0"/>
    <x v="0"/>
    <x v="0"/>
    <x v="0"/>
    <x v="0"/>
    <x v="0"/>
    <x v="0"/>
    <x v="0"/>
    <x v="0"/>
    <s v="random"/>
    <x v="1"/>
  </r>
  <r>
    <n v="3.9932970000000001"/>
    <n v="496.8"/>
    <n v="124.408469"/>
    <x v="5"/>
    <x v="0"/>
    <x v="0"/>
    <x v="0"/>
    <x v="0"/>
    <x v="0"/>
    <x v="0"/>
    <x v="0"/>
    <x v="0"/>
    <x v="0"/>
    <s v="random"/>
    <x v="1"/>
  </r>
  <r>
    <n v="4.2510079999999997"/>
    <n v="524.4"/>
    <n v="123.358966"/>
    <x v="5"/>
    <x v="0"/>
    <x v="0"/>
    <x v="0"/>
    <x v="0"/>
    <x v="0"/>
    <x v="0"/>
    <x v="0"/>
    <x v="0"/>
    <x v="0"/>
    <s v="random"/>
    <x v="1"/>
  </r>
  <r>
    <n v="4.1654470000000003"/>
    <n v="524.4"/>
    <n v="125.892848"/>
    <x v="5"/>
    <x v="0"/>
    <x v="0"/>
    <x v="0"/>
    <x v="0"/>
    <x v="0"/>
    <x v="0"/>
    <x v="0"/>
    <x v="0"/>
    <x v="0"/>
    <s v="random"/>
    <x v="1"/>
  </r>
  <r>
    <n v="1.6657789999999999"/>
    <n v="220.8"/>
    <n v="132.55060800000001"/>
    <x v="4"/>
    <x v="0"/>
    <x v="0"/>
    <x v="0"/>
    <x v="0"/>
    <x v="0"/>
    <x v="0"/>
    <x v="0"/>
    <x v="0"/>
    <x v="0"/>
    <s v="random"/>
    <x v="1"/>
  </r>
  <r>
    <n v="1.602117"/>
    <n v="220.8"/>
    <n v="137.81765300000001"/>
    <x v="4"/>
    <x v="0"/>
    <x v="0"/>
    <x v="0"/>
    <x v="0"/>
    <x v="0"/>
    <x v="0"/>
    <x v="0"/>
    <x v="0"/>
    <x v="0"/>
    <s v="random"/>
    <x v="1"/>
  </r>
  <r>
    <n v="1.517973"/>
    <n v="193.2"/>
    <n v="127.275006"/>
    <x v="4"/>
    <x v="0"/>
    <x v="0"/>
    <x v="0"/>
    <x v="0"/>
    <x v="0"/>
    <x v="0"/>
    <x v="0"/>
    <x v="0"/>
    <x v="0"/>
    <s v="random"/>
    <x v="1"/>
  </r>
  <r>
    <n v="1.5316259999999999"/>
    <n v="193.2"/>
    <n v="126.14046"/>
    <x v="4"/>
    <x v="0"/>
    <x v="0"/>
    <x v="0"/>
    <x v="0"/>
    <x v="0"/>
    <x v="0"/>
    <x v="0"/>
    <x v="0"/>
    <x v="0"/>
    <s v="random"/>
    <x v="1"/>
  </r>
  <r>
    <n v="1.527377"/>
    <n v="193.2"/>
    <n v="126.49135"/>
    <x v="4"/>
    <x v="0"/>
    <x v="0"/>
    <x v="0"/>
    <x v="0"/>
    <x v="0"/>
    <x v="0"/>
    <x v="0"/>
    <x v="0"/>
    <x v="0"/>
    <s v="random"/>
    <x v="1"/>
  </r>
  <r>
    <n v="1.477285"/>
    <n v="193.2"/>
    <n v="130.78045900000001"/>
    <x v="4"/>
    <x v="0"/>
    <x v="0"/>
    <x v="0"/>
    <x v="0"/>
    <x v="0"/>
    <x v="0"/>
    <x v="0"/>
    <x v="0"/>
    <x v="0"/>
    <s v="random"/>
    <x v="1"/>
  </r>
  <r>
    <n v="1.461551"/>
    <n v="193.2"/>
    <n v="132.18831599999999"/>
    <x v="4"/>
    <x v="0"/>
    <x v="0"/>
    <x v="0"/>
    <x v="0"/>
    <x v="0"/>
    <x v="0"/>
    <x v="0"/>
    <x v="0"/>
    <x v="0"/>
    <s v="random"/>
    <x v="1"/>
  </r>
  <r>
    <n v="1.619661"/>
    <n v="220.8"/>
    <n v="136.32481799999999"/>
    <x v="4"/>
    <x v="0"/>
    <x v="0"/>
    <x v="0"/>
    <x v="0"/>
    <x v="0"/>
    <x v="0"/>
    <x v="0"/>
    <x v="0"/>
    <x v="0"/>
    <s v="random"/>
    <x v="1"/>
  </r>
  <r>
    <n v="1.5402720000000001"/>
    <n v="193.2"/>
    <n v="125.432385"/>
    <x v="4"/>
    <x v="0"/>
    <x v="0"/>
    <x v="0"/>
    <x v="0"/>
    <x v="0"/>
    <x v="0"/>
    <x v="0"/>
    <x v="0"/>
    <x v="0"/>
    <s v="random"/>
    <x v="1"/>
  </r>
  <r>
    <n v="1.47722"/>
    <n v="193.2"/>
    <n v="130.786181"/>
    <x v="4"/>
    <x v="0"/>
    <x v="0"/>
    <x v="0"/>
    <x v="0"/>
    <x v="0"/>
    <x v="0"/>
    <x v="0"/>
    <x v="0"/>
    <x v="0"/>
    <s v="random"/>
    <x v="1"/>
  </r>
  <r>
    <n v="4.5916449999999998"/>
    <n v="579.6"/>
    <n v="126.229274"/>
    <x v="2"/>
    <x v="0"/>
    <x v="0"/>
    <x v="0"/>
    <x v="0"/>
    <x v="0"/>
    <x v="0"/>
    <x v="0"/>
    <x v="0"/>
    <x v="0"/>
    <s v="random"/>
    <x v="1"/>
  </r>
  <r>
    <n v="4.7804960000000003"/>
    <n v="579.6"/>
    <n v="121.242651"/>
    <x v="2"/>
    <x v="0"/>
    <x v="0"/>
    <x v="0"/>
    <x v="0"/>
    <x v="0"/>
    <x v="0"/>
    <x v="0"/>
    <x v="0"/>
    <x v="0"/>
    <s v="random"/>
    <x v="1"/>
  </r>
  <r>
    <n v="4.6722859999999997"/>
    <n v="579.6"/>
    <n v="124.050631"/>
    <x v="2"/>
    <x v="0"/>
    <x v="0"/>
    <x v="0"/>
    <x v="0"/>
    <x v="0"/>
    <x v="0"/>
    <x v="0"/>
    <x v="0"/>
    <x v="0"/>
    <s v="random"/>
    <x v="1"/>
  </r>
  <r>
    <n v="4.8531810000000002"/>
    <n v="607.20000000000005"/>
    <n v="125.113806"/>
    <x v="2"/>
    <x v="0"/>
    <x v="0"/>
    <x v="0"/>
    <x v="0"/>
    <x v="0"/>
    <x v="0"/>
    <x v="0"/>
    <x v="0"/>
    <x v="0"/>
    <s v="random"/>
    <x v="1"/>
  </r>
  <r>
    <n v="4.8228359999999997"/>
    <n v="607.20000000000005"/>
    <n v="125.901032"/>
    <x v="2"/>
    <x v="0"/>
    <x v="0"/>
    <x v="0"/>
    <x v="0"/>
    <x v="0"/>
    <x v="0"/>
    <x v="0"/>
    <x v="0"/>
    <x v="0"/>
    <s v="random"/>
    <x v="1"/>
  </r>
  <r>
    <n v="4.9929990000000002"/>
    <n v="607.20000000000005"/>
    <n v="121.610286"/>
    <x v="2"/>
    <x v="0"/>
    <x v="0"/>
    <x v="0"/>
    <x v="0"/>
    <x v="0"/>
    <x v="0"/>
    <x v="0"/>
    <x v="0"/>
    <x v="0"/>
    <s v="random"/>
    <x v="1"/>
  </r>
  <r>
    <n v="4.7172640000000001"/>
    <n v="607.20000000000005"/>
    <n v="128.71867599999999"/>
    <x v="2"/>
    <x v="0"/>
    <x v="0"/>
    <x v="0"/>
    <x v="0"/>
    <x v="0"/>
    <x v="0"/>
    <x v="0"/>
    <x v="0"/>
    <x v="0"/>
    <s v="random"/>
    <x v="1"/>
  </r>
  <r>
    <n v="4.9220449999999998"/>
    <n v="607.20000000000005"/>
    <n v="123.363353"/>
    <x v="2"/>
    <x v="0"/>
    <x v="0"/>
    <x v="0"/>
    <x v="0"/>
    <x v="0"/>
    <x v="0"/>
    <x v="0"/>
    <x v="0"/>
    <x v="0"/>
    <s v="random"/>
    <x v="1"/>
  </r>
  <r>
    <n v="4.9356039999999997"/>
    <n v="607.20000000000005"/>
    <n v="123.024458"/>
    <x v="2"/>
    <x v="0"/>
    <x v="0"/>
    <x v="0"/>
    <x v="0"/>
    <x v="0"/>
    <x v="0"/>
    <x v="0"/>
    <x v="0"/>
    <x v="0"/>
    <s v="random"/>
    <x v="1"/>
  </r>
  <r>
    <n v="5.0699209999999999"/>
    <n v="634.79999999999995"/>
    <n v="125.20905999999999"/>
    <x v="2"/>
    <x v="0"/>
    <x v="0"/>
    <x v="0"/>
    <x v="0"/>
    <x v="0"/>
    <x v="0"/>
    <x v="0"/>
    <x v="0"/>
    <x v="0"/>
    <s v="random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-3.6368079999999998"/>
    <n v="-469.2"/>
    <n v="129.01424499999999"/>
    <d v="1899-12-30T12:12:01"/>
    <n v="46"/>
    <n v="5"/>
    <n v="7"/>
    <n v="3"/>
    <d v="1899-12-30T12:14:18"/>
    <n v="5829"/>
    <n v="35"/>
    <n v="40"/>
    <n v="19"/>
    <d v="1899-12-30T00:02:17"/>
    <n v="137"/>
    <n v="5783"/>
    <n v="30"/>
    <n v="33"/>
    <n v="16"/>
    <n v="0.51876188829327341"/>
    <n v="0.21897810218978103"/>
  </r>
  <r>
    <x v="0"/>
    <n v="-3.140495"/>
    <n v="-414"/>
    <n v="131.82634100000001"/>
    <d v="1899-12-30T12:14:42"/>
    <n v="6806"/>
    <n v="42"/>
    <n v="114"/>
    <n v="21"/>
    <d v="1899-12-30T12:16:57"/>
    <n v="12707"/>
    <n v="46"/>
    <n v="152"/>
    <n v="25"/>
    <d v="1899-12-30T00:02:15"/>
    <n v="135"/>
    <n v="5901"/>
    <n v="4"/>
    <n v="38"/>
    <n v="4"/>
    <n v="6.7785121165904086E-2"/>
    <n v="2.9629629629629631E-2"/>
  </r>
  <r>
    <x v="0"/>
    <n v="-3.3173089999999998"/>
    <n v="-414"/>
    <n v="124.799959"/>
    <d v="1899-12-30T12:17:21"/>
    <n v="13577"/>
    <n v="53"/>
    <n v="159"/>
    <n v="28"/>
    <d v="1899-12-30T12:19:24"/>
    <n v="18849"/>
    <n v="57"/>
    <n v="165"/>
    <n v="31"/>
    <d v="1899-12-30T00:02:03"/>
    <n v="123"/>
    <n v="5272"/>
    <n v="4"/>
    <n v="6"/>
    <n v="3"/>
    <n v="7.5872534142640363E-2"/>
    <n v="3.2520325203252036E-2"/>
  </r>
  <r>
    <x v="0"/>
    <n v="-3.157257"/>
    <n v="-414"/>
    <n v="131.126465"/>
    <d v="1899-12-30T12:19:48"/>
    <n v="19705"/>
    <n v="62"/>
    <n v="170"/>
    <n v="31"/>
    <d v="1899-12-30T12:22:06"/>
    <n v="25739"/>
    <n v="67"/>
    <n v="176"/>
    <n v="34"/>
    <d v="1899-12-30T00:02:18"/>
    <n v="138"/>
    <n v="6034"/>
    <n v="5"/>
    <n v="6"/>
    <n v="3"/>
    <n v="8.2863771958899574E-2"/>
    <n v="3.6231884057971016E-2"/>
  </r>
  <r>
    <x v="0"/>
    <n v="-3.2620800000000001"/>
    <n v="-414"/>
    <n v="126.912898"/>
    <d v="1899-12-30T12:22:30"/>
    <n v="26623"/>
    <n v="73"/>
    <n v="180"/>
    <n v="36"/>
    <d v="1899-12-30T12:24:43"/>
    <n v="32411"/>
    <n v="80"/>
    <n v="188"/>
    <n v="39"/>
    <d v="1899-12-30T00:02:13"/>
    <n v="133"/>
    <n v="5788"/>
    <n v="7"/>
    <n v="8"/>
    <n v="3"/>
    <n v="0.12093987560469939"/>
    <n v="5.2631578947368418E-2"/>
  </r>
  <r>
    <x v="0"/>
    <n v="-3.2530290000000002"/>
    <n v="-414"/>
    <n v="127.265996"/>
    <d v="1899-12-30T12:25:07"/>
    <n v="33262"/>
    <n v="86"/>
    <n v="192"/>
    <n v="41"/>
    <d v="1899-12-30T12:27:21"/>
    <n v="39091"/>
    <n v="90"/>
    <n v="198"/>
    <n v="43"/>
    <d v="1899-12-30T00:02:14"/>
    <n v="134"/>
    <n v="5829"/>
    <n v="4"/>
    <n v="6"/>
    <n v="2"/>
    <n v="6.8622405215302787E-2"/>
    <n v="2.9850746268656716E-2"/>
  </r>
  <r>
    <x v="0"/>
    <n v="-3.3568950000000002"/>
    <n v="-414"/>
    <n v="123.328236"/>
    <d v="1899-12-30T12:27:46"/>
    <n v="39976"/>
    <n v="96"/>
    <n v="203"/>
    <n v="45"/>
    <d v="1899-12-30T12:29:51"/>
    <n v="45394"/>
    <n v="103"/>
    <n v="211"/>
    <n v="49"/>
    <d v="1899-12-30T00:02:05"/>
    <n v="125"/>
    <n v="5418"/>
    <n v="7"/>
    <n v="8"/>
    <n v="4"/>
    <n v="0.12919896640826875"/>
    <n v="5.6000000000000001E-2"/>
  </r>
  <r>
    <x v="0"/>
    <n v="-3.5205250000000001"/>
    <n v="-441.6"/>
    <n v="125.43583700000001"/>
    <d v="1899-12-30T12:30:15"/>
    <n v="46256"/>
    <n v="110"/>
    <n v="217"/>
    <n v="52"/>
    <d v="1899-12-30T12:32:31"/>
    <n v="52341"/>
    <n v="118"/>
    <n v="225"/>
    <n v="54"/>
    <d v="1899-12-30T00:02:16"/>
    <n v="136"/>
    <n v="6085"/>
    <n v="8"/>
    <n v="8"/>
    <n v="2"/>
    <n v="0.13147082990961378"/>
    <n v="5.8823529411764705E-2"/>
  </r>
  <r>
    <x v="0"/>
    <n v="-3.530446"/>
    <n v="-441.6"/>
    <n v="125.08333399999999"/>
    <d v="1899-12-30T12:32:55"/>
    <n v="53275"/>
    <n v="125"/>
    <n v="231"/>
    <n v="56"/>
    <d v="1899-12-30T12:35:03"/>
    <n v="58824"/>
    <n v="132"/>
    <n v="267"/>
    <n v="59"/>
    <d v="1899-12-30T00:02:08"/>
    <n v="128"/>
    <n v="5549"/>
    <n v="7"/>
    <n v="36"/>
    <n v="3"/>
    <n v="0.1261488556496666"/>
    <n v="5.46875E-2"/>
  </r>
  <r>
    <x v="0"/>
    <n v="-2.9467789999999998"/>
    <n v="-386.4"/>
    <n v="131.12623199999999"/>
    <d v="1899-12-30T12:55:11"/>
    <n v="45"/>
    <n v="3"/>
    <n v="6"/>
    <n v="1"/>
    <d v="1899-12-30T12:57:24"/>
    <n v="4600"/>
    <n v="24"/>
    <n v="36"/>
    <n v="16"/>
    <d v="1899-12-30T00:02:13"/>
    <n v="133"/>
    <n v="4555"/>
    <n v="21"/>
    <n v="30"/>
    <n v="15"/>
    <n v="0.46103183315038421"/>
    <n v="0.15789473684210525"/>
  </r>
  <r>
    <x v="1"/>
    <n v="-0.86565400000000003"/>
    <n v="-110.4"/>
    <n v="127.53363299999999"/>
    <d v="1899-12-30T13:14:17"/>
    <n v="29"/>
    <n v="2"/>
    <n v="4"/>
    <n v="2"/>
    <d v="1899-12-30T13:16:47"/>
    <n v="334"/>
    <n v="6"/>
    <n v="110"/>
    <n v="2"/>
    <d v="1899-12-30T00:02:30"/>
    <n v="150"/>
    <n v="305"/>
    <n v="4"/>
    <n v="106"/>
    <n v="0"/>
    <n v="1.3114754098360655"/>
    <n v="2.6666666666666668E-2"/>
  </r>
  <r>
    <x v="1"/>
    <n v="-0.77358199999999999"/>
    <n v="-110.4"/>
    <n v="142.71280200000001"/>
    <d v="1899-12-30T13:17:11"/>
    <n v="1188"/>
    <n v="9"/>
    <n v="128"/>
    <n v="3"/>
    <d v="1899-12-30T13:20:04"/>
    <n v="1393"/>
    <n v="12"/>
    <n v="135"/>
    <n v="3"/>
    <d v="1899-12-30T00:02:53"/>
    <n v="173"/>
    <n v="205"/>
    <n v="3"/>
    <n v="7"/>
    <n v="0"/>
    <n v="1.4634146341463417"/>
    <n v="1.7341040462427744E-2"/>
  </r>
  <r>
    <x v="1"/>
    <n v="-0.80987200000000004"/>
    <n v="-110.4"/>
    <n v="136.31788499999999"/>
    <d v="1899-12-30T13:20:28"/>
    <n v="2249"/>
    <n v="14"/>
    <n v="145"/>
    <n v="5"/>
    <d v="1899-12-30T13:23:22"/>
    <n v="2448"/>
    <n v="16"/>
    <n v="149"/>
    <n v="5"/>
    <d v="1899-12-30T00:02:54"/>
    <n v="174"/>
    <n v="199"/>
    <n v="2"/>
    <n v="4"/>
    <n v="0"/>
    <n v="1.0050251256281406"/>
    <n v="1.1494252873563218E-2"/>
  </r>
  <r>
    <x v="1"/>
    <n v="-0.64350700000000005"/>
    <n v="-82.8"/>
    <n v="128.67000100000001"/>
    <d v="1899-12-30T13:23:47"/>
    <n v="3165"/>
    <n v="20"/>
    <n v="157"/>
    <n v="6"/>
    <d v="1899-12-30T13:25:53"/>
    <n v="3546"/>
    <n v="26"/>
    <n v="209"/>
    <n v="6"/>
    <d v="1899-12-30T00:02:06"/>
    <n v="126"/>
    <n v="381"/>
    <n v="6"/>
    <n v="52"/>
    <n v="0"/>
    <n v="1.5748031496062991"/>
    <n v="4.7619047619047616E-2"/>
  </r>
  <r>
    <x v="1"/>
    <n v="-0.77162799999999998"/>
    <n v="-110.4"/>
    <n v="143.07418100000001"/>
    <d v="1899-12-30T13:26:18"/>
    <n v="3568"/>
    <n v="27"/>
    <n v="213"/>
    <n v="7"/>
    <d v="1899-12-30T13:28:44"/>
    <n v="3783"/>
    <n v="32"/>
    <n v="218"/>
    <n v="7"/>
    <d v="1899-12-30T00:02:26"/>
    <n v="146"/>
    <n v="215"/>
    <n v="5"/>
    <n v="5"/>
    <n v="0"/>
    <n v="2.3255813953488373"/>
    <n v="3.4246575342465752E-2"/>
  </r>
  <r>
    <x v="1"/>
    <n v="-0.75494499999999998"/>
    <n v="-110.4"/>
    <n v="146.23579100000001"/>
    <d v="1899-12-30T13:29:08"/>
    <n v="3783"/>
    <n v="32"/>
    <n v="218"/>
    <n v="7"/>
    <d v="1899-12-30T13:31:36"/>
    <n v="3783"/>
    <n v="32"/>
    <n v="218"/>
    <n v="7"/>
    <d v="1899-12-30T00:02:28"/>
    <n v="148"/>
    <n v="0"/>
    <n v="0"/>
    <n v="0"/>
    <n v="0"/>
    <n v="0"/>
    <n v="0"/>
  </r>
  <r>
    <x v="1"/>
    <n v="-0.75494099999999997"/>
    <n v="-110.4"/>
    <n v="146.23668000000001"/>
    <d v="1899-12-30T13:32:00"/>
    <n v="4638"/>
    <n v="35"/>
    <n v="252"/>
    <n v="9"/>
    <d v="1899-12-30T13:34:25"/>
    <n v="4837"/>
    <n v="38"/>
    <n v="258"/>
    <n v="9"/>
    <d v="1899-12-30T00:02:25"/>
    <n v="145"/>
    <n v="199"/>
    <n v="3"/>
    <n v="6"/>
    <n v="0"/>
    <n v="1.5075376884422109"/>
    <n v="2.0689655172413793E-2"/>
  </r>
  <r>
    <x v="1"/>
    <n v="-0.95757599999999998"/>
    <n v="-138"/>
    <n v="144.11382"/>
    <d v="1899-12-30T13:34:49"/>
    <n v="5693"/>
    <n v="42"/>
    <n v="284"/>
    <n v="11"/>
    <d v="1899-12-30T13:37:11"/>
    <n v="5888"/>
    <n v="45"/>
    <n v="288"/>
    <n v="11"/>
    <d v="1899-12-30T00:02:22"/>
    <n v="142"/>
    <n v="195"/>
    <n v="3"/>
    <n v="4"/>
    <n v="0"/>
    <n v="1.5384615384615385"/>
    <n v="2.1126760563380281E-2"/>
  </r>
  <r>
    <x v="1"/>
    <n v="-0.91941499999999998"/>
    <n v="-138"/>
    <n v="150.09546700000001"/>
    <d v="1899-12-30T13:37:35"/>
    <n v="6343"/>
    <n v="51"/>
    <n v="297"/>
    <n v="14"/>
    <d v="1899-12-30T13:40:08"/>
    <n v="6566"/>
    <n v="56"/>
    <n v="304"/>
    <n v="17"/>
    <d v="1899-12-30T00:02:33"/>
    <n v="153"/>
    <n v="223"/>
    <n v="5"/>
    <n v="7"/>
    <n v="3"/>
    <n v="2.2421524663677128"/>
    <n v="3.2679738562091505E-2"/>
  </r>
  <r>
    <x v="1"/>
    <n v="-0.74778199999999995"/>
    <n v="-110.4"/>
    <n v="147.63664399999999"/>
    <d v="1899-12-30T13:40:32"/>
    <n v="7413"/>
    <n v="59"/>
    <n v="314"/>
    <n v="18"/>
    <d v="1899-12-30T13:43:05"/>
    <n v="7613"/>
    <n v="62"/>
    <n v="320"/>
    <n v="18"/>
    <d v="1899-12-30T00:02:33"/>
    <n v="153"/>
    <n v="200"/>
    <n v="3"/>
    <n v="6"/>
    <n v="0"/>
    <n v="1.5"/>
    <n v="1.9607843137254902E-2"/>
  </r>
  <r>
    <x v="2"/>
    <n v="-1.657254"/>
    <n v="-220.8"/>
    <n v="133.232418"/>
    <d v="1899-12-30T13:43:33"/>
    <n v="123"/>
    <n v="3"/>
    <n v="7"/>
    <n v="1"/>
    <d v="1899-12-30T13:46:06"/>
    <n v="4144"/>
    <n v="49"/>
    <n v="60"/>
    <n v="4"/>
    <d v="1899-12-30T00:02:33"/>
    <n v="153"/>
    <n v="4021"/>
    <n v="46"/>
    <n v="53"/>
    <n v="3"/>
    <n v="1.1439940313354886"/>
    <n v="0.30065359477124182"/>
  </r>
  <r>
    <x v="2"/>
    <n v="-1.614679"/>
    <n v="-220.8"/>
    <n v="136.745462"/>
    <d v="1899-12-30T13:46:34"/>
    <n v="136"/>
    <n v="5"/>
    <n v="6"/>
    <n v="3"/>
    <d v="1899-12-30T13:49:08"/>
    <n v="4116"/>
    <n v="50"/>
    <n v="91"/>
    <n v="9"/>
    <d v="1899-12-30T00:02:34"/>
    <n v="154"/>
    <n v="3980"/>
    <n v="45"/>
    <n v="85"/>
    <n v="6"/>
    <n v="1.1306532663316584"/>
    <n v="0.29220779220779219"/>
  </r>
  <r>
    <x v="2"/>
    <n v="-1.6704859999999999"/>
    <n v="-220.8"/>
    <n v="132.17709500000001"/>
    <d v="1899-12-30T13:49:36"/>
    <n v="157"/>
    <n v="3"/>
    <n v="5"/>
    <n v="2"/>
    <d v="1899-12-30T13:51:55"/>
    <n v="3238"/>
    <n v="35"/>
    <n v="98"/>
    <n v="4"/>
    <d v="1899-12-30T00:02:19"/>
    <n v="139"/>
    <n v="3081"/>
    <n v="32"/>
    <n v="93"/>
    <n v="2"/>
    <n v="1.03862382343395"/>
    <n v="0.23021582733812951"/>
  </r>
  <r>
    <x v="2"/>
    <n v="-1.9859720000000001"/>
    <n v="-248.4"/>
    <n v="125.077307"/>
    <d v="1899-12-30T13:52:24"/>
    <n v="148"/>
    <n v="2"/>
    <n v="4"/>
    <n v="1"/>
    <d v="1899-12-30T13:54:43"/>
    <n v="3353"/>
    <n v="36"/>
    <n v="96"/>
    <n v="4"/>
    <d v="1899-12-30T00:02:19"/>
    <n v="139"/>
    <n v="3205"/>
    <n v="34"/>
    <n v="92"/>
    <n v="3"/>
    <n v="1.0608424336973479"/>
    <n v="0.2446043165467626"/>
  </r>
  <r>
    <x v="2"/>
    <n v="-1.5982240000000001"/>
    <n v="-220.8"/>
    <n v="138.15330700000001"/>
    <d v="1899-12-30T13:55:11"/>
    <n v="96"/>
    <n v="3"/>
    <n v="4"/>
    <n v="1"/>
    <d v="1899-12-30T13:57:41"/>
    <n v="3747"/>
    <n v="33"/>
    <n v="83"/>
    <n v="5"/>
    <d v="1899-12-30T00:02:30"/>
    <n v="150"/>
    <n v="3651"/>
    <n v="30"/>
    <n v="79"/>
    <n v="4"/>
    <n v="0.82169268693508635"/>
    <n v="0.2"/>
  </r>
  <r>
    <x v="2"/>
    <n v="-1.825847"/>
    <n v="-248.4"/>
    <n v="136.04647"/>
    <d v="1899-12-30T13:58:10"/>
    <n v="105"/>
    <n v="6"/>
    <n v="6"/>
    <n v="4"/>
    <d v="1899-12-30T14:00:37"/>
    <n v="3679"/>
    <n v="36"/>
    <n v="42"/>
    <n v="8"/>
    <d v="1899-12-30T00:02:27"/>
    <n v="147"/>
    <n v="3574"/>
    <n v="30"/>
    <n v="36"/>
    <n v="4"/>
    <n v="0.83939563514269722"/>
    <n v="0.20408163265306123"/>
  </r>
  <r>
    <x v="2"/>
    <n v="-1.775461"/>
    <n v="-248.4"/>
    <n v="139.907295"/>
    <d v="1899-12-30T14:01:06"/>
    <n v="102"/>
    <n v="3"/>
    <n v="4"/>
    <n v="1"/>
    <d v="1899-12-30T14:03:37"/>
    <n v="3773"/>
    <n v="45"/>
    <n v="62"/>
    <n v="8"/>
    <d v="1899-12-30T00:02:31"/>
    <n v="151"/>
    <n v="3671"/>
    <n v="42"/>
    <n v="58"/>
    <n v="7"/>
    <n v="1.1441024244075184"/>
    <n v="0.27814569536423839"/>
  </r>
  <r>
    <x v="2"/>
    <n v="-1.7506219999999999"/>
    <n v="-220.8"/>
    <n v="126.126597"/>
    <d v="1899-12-30T14:04:06"/>
    <n v="225"/>
    <n v="6"/>
    <n v="14"/>
    <n v="3"/>
    <d v="1899-12-30T14:06:23"/>
    <n v="3628"/>
    <n v="42"/>
    <n v="157"/>
    <n v="7"/>
    <d v="1899-12-30T00:02:17"/>
    <n v="137"/>
    <n v="3403"/>
    <n v="36"/>
    <n v="143"/>
    <n v="4"/>
    <n v="1.0578900969732588"/>
    <n v="0.26277372262773724"/>
  </r>
  <r>
    <x v="2"/>
    <n v="-2.3467730000000002"/>
    <n v="-303.60000000000002"/>
    <n v="129.36911599999999"/>
    <d v="1899-12-30T14:06:51"/>
    <n v="110"/>
    <n v="3"/>
    <n v="4"/>
    <n v="1"/>
    <d v="1899-12-30T14:09:09"/>
    <n v="2339"/>
    <n v="29"/>
    <n v="41"/>
    <n v="5"/>
    <d v="1899-12-30T00:02:18"/>
    <n v="138"/>
    <n v="2229"/>
    <n v="26"/>
    <n v="37"/>
    <n v="4"/>
    <n v="1.1664423508299686"/>
    <n v="0.18840579710144928"/>
  </r>
  <r>
    <x v="2"/>
    <n v="-1.707775"/>
    <n v="-220.8"/>
    <n v="129.29102700000001"/>
    <d v="1899-12-30T14:09:38"/>
    <n v="114"/>
    <n v="3"/>
    <n v="4"/>
    <n v="1"/>
    <d v="1899-12-30T14:11:58"/>
    <n v="3473"/>
    <n v="42"/>
    <n v="110"/>
    <n v="6"/>
    <d v="1899-12-30T00:02:20"/>
    <n v="140"/>
    <n v="3359"/>
    <n v="39"/>
    <n v="106"/>
    <n v="5"/>
    <n v="1.1610598392378684"/>
    <n v="0.27857142857142858"/>
  </r>
  <r>
    <x v="3"/>
    <n v="-1.657254"/>
    <n v="-220.8"/>
    <n v="133.232418"/>
    <d v="1899-12-30T13:43:31"/>
    <n v="42"/>
    <n v="11"/>
    <n v="13"/>
    <n v="10"/>
    <d v="1899-12-30T13:46:04"/>
    <n v="1998"/>
    <n v="38"/>
    <n v="68"/>
    <n v="22"/>
    <d v="1899-12-30T00:02:33"/>
    <n v="153"/>
    <n v="1956"/>
    <n v="27"/>
    <n v="55"/>
    <n v="12"/>
    <n v="1.3803680981595092"/>
    <n v="0.17647058823529413"/>
  </r>
  <r>
    <x v="3"/>
    <n v="-1.614679"/>
    <n v="-220.8"/>
    <n v="136.745462"/>
    <d v="1899-12-30T13:46:32"/>
    <n v="63"/>
    <n v="3"/>
    <n v="7"/>
    <n v="2"/>
    <d v="1899-12-30T13:49:06"/>
    <n v="1801"/>
    <n v="42"/>
    <n v="106"/>
    <n v="14"/>
    <d v="1899-12-30T00:02:34"/>
    <n v="154"/>
    <n v="1738"/>
    <n v="39"/>
    <n v="99"/>
    <n v="12"/>
    <n v="2.2439585730724971"/>
    <n v="0.25324675324675322"/>
  </r>
  <r>
    <x v="3"/>
    <n v="-1.6704859999999999"/>
    <n v="-220.8"/>
    <n v="132.17709500000001"/>
    <d v="1899-12-30T13:49:34"/>
    <n v="60"/>
    <n v="4"/>
    <n v="7"/>
    <n v="3"/>
    <d v="1899-12-30T13:51:53"/>
    <n v="1768"/>
    <n v="35"/>
    <n v="95"/>
    <n v="9"/>
    <d v="1899-12-30T00:02:19"/>
    <n v="139"/>
    <n v="1708"/>
    <n v="31"/>
    <n v="88"/>
    <n v="6"/>
    <n v="1.8149882903981265"/>
    <n v="0.22302158273381295"/>
  </r>
  <r>
    <x v="3"/>
    <n v="-1.9859720000000001"/>
    <n v="-248.4"/>
    <n v="125.077307"/>
    <d v="1899-12-30T13:52:22"/>
    <n v="61"/>
    <n v="5"/>
    <n v="8"/>
    <n v="3"/>
    <d v="1899-12-30T13:54:41"/>
    <n v="1936"/>
    <n v="40"/>
    <n v="79"/>
    <n v="15"/>
    <d v="1899-12-30T00:02:19"/>
    <n v="139"/>
    <n v="1875"/>
    <n v="35"/>
    <n v="71"/>
    <n v="12"/>
    <n v="1.8666666666666669"/>
    <n v="0.25179856115107913"/>
  </r>
  <r>
    <x v="3"/>
    <n v="-1.5982240000000001"/>
    <n v="-220.8"/>
    <n v="138.15330700000001"/>
    <d v="1899-12-30T13:55:09"/>
    <n v="63"/>
    <n v="3"/>
    <n v="7"/>
    <n v="2"/>
    <d v="1899-12-30T13:57:39"/>
    <n v="1780"/>
    <n v="33"/>
    <n v="66"/>
    <n v="12"/>
    <d v="1899-12-30T00:02:30"/>
    <n v="150"/>
    <n v="1717"/>
    <n v="30"/>
    <n v="59"/>
    <n v="10"/>
    <n v="1.7472335468841003"/>
    <n v="0.2"/>
  </r>
  <r>
    <x v="3"/>
    <n v="-1.825847"/>
    <n v="-248.4"/>
    <n v="136.04647"/>
    <d v="1899-12-30T13:58:08"/>
    <n v="64"/>
    <n v="3"/>
    <n v="8"/>
    <n v="2"/>
    <d v="1899-12-30T14:00:35"/>
    <n v="1757"/>
    <n v="29"/>
    <n v="78"/>
    <n v="8"/>
    <d v="1899-12-30T00:02:27"/>
    <n v="147"/>
    <n v="1693"/>
    <n v="26"/>
    <n v="70"/>
    <n v="6"/>
    <n v="1.5357353809805079"/>
    <n v="0.17687074829931973"/>
  </r>
  <r>
    <x v="3"/>
    <n v="-1.775461"/>
    <n v="-248.4"/>
    <n v="139.907295"/>
    <d v="1899-12-30T14:01:03"/>
    <n v="74"/>
    <n v="5"/>
    <n v="8"/>
    <n v="2"/>
    <d v="1899-12-30T14:03:35"/>
    <n v="1946"/>
    <n v="43"/>
    <n v="120"/>
    <n v="17"/>
    <d v="1899-12-30T00:02:32"/>
    <n v="152"/>
    <n v="1872"/>
    <n v="38"/>
    <n v="112"/>
    <n v="15"/>
    <n v="2.0299145299145298"/>
    <n v="0.25"/>
  </r>
  <r>
    <x v="3"/>
    <n v="-1.7506219999999999"/>
    <n v="-220.8"/>
    <n v="126.126597"/>
    <d v="1899-12-30T14:04:04"/>
    <n v="63"/>
    <n v="3"/>
    <n v="8"/>
    <n v="2"/>
    <d v="1899-12-30T14:06:20"/>
    <n v="1983"/>
    <n v="36"/>
    <n v="125"/>
    <n v="16"/>
    <d v="1899-12-30T00:02:16"/>
    <n v="136"/>
    <n v="1920"/>
    <n v="33"/>
    <n v="117"/>
    <n v="14"/>
    <n v="1.7187500000000002"/>
    <n v="0.24264705882352941"/>
  </r>
  <r>
    <x v="3"/>
    <n v="-2.3467730000000002"/>
    <n v="-303.60000000000002"/>
    <n v="129.36911599999999"/>
    <d v="1899-12-30T14:06:49"/>
    <n v="63"/>
    <n v="4"/>
    <n v="6"/>
    <n v="2"/>
    <d v="1899-12-30T14:09:07"/>
    <n v="4483"/>
    <n v="122"/>
    <n v="376"/>
    <n v="50"/>
    <d v="1899-12-30T00:02:18"/>
    <n v="138"/>
    <n v="4420"/>
    <n v="118"/>
    <n v="370"/>
    <n v="48"/>
    <n v="2.6696832579185519"/>
    <n v="0.85507246376811596"/>
  </r>
  <r>
    <x v="3"/>
    <n v="-1.707775"/>
    <n v="-220.8"/>
    <n v="129.29102700000001"/>
    <d v="1899-12-30T14:09:35"/>
    <n v="64"/>
    <n v="3"/>
    <n v="7"/>
    <n v="2"/>
    <d v="1899-12-30T14:11:56"/>
    <n v="1909"/>
    <n v="34"/>
    <n v="88"/>
    <n v="12"/>
    <d v="1899-12-30T00:02:21"/>
    <n v="141"/>
    <n v="1845"/>
    <n v="31"/>
    <n v="81"/>
    <n v="10"/>
    <n v="1.6802168021680215"/>
    <n v="0.21985815602836881"/>
  </r>
  <r>
    <x v="4"/>
    <n v="-1.409192"/>
    <n v="-193.2"/>
    <n v="137.09985399999999"/>
    <d v="1899-12-30T14:12:23"/>
    <n v="6"/>
    <n v="0"/>
    <n v="0"/>
    <n v="0"/>
    <d v="1899-12-30T14:14:40"/>
    <n v="177"/>
    <n v="8"/>
    <n v="26"/>
    <n v="0"/>
    <d v="1899-12-30T00:02:17"/>
    <n v="137"/>
    <n v="171"/>
    <n v="8"/>
    <n v="26"/>
    <n v="0"/>
    <n v="4.6783625730994149"/>
    <n v="5.8394160583941604E-2"/>
  </r>
  <r>
    <x v="4"/>
    <n v="-1.4312"/>
    <n v="-193.2"/>
    <n v="134.99161899999999"/>
    <d v="1899-12-30T14:15:05"/>
    <n v="6"/>
    <n v="0"/>
    <n v="0"/>
    <n v="0"/>
    <d v="1899-12-30T14:17:33"/>
    <n v="7"/>
    <n v="0"/>
    <n v="0"/>
    <n v="0"/>
    <d v="1899-12-30T00:02:28"/>
    <n v="148"/>
    <n v="1"/>
    <n v="0"/>
    <n v="0"/>
    <n v="0"/>
    <n v="0"/>
    <n v="0"/>
  </r>
  <r>
    <x v="4"/>
    <n v="-1.423746"/>
    <n v="-193.2"/>
    <n v="135.69832099999999"/>
    <d v="1899-12-30T14:17:57"/>
    <n v="6"/>
    <n v="0"/>
    <n v="0"/>
    <n v="0"/>
    <d v="1899-12-30T14:20:22"/>
    <n v="742"/>
    <n v="23"/>
    <n v="25"/>
    <n v="1"/>
    <d v="1899-12-30T00:02:25"/>
    <n v="145"/>
    <n v="736"/>
    <n v="23"/>
    <n v="25"/>
    <n v="1"/>
    <n v="3.125"/>
    <n v="0.15862068965517243"/>
  </r>
  <r>
    <x v="4"/>
    <n v="-1.4470959999999999"/>
    <n v="-193.2"/>
    <n v="133.50873899999999"/>
    <d v="1899-12-30T14:20:46"/>
    <n v="6"/>
    <n v="0"/>
    <n v="0"/>
    <n v="0"/>
    <d v="1899-12-30T14:23:13"/>
    <n v="7"/>
    <n v="1"/>
    <n v="1"/>
    <n v="1"/>
    <d v="1899-12-30T00:02:27"/>
    <n v="147"/>
    <n v="1"/>
    <n v="1"/>
    <n v="1"/>
    <n v="1"/>
    <n v="100"/>
    <n v="6.8027210884353739E-3"/>
  </r>
  <r>
    <x v="4"/>
    <n v="-1.4616359999999999"/>
    <n v="-193.2"/>
    <n v="132.180622"/>
    <d v="1899-12-30T14:23:38"/>
    <n v="6"/>
    <n v="0"/>
    <n v="0"/>
    <n v="0"/>
    <d v="1899-12-30T14:26:03"/>
    <n v="7"/>
    <n v="0"/>
    <n v="0"/>
    <n v="0"/>
    <d v="1899-12-30T00:02:25"/>
    <n v="145"/>
    <n v="1"/>
    <n v="0"/>
    <n v="0"/>
    <n v="0"/>
    <n v="0"/>
    <n v="0"/>
  </r>
  <r>
    <x v="4"/>
    <n v="-1.3048150000000001"/>
    <n v="-165.6"/>
    <n v="126.914552"/>
    <d v="1899-12-30T14:26:27"/>
    <n v="6"/>
    <n v="0"/>
    <n v="0"/>
    <n v="0"/>
    <d v="1899-12-30T14:28:45"/>
    <n v="3426"/>
    <n v="3"/>
    <n v="2686"/>
    <n v="0"/>
    <d v="1899-12-30T00:02:18"/>
    <n v="138"/>
    <n v="3420"/>
    <n v="3"/>
    <n v="2686"/>
    <n v="0"/>
    <n v="8.771929824561403E-2"/>
    <n v="2.1739130434782608E-2"/>
  </r>
  <r>
    <x v="4"/>
    <n v="-1.544662"/>
    <n v="-193.2"/>
    <n v="125.075943"/>
    <d v="1899-12-30T14:29:09"/>
    <n v="6"/>
    <n v="0"/>
    <n v="0"/>
    <n v="0"/>
    <d v="1899-12-30T14:31:28"/>
    <n v="1027"/>
    <n v="7"/>
    <n v="387"/>
    <n v="1"/>
    <d v="1899-12-30T00:02:19"/>
    <n v="139"/>
    <n v="1021"/>
    <n v="7"/>
    <n v="387"/>
    <n v="1"/>
    <n v="0.68560235063663078"/>
    <n v="5.0359712230215826E-2"/>
  </r>
  <r>
    <x v="4"/>
    <n v="-1.5447299999999999"/>
    <n v="-193.2"/>
    <n v="125.070373"/>
    <d v="1899-12-30T14:31:52"/>
    <n v="6"/>
    <n v="0"/>
    <n v="0"/>
    <n v="0"/>
    <d v="1899-12-30T14:34:16"/>
    <n v="7"/>
    <n v="0"/>
    <n v="0"/>
    <n v="0"/>
    <d v="1899-12-30T00:02:24"/>
    <n v="144"/>
    <n v="1"/>
    <n v="0"/>
    <n v="0"/>
    <n v="0"/>
    <n v="0"/>
    <n v="0"/>
  </r>
  <r>
    <x v="4"/>
    <n v="-1.230688"/>
    <n v="-165.6"/>
    <n v="134.558897"/>
    <d v="1899-12-30T14:34:40"/>
    <n v="6"/>
    <n v="0"/>
    <n v="0"/>
    <n v="0"/>
    <d v="1899-12-30T14:37:11"/>
    <n v="7"/>
    <n v="1"/>
    <n v="1"/>
    <n v="1"/>
    <d v="1899-12-30T00:02:31"/>
    <n v="151"/>
    <n v="1"/>
    <n v="1"/>
    <n v="1"/>
    <n v="1"/>
    <n v="100"/>
    <n v="6.6225165562913907E-3"/>
  </r>
  <r>
    <x v="4"/>
    <n v="-1.3663069999999999"/>
    <n v="-165.6"/>
    <n v="121.20261000000001"/>
    <d v="1899-12-30T14:37:35"/>
    <n v="6"/>
    <n v="0"/>
    <n v="0"/>
    <n v="0"/>
    <d v="1899-12-30T14:39:38"/>
    <n v="7"/>
    <n v="0"/>
    <n v="0"/>
    <n v="0"/>
    <d v="1899-12-30T00:02:03"/>
    <n v="123"/>
    <n v="1"/>
    <n v="0"/>
    <n v="0"/>
    <n v="0"/>
    <n v="0"/>
    <n v="0"/>
  </r>
  <r>
    <x v="5"/>
    <n v="-2.0892710000000001"/>
    <n v="-276"/>
    <n v="132.10351600000001"/>
    <d v="1899-12-30T14:40:01"/>
    <n v="18"/>
    <n v="2"/>
    <n v="3"/>
    <n v="1"/>
    <d v="1899-12-30T14:42:22"/>
    <n v="4808"/>
    <n v="72"/>
    <n v="625"/>
    <n v="8"/>
    <d v="1899-12-30T00:02:21"/>
    <n v="141"/>
    <n v="4790"/>
    <n v="70"/>
    <n v="622"/>
    <n v="7"/>
    <n v="1.4613778705636742"/>
    <n v="0.49645390070921985"/>
  </r>
  <r>
    <x v="5"/>
    <n v="-2.4680879999999998"/>
    <n v="-303.60000000000002"/>
    <n v="123.010177"/>
    <d v="1899-12-30T14:42:45"/>
    <n v="22"/>
    <n v="2"/>
    <n v="5"/>
    <n v="1"/>
    <d v="1899-12-30T14:44:51"/>
    <n v="4193"/>
    <n v="110"/>
    <n v="443"/>
    <n v="5"/>
    <d v="1899-12-30T00:02:06"/>
    <n v="126"/>
    <n v="4171"/>
    <n v="108"/>
    <n v="438"/>
    <n v="4"/>
    <n v="2.5893071205945817"/>
    <n v="0.8571428571428571"/>
  </r>
  <r>
    <x v="5"/>
    <n v="-2.5431279999999998"/>
    <n v="-331.2"/>
    <n v="130.23330100000001"/>
    <d v="1899-12-30T14:45:14"/>
    <n v="21"/>
    <n v="3"/>
    <n v="4"/>
    <n v="1"/>
    <d v="1899-12-30T14:47:23"/>
    <n v="4472"/>
    <n v="71"/>
    <n v="1225"/>
    <n v="5"/>
    <d v="1899-12-30T00:02:09"/>
    <n v="129"/>
    <n v="4451"/>
    <n v="68"/>
    <n v="1221"/>
    <n v="4"/>
    <n v="1.5277465738036395"/>
    <n v="0.52713178294573648"/>
  </r>
  <r>
    <x v="5"/>
    <n v="-2.4617770000000001"/>
    <n v="-303.60000000000002"/>
    <n v="123.325542"/>
    <d v="1899-12-30T14:47:46"/>
    <n v="19"/>
    <n v="2"/>
    <n v="4"/>
    <n v="1"/>
    <d v="1899-12-30T14:49:57"/>
    <n v="4780"/>
    <n v="54"/>
    <n v="272"/>
    <n v="6"/>
    <d v="1899-12-30T00:02:11"/>
    <n v="131"/>
    <n v="4761"/>
    <n v="52"/>
    <n v="268"/>
    <n v="5"/>
    <n v="1.0922075194286915"/>
    <n v="0.39694656488549618"/>
  </r>
  <r>
    <x v="5"/>
    <n v="-2.4272040000000001"/>
    <n v="-303.60000000000002"/>
    <n v="125.082173"/>
    <d v="1899-12-30T14:50:20"/>
    <n v="20"/>
    <n v="2"/>
    <n v="3"/>
    <n v="1"/>
    <d v="1899-12-30T14:52:32"/>
    <n v="4685"/>
    <n v="60"/>
    <n v="1069"/>
    <n v="5"/>
    <d v="1899-12-30T00:02:12"/>
    <n v="132"/>
    <n v="4665"/>
    <n v="58"/>
    <n v="1066"/>
    <n v="4"/>
    <n v="1.2433011789924973"/>
    <n v="0.43939393939393939"/>
  </r>
  <r>
    <x v="5"/>
    <n v="-2.0142199999999999"/>
    <n v="-248.4"/>
    <n v="123.323161"/>
    <d v="1899-12-30T14:52:55"/>
    <n v="20"/>
    <n v="2"/>
    <n v="6"/>
    <n v="1"/>
    <d v="1899-12-30T14:55:06"/>
    <n v="4039"/>
    <n v="120"/>
    <n v="363"/>
    <n v="6"/>
    <d v="1899-12-30T00:02:11"/>
    <n v="131"/>
    <n v="4019"/>
    <n v="118"/>
    <n v="357"/>
    <n v="5"/>
    <n v="2.9360537447126149"/>
    <n v="0.9007633587786259"/>
  </r>
  <r>
    <x v="5"/>
    <n v="-2.6703100000000002"/>
    <n v="-331.2"/>
    <n v="124.03054299999999"/>
    <d v="1899-12-30T14:55:30"/>
    <n v="18"/>
    <n v="2"/>
    <n v="3"/>
    <n v="1"/>
    <d v="1899-12-30T14:57:40"/>
    <n v="4766"/>
    <n v="57"/>
    <n v="1492"/>
    <n v="5"/>
    <d v="1899-12-30T00:02:10"/>
    <n v="130"/>
    <n v="4748"/>
    <n v="55"/>
    <n v="1489"/>
    <n v="4"/>
    <n v="1.1583824768323505"/>
    <n v="0.42307692307692307"/>
  </r>
  <r>
    <x v="5"/>
    <n v="-2.439378"/>
    <n v="-303.60000000000002"/>
    <n v="124.45796300000001"/>
    <d v="1899-12-30T14:58:03"/>
    <n v="19"/>
    <n v="2"/>
    <n v="3"/>
    <n v="1"/>
    <d v="1899-12-30T15:00:08"/>
    <n v="4161"/>
    <n v="97"/>
    <n v="942"/>
    <n v="7"/>
    <d v="1899-12-30T00:02:05"/>
    <n v="125"/>
    <n v="4142"/>
    <n v="95"/>
    <n v="939"/>
    <n v="6"/>
    <n v="2.2935779816513762"/>
    <n v="0.76"/>
  </r>
  <r>
    <x v="5"/>
    <n v="-2.5476589999999999"/>
    <n v="-331.2"/>
    <n v="130.00170299999999"/>
    <d v="1899-12-30T15:00:31"/>
    <n v="20"/>
    <n v="2"/>
    <n v="6"/>
    <n v="1"/>
    <d v="1899-12-30T15:02:46"/>
    <n v="4930"/>
    <n v="62"/>
    <n v="1023"/>
    <n v="8"/>
    <d v="1899-12-30T00:02:15"/>
    <n v="135"/>
    <n v="4910"/>
    <n v="60"/>
    <n v="1017"/>
    <n v="7"/>
    <n v="1.2219959266802443"/>
    <n v="0.44444444444444442"/>
  </r>
  <r>
    <x v="5"/>
    <n v="-2.5055010000000002"/>
    <n v="-331.2"/>
    <n v="132.18914000000001"/>
    <d v="1899-12-30T15:03:09"/>
    <n v="16"/>
    <n v="2"/>
    <n v="3"/>
    <n v="1"/>
    <d v="1899-12-30T15:05:21"/>
    <n v="4796"/>
    <n v="62"/>
    <n v="1064"/>
    <n v="8"/>
    <d v="1899-12-30T00:02:12"/>
    <n v="132"/>
    <n v="4780"/>
    <n v="60"/>
    <n v="1061"/>
    <n v="7"/>
    <n v="1.2552301255230125"/>
    <n v="0.454545454545454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-2.2380209999999998"/>
    <n v="-276"/>
    <n v="123.323217"/>
    <s v="21:16:14"/>
    <n v="17"/>
    <n v="2"/>
    <n v="3"/>
    <n v="1"/>
    <s v="21:18:27"/>
    <n v="4409"/>
    <n v="161"/>
    <n v="430"/>
    <n v="9"/>
    <d v="1899-12-30T00:02:13"/>
    <n v="133"/>
    <n v="4392"/>
    <n v="159"/>
    <n v="427"/>
    <n v="8"/>
    <n v="3.6202185792349724"/>
    <n v="1.1954887218045114"/>
    <n v="33.022556390977442"/>
  </r>
  <r>
    <x v="0"/>
    <n v="-2.0445030000000002"/>
    <n v="-276"/>
    <n v="134.99613099999999"/>
    <s v="21:18:50"/>
    <n v="17"/>
    <n v="2"/>
    <n v="3"/>
    <n v="1"/>
    <s v="21:21:07"/>
    <n v="4388"/>
    <n v="92"/>
    <n v="441"/>
    <n v="8"/>
    <d v="1899-12-30T00:02:17"/>
    <n v="137"/>
    <n v="4371"/>
    <n v="90"/>
    <n v="438"/>
    <n v="7"/>
    <n v="2.0590253946465338"/>
    <n v="0.65693430656934304"/>
    <n v="31.905109489051096"/>
  </r>
  <r>
    <x v="0"/>
    <n v="-2.1686299999999998"/>
    <n v="-276"/>
    <n v="127.269272"/>
    <s v="21:21:31"/>
    <n v="16"/>
    <n v="2"/>
    <n v="3"/>
    <n v="1"/>
    <s v="21:23:40"/>
    <n v="3732"/>
    <n v="71"/>
    <n v="715"/>
    <n v="8"/>
    <d v="1899-12-30T00:02:09"/>
    <n v="129"/>
    <n v="3716"/>
    <n v="69"/>
    <n v="712"/>
    <n v="7"/>
    <n v="1.8568353067814853"/>
    <n v="0.53488372093023251"/>
    <n v="28.806201550387598"/>
  </r>
  <r>
    <x v="0"/>
    <n v="-2.049668"/>
    <n v="-276"/>
    <n v="134.655958"/>
    <s v="21:24:03"/>
    <n v="18"/>
    <n v="2"/>
    <n v="4"/>
    <n v="1"/>
    <s v="21:26:24"/>
    <n v="4774"/>
    <n v="152"/>
    <n v="479"/>
    <n v="7"/>
    <d v="1899-12-30T00:02:21"/>
    <n v="141"/>
    <n v="4756"/>
    <n v="150"/>
    <n v="475"/>
    <n v="6"/>
    <n v="3.1539108494533221"/>
    <n v="1.0638297872340425"/>
    <n v="33.730496453900706"/>
  </r>
  <r>
    <x v="0"/>
    <n v="-2.1927850000000002"/>
    <n v="-276"/>
    <n v="125.86731899999999"/>
    <s v="21:26:47"/>
    <n v="16"/>
    <n v="2"/>
    <n v="3"/>
    <n v="1"/>
    <s v="21:28:55"/>
    <n v="4029"/>
    <n v="157"/>
    <n v="401"/>
    <n v="6"/>
    <d v="1899-12-30T00:02:08"/>
    <n v="128"/>
    <n v="4013"/>
    <n v="155"/>
    <n v="398"/>
    <n v="5"/>
    <n v="3.8624470470969348"/>
    <n v="1.2109375"/>
    <n v="31.3515625"/>
  </r>
  <r>
    <x v="0"/>
    <n v="-2.049169"/>
    <n v="-248.4"/>
    <n v="121.21989600000001"/>
    <s v="21:29:18"/>
    <n v="16"/>
    <n v="2"/>
    <n v="3"/>
    <n v="1"/>
    <s v="21:31:31"/>
    <n v="4139"/>
    <n v="130"/>
    <n v="311"/>
    <n v="10"/>
    <d v="1899-12-30T00:02:13"/>
    <n v="133"/>
    <n v="4123"/>
    <n v="128"/>
    <n v="308"/>
    <n v="9"/>
    <n v="3.1045355323793355"/>
    <n v="0.96240601503759393"/>
    <n v="31"/>
  </r>
  <r>
    <x v="0"/>
    <n v="-2.3672439999999999"/>
    <n v="-303.60000000000002"/>
    <n v="128.25037800000001"/>
    <s v="21:31:54"/>
    <n v="17"/>
    <n v="2"/>
    <n v="5"/>
    <n v="1"/>
    <s v="21:34:11"/>
    <n v="4842"/>
    <n v="123"/>
    <n v="444"/>
    <n v="8"/>
    <d v="1899-12-30T00:02:17"/>
    <n v="137"/>
    <n v="4825"/>
    <n v="121"/>
    <n v="439"/>
    <n v="7"/>
    <n v="2.5077720207253886"/>
    <n v="0.88321167883211682"/>
    <n v="35.21897810218978"/>
  </r>
  <r>
    <x v="0"/>
    <n v="-1.9680299999999999"/>
    <n v="-248.4"/>
    <n v="126.217564"/>
    <s v="21:34:35"/>
    <n v="17"/>
    <n v="2"/>
    <n v="4"/>
    <n v="1"/>
    <s v="21:36:45"/>
    <n v="2644"/>
    <n v="81"/>
    <n v="244"/>
    <n v="10"/>
    <d v="1899-12-30T00:02:10"/>
    <n v="130"/>
    <n v="2627"/>
    <n v="79"/>
    <n v="240"/>
    <n v="9"/>
    <n v="3.0072325846973733"/>
    <n v="0.60769230769230764"/>
    <n v="20.207692307692309"/>
  </r>
  <r>
    <x v="0"/>
    <n v="-1.9735039999999999"/>
    <n v="-248.4"/>
    <n v="125.86747800000001"/>
    <s v="21:37:08"/>
    <n v="17"/>
    <n v="2"/>
    <n v="5"/>
    <n v="1"/>
    <s v="21:39:21"/>
    <n v="4242"/>
    <n v="138"/>
    <n v="414"/>
    <n v="9"/>
    <d v="1899-12-30T00:02:13"/>
    <n v="133"/>
    <n v="4225"/>
    <n v="136"/>
    <n v="409"/>
    <n v="8"/>
    <n v="3.2189349112426031"/>
    <n v="1.0225563909774436"/>
    <n v="31.766917293233082"/>
  </r>
  <r>
    <x v="0"/>
    <n v="-2.2189510000000001"/>
    <n v="-276"/>
    <n v="124.383078"/>
    <s v="21:39:44"/>
    <n v="16"/>
    <n v="2"/>
    <n v="5"/>
    <n v="1"/>
    <s v="21:41:58"/>
    <n v="4682"/>
    <n v="124"/>
    <n v="394"/>
    <n v="8"/>
    <d v="1899-12-30T00:02:14"/>
    <n v="134"/>
    <n v="4666"/>
    <n v="122"/>
    <n v="389"/>
    <n v="7"/>
    <n v="2.6146592370338619"/>
    <n v="0.91044776119402981"/>
    <n v="34.820895522388057"/>
  </r>
  <r>
    <x v="1"/>
    <n v="-1.5402400000000001"/>
    <n v="-193.2"/>
    <n v="125.434974"/>
    <s v="18:37:15"/>
    <n v="18"/>
    <n v="2"/>
    <n v="4"/>
    <n v="1"/>
    <s v="18:39:38"/>
    <n v="3615"/>
    <n v="210"/>
    <n v="1261"/>
    <n v="35"/>
    <d v="1899-12-30T00:02:23"/>
    <n v="143"/>
    <n v="3597"/>
    <n v="208"/>
    <n v="1257"/>
    <n v="34"/>
    <n v="5.782596608284682"/>
    <n v="1.4545454545454546"/>
    <n v="25.153846153846153"/>
  </r>
  <r>
    <x v="1"/>
    <n v="-1.5095970000000001"/>
    <n v="-193.2"/>
    <n v="127.981194"/>
    <s v="18:40:07"/>
    <n v="7"/>
    <n v="4"/>
    <n v="6"/>
    <n v="4"/>
    <s v="18:42:22"/>
    <n v="3454"/>
    <n v="219"/>
    <n v="1083"/>
    <n v="57"/>
    <d v="1899-12-30T00:02:15"/>
    <n v="135"/>
    <n v="3447"/>
    <n v="215"/>
    <n v="1077"/>
    <n v="53"/>
    <n v="6.2373078038874379"/>
    <n v="1.5925925925925926"/>
    <n v="25.533333333333335"/>
  </r>
  <r>
    <x v="1"/>
    <n v="-1.5576859999999999"/>
    <n v="-193.2"/>
    <n v="124.030115"/>
    <s v="18:42:48"/>
    <n v="6"/>
    <n v="4"/>
    <n v="4"/>
    <n v="3"/>
    <s v="18:45:12"/>
    <n v="3723"/>
    <n v="257"/>
    <n v="1432"/>
    <n v="80"/>
    <d v="1899-12-30T00:02:24"/>
    <n v="144"/>
    <n v="3717"/>
    <n v="253"/>
    <n v="1428"/>
    <n v="77"/>
    <n v="6.8065644336830777"/>
    <n v="1.7569444444444444"/>
    <n v="25.8125"/>
  </r>
  <r>
    <x v="1"/>
    <n v="-1.4849559999999999"/>
    <n v="-193.2"/>
    <n v="130.10490300000001"/>
    <s v="18:45:39"/>
    <n v="9"/>
    <n v="3"/>
    <n v="6"/>
    <n v="2"/>
    <s v="18:48:09"/>
    <n v="4159"/>
    <n v="267"/>
    <n v="1484"/>
    <n v="54"/>
    <d v="1899-12-30T00:02:30"/>
    <n v="150"/>
    <n v="4150"/>
    <n v="264"/>
    <n v="1478"/>
    <n v="52"/>
    <n v="6.3614457831325302"/>
    <n v="1.76"/>
    <n v="27.666666666666668"/>
  </r>
  <r>
    <x v="1"/>
    <n v="-1.527409"/>
    <n v="-193.2"/>
    <n v="126.488682"/>
    <s v="18:48:38"/>
    <n v="8"/>
    <n v="3"/>
    <n v="7"/>
    <n v="2"/>
    <s v="18:51:06"/>
    <n v="3865"/>
    <n v="199"/>
    <n v="1483"/>
    <n v="42"/>
    <d v="1899-12-30T00:02:28"/>
    <n v="148"/>
    <n v="3857"/>
    <n v="196"/>
    <n v="1476"/>
    <n v="40"/>
    <n v="5.0816696914700543"/>
    <n v="1.3243243243243243"/>
    <n v="26.060810810810811"/>
  </r>
  <r>
    <x v="1"/>
    <n v="-1.53166"/>
    <n v="-193.2"/>
    <n v="126.137642"/>
    <s v="18:51:32"/>
    <n v="8"/>
    <n v="5"/>
    <n v="7"/>
    <n v="4"/>
    <s v="18:53:54"/>
    <n v="3751"/>
    <n v="206"/>
    <n v="1698"/>
    <n v="47"/>
    <d v="1899-12-30T00:02:22"/>
    <n v="142"/>
    <n v="3743"/>
    <n v="201"/>
    <n v="1691"/>
    <n v="43"/>
    <n v="5.3700240448837828"/>
    <n v="1.4154929577464788"/>
    <n v="26.359154929577464"/>
  </r>
  <r>
    <x v="1"/>
    <n v="-1.557688"/>
    <n v="-193.2"/>
    <n v="124.029939"/>
    <s v="18:54:20"/>
    <n v="9"/>
    <n v="4"/>
    <n v="8"/>
    <n v="4"/>
    <s v="18:56:43"/>
    <n v="3577"/>
    <n v="232"/>
    <n v="1741"/>
    <n v="45"/>
    <d v="1899-12-30T00:02:23"/>
    <n v="143"/>
    <n v="3568"/>
    <n v="228"/>
    <n v="1733"/>
    <n v="41"/>
    <n v="6.3901345291479821"/>
    <n v="1.5944055944055944"/>
    <n v="24.95104895104895"/>
  </r>
  <r>
    <x v="1"/>
    <n v="-1.5316609999999999"/>
    <n v="-193.2"/>
    <n v="126.137591"/>
    <s v="18:57:10"/>
    <n v="8"/>
    <n v="4"/>
    <n v="7"/>
    <n v="3"/>
    <s v="18:59:34"/>
    <n v="3539"/>
    <n v="246"/>
    <n v="1673"/>
    <n v="66"/>
    <d v="1899-12-30T00:02:24"/>
    <n v="144"/>
    <n v="3531"/>
    <n v="242"/>
    <n v="1666"/>
    <n v="63"/>
    <n v="6.8535825545171329"/>
    <n v="1.6805555555555556"/>
    <n v="24.520833333333332"/>
  </r>
  <r>
    <x v="1"/>
    <n v="-1.465495"/>
    <n v="-193.2"/>
    <n v="131.832628"/>
    <s v="19:00:00"/>
    <n v="6"/>
    <n v="3"/>
    <n v="5"/>
    <n v="3"/>
    <s v="19:02:24"/>
    <n v="3334"/>
    <n v="287"/>
    <n v="1350"/>
    <n v="94"/>
    <d v="1899-12-30T00:02:24"/>
    <n v="144"/>
    <n v="3328"/>
    <n v="284"/>
    <n v="1345"/>
    <n v="91"/>
    <n v="8.5336538461538467"/>
    <n v="1.9722222222222223"/>
    <n v="23.111111111111111"/>
  </r>
  <r>
    <x v="1"/>
    <n v="-1.4973780000000001"/>
    <n v="-193.2"/>
    <n v="129.025519"/>
    <s v="19:02:50"/>
    <n v="8"/>
    <n v="4"/>
    <n v="4"/>
    <n v="4"/>
    <s v="19:05:13"/>
    <n v="3612"/>
    <n v="249"/>
    <n v="1261"/>
    <n v="60"/>
    <d v="1899-12-30T00:02:23"/>
    <n v="143"/>
    <n v="3604"/>
    <n v="245"/>
    <n v="1257"/>
    <n v="56"/>
    <n v="6.7980022197558263"/>
    <n v="1.7132867132867133"/>
    <n v="25.202797202797203"/>
  </r>
  <r>
    <x v="2"/>
    <n v="-1.7348490000000001"/>
    <n v="-220.8"/>
    <n v="127.27329"/>
    <s v="19:05:39"/>
    <n v="7"/>
    <n v="3"/>
    <n v="5"/>
    <n v="2"/>
    <s v="19:07:58"/>
    <n v="3798"/>
    <n v="267"/>
    <n v="1708"/>
    <n v="27"/>
    <d v="1899-12-30T00:02:19"/>
    <n v="139"/>
    <n v="3791"/>
    <n v="264"/>
    <n v="1703"/>
    <n v="25"/>
    <n v="6.9638617778950138"/>
    <n v="1.8992805755395683"/>
    <n v="27.273381294964029"/>
  </r>
  <r>
    <x v="2"/>
    <n v="-1.9099870000000001"/>
    <n v="-248.4"/>
    <n v="130.05321799999999"/>
    <s v="19:08:22"/>
    <n v="12"/>
    <n v="3"/>
    <n v="3"/>
    <n v="2"/>
    <s v="19:10:30"/>
    <n v="3457"/>
    <n v="188"/>
    <n v="927"/>
    <n v="17"/>
    <d v="1899-12-30T00:02:08"/>
    <n v="128"/>
    <n v="3445"/>
    <n v="185"/>
    <n v="924"/>
    <n v="15"/>
    <n v="5.3701015965166912"/>
    <n v="1.4453125"/>
    <n v="26.9140625"/>
  </r>
  <r>
    <x v="2"/>
    <n v="-1.7542519999999999"/>
    <n v="-220.8"/>
    <n v="125.865583"/>
    <s v="19:10:55"/>
    <n v="10"/>
    <n v="4"/>
    <n v="8"/>
    <n v="3"/>
    <s v="19:13:11"/>
    <n v="3830"/>
    <n v="184"/>
    <n v="1355"/>
    <n v="19"/>
    <d v="1899-12-30T00:02:16"/>
    <n v="136"/>
    <n v="3820"/>
    <n v="180"/>
    <n v="1347"/>
    <n v="16"/>
    <n v="4.7120418848167542"/>
    <n v="1.3235294117647058"/>
    <n v="28.088235294117649"/>
  </r>
  <r>
    <x v="2"/>
    <n v="-1.711158"/>
    <n v="-220.8"/>
    <n v="129.035402"/>
    <s v="19:13:35"/>
    <n v="11"/>
    <n v="2"/>
    <n v="2"/>
    <n v="2"/>
    <s v="19:15:43"/>
    <n v="3602"/>
    <n v="168"/>
    <n v="1186"/>
    <n v="23"/>
    <d v="1899-12-30T00:02:08"/>
    <n v="128"/>
    <n v="3591"/>
    <n v="166"/>
    <n v="1184"/>
    <n v="21"/>
    <n v="4.6226677805625176"/>
    <n v="1.296875"/>
    <n v="28.0546875"/>
  </r>
  <r>
    <x v="2"/>
    <n v="-1.7652319999999999"/>
    <n v="-220.8"/>
    <n v="125.08271499999999"/>
    <s v="19:16:07"/>
    <n v="9"/>
    <n v="4"/>
    <n v="4"/>
    <n v="4"/>
    <s v="19:18:16"/>
    <n v="3449"/>
    <n v="187"/>
    <n v="1227"/>
    <n v="27"/>
    <d v="1899-12-30T00:02:09"/>
    <n v="129"/>
    <n v="3440"/>
    <n v="183"/>
    <n v="1223"/>
    <n v="23"/>
    <n v="5.3197674418604652"/>
    <n v="1.4186046511627908"/>
    <n v="26.666666666666668"/>
  </r>
  <r>
    <x v="2"/>
    <n v="-1.7254179999999999"/>
    <n v="-220.8"/>
    <n v="127.968957"/>
    <s v="19:18:41"/>
    <n v="14"/>
    <n v="3"/>
    <n v="4"/>
    <n v="2"/>
    <s v="19:21:04"/>
    <n v="3820"/>
    <n v="218"/>
    <n v="1573"/>
    <n v="26"/>
    <d v="1899-12-30T00:02:23"/>
    <n v="143"/>
    <n v="3806"/>
    <n v="215"/>
    <n v="1569"/>
    <n v="24"/>
    <n v="5.6489753021544926"/>
    <n v="1.5034965034965035"/>
    <n v="26.615384615384617"/>
  </r>
  <r>
    <x v="2"/>
    <n v="-1.7019880000000001"/>
    <n v="-220.8"/>
    <n v="129.730615"/>
    <s v="19:21:27"/>
    <n v="10"/>
    <n v="3"/>
    <n v="3"/>
    <n v="3"/>
    <s v="19:23:37"/>
    <n v="3628"/>
    <n v="161"/>
    <n v="1223"/>
    <n v="21"/>
    <d v="1899-12-30T00:02:10"/>
    <n v="130"/>
    <n v="3618"/>
    <n v="158"/>
    <n v="1220"/>
    <n v="18"/>
    <n v="4.3670536207849642"/>
    <n v="1.2153846153846153"/>
    <n v="27.830769230769231"/>
  </r>
  <r>
    <x v="2"/>
    <n v="-1.7652380000000001"/>
    <n v="-220.8"/>
    <n v="125.082306"/>
    <s v="19:24:01"/>
    <n v="10"/>
    <n v="2"/>
    <n v="8"/>
    <n v="2"/>
    <s v="19:26:21"/>
    <n v="3774"/>
    <n v="199"/>
    <n v="1346"/>
    <n v="25"/>
    <d v="1899-12-30T00:02:20"/>
    <n v="140"/>
    <n v="3764"/>
    <n v="197"/>
    <n v="1338"/>
    <n v="23"/>
    <n v="5.2337938363443142"/>
    <n v="1.4071428571428573"/>
    <n v="26.885714285714286"/>
  </r>
  <r>
    <x v="2"/>
    <n v="-1.8161290000000001"/>
    <n v="-220.8"/>
    <n v="121.577276"/>
    <s v="19:26:45"/>
    <n v="10"/>
    <n v="3"/>
    <n v="6"/>
    <n v="2"/>
    <s v="19:29:03"/>
    <n v="3804"/>
    <n v="181"/>
    <n v="1500"/>
    <n v="24"/>
    <d v="1899-12-30T00:02:18"/>
    <n v="138"/>
    <n v="3794"/>
    <n v="178"/>
    <n v="1494"/>
    <n v="22"/>
    <n v="4.6916183447548763"/>
    <n v="1.2898550724637681"/>
    <n v="27.492753623188406"/>
  </r>
  <r>
    <x v="2"/>
    <n v="-1.739706"/>
    <n v="-220.8"/>
    <n v="126.918027"/>
    <s v="19:29:27"/>
    <n v="10"/>
    <n v="3"/>
    <n v="2"/>
    <n v="2"/>
    <s v="19:31:34"/>
    <n v="3759"/>
    <n v="171"/>
    <n v="1295"/>
    <n v="27"/>
    <d v="1899-12-30T00:02:07"/>
    <n v="127"/>
    <n v="3749"/>
    <n v="168"/>
    <n v="1293"/>
    <n v="25"/>
    <n v="4.4811949853294211"/>
    <n v="1.3228346456692914"/>
    <n v="29.519685039370078"/>
  </r>
  <r>
    <x v="3"/>
    <n v="-1.7652080000000001"/>
    <n v="-220.8"/>
    <n v="125.084422"/>
    <s v="19:31:58"/>
    <n v="9"/>
    <n v="3"/>
    <n v="6"/>
    <n v="2"/>
    <s v="19:34:18"/>
    <n v="4125"/>
    <n v="122"/>
    <n v="368"/>
    <n v="22"/>
    <d v="1899-12-30T00:02:20"/>
    <n v="140"/>
    <n v="4116"/>
    <n v="119"/>
    <n v="362"/>
    <n v="20"/>
    <n v="2.8911564625850339"/>
    <n v="0.85"/>
    <n v="29.4"/>
  </r>
  <r>
    <x v="3"/>
    <n v="-1.8058069999999999"/>
    <n v="-220.8"/>
    <n v="122.272178"/>
    <s v="19:34:42"/>
    <n v="17"/>
    <n v="4"/>
    <n v="4"/>
    <n v="2"/>
    <s v="19:36:55"/>
    <n v="4089"/>
    <n v="134"/>
    <n v="706"/>
    <n v="24"/>
    <d v="1899-12-30T00:02:13"/>
    <n v="133"/>
    <n v="4072"/>
    <n v="130"/>
    <n v="702"/>
    <n v="22"/>
    <n v="3.1925343811394891"/>
    <n v="0.97744360902255634"/>
    <n v="30.616541353383457"/>
  </r>
  <r>
    <x v="3"/>
    <n v="-1.7904279999999999"/>
    <n v="-220.8"/>
    <n v="123.322447"/>
    <s v="19:37:19"/>
    <n v="16"/>
    <n v="2"/>
    <n v="3"/>
    <n v="1"/>
    <s v="19:39:38"/>
    <n v="4252"/>
    <n v="116"/>
    <n v="408"/>
    <n v="19"/>
    <d v="1899-12-30T00:02:19"/>
    <n v="139"/>
    <n v="4236"/>
    <n v="114"/>
    <n v="405"/>
    <n v="18"/>
    <n v="2.6912181303116145"/>
    <n v="0.82014388489208634"/>
    <n v="30.474820143884891"/>
  </r>
  <r>
    <x v="3"/>
    <n v="-1.8005279999999999"/>
    <n v="-220.8"/>
    <n v="122.630728"/>
    <s v="19:40:01"/>
    <n v="16"/>
    <n v="2"/>
    <n v="3"/>
    <n v="1"/>
    <s v="19:42:11"/>
    <n v="3913"/>
    <n v="109"/>
    <n v="770"/>
    <n v="22"/>
    <d v="1899-12-30T00:02:10"/>
    <n v="130"/>
    <n v="3897"/>
    <n v="107"/>
    <n v="767"/>
    <n v="21"/>
    <n v="2.745701821914293"/>
    <n v="0.82307692307692304"/>
    <n v="29.976923076923075"/>
  </r>
  <r>
    <x v="3"/>
    <n v="-1.9004650000000001"/>
    <n v="-248.4"/>
    <n v="130.70482200000001"/>
    <s v="19:42:34"/>
    <n v="16"/>
    <n v="4"/>
    <n v="4"/>
    <n v="2"/>
    <s v="19:44:59"/>
    <n v="4467"/>
    <n v="134"/>
    <n v="779"/>
    <n v="19"/>
    <d v="1899-12-30T00:02:25"/>
    <n v="145"/>
    <n v="4451"/>
    <n v="130"/>
    <n v="775"/>
    <n v="17"/>
    <n v="2.9206919793304875"/>
    <n v="0.89655172413793105"/>
    <n v="30.69655172413793"/>
  </r>
  <r>
    <x v="3"/>
    <n v="-1.8374680000000001"/>
    <n v="-220.8"/>
    <n v="120.16534799999999"/>
    <s v="19:45:22"/>
    <n v="17"/>
    <n v="3"/>
    <n v="9"/>
    <n v="2"/>
    <s v="19:47:36"/>
    <n v="4073"/>
    <n v="145"/>
    <n v="529"/>
    <n v="23"/>
    <d v="1899-12-30T00:02:14"/>
    <n v="134"/>
    <n v="4056"/>
    <n v="142"/>
    <n v="520"/>
    <n v="21"/>
    <n v="3.5009861932938855"/>
    <n v="1.0597014925373134"/>
    <n v="30.268656716417912"/>
  </r>
  <r>
    <x v="3"/>
    <n v="-1.807069"/>
    <n v="-248.4"/>
    <n v="137.460138"/>
    <s v="19:47:59"/>
    <n v="17"/>
    <n v="4"/>
    <n v="5"/>
    <n v="3"/>
    <s v="19:50:28"/>
    <n v="4396"/>
    <n v="135"/>
    <n v="985"/>
    <n v="24"/>
    <d v="1899-12-30T00:02:29"/>
    <n v="149"/>
    <n v="4379"/>
    <n v="131"/>
    <n v="980"/>
    <n v="21"/>
    <n v="2.9915505823247317"/>
    <n v="0.87919463087248317"/>
    <n v="29.389261744966444"/>
  </r>
  <r>
    <x v="3"/>
    <n v="-1.749366"/>
    <n v="-220.8"/>
    <n v="126.217179"/>
    <s v="19:50:51"/>
    <n v="17"/>
    <n v="3"/>
    <n v="4"/>
    <n v="1"/>
    <s v="19:53:07"/>
    <n v="3971"/>
    <n v="128"/>
    <n v="418"/>
    <n v="24"/>
    <d v="1899-12-30T00:02:16"/>
    <n v="136"/>
    <n v="3954"/>
    <n v="125"/>
    <n v="414"/>
    <n v="23"/>
    <n v="3.161355589276682"/>
    <n v="0.91911764705882348"/>
    <n v="29.073529411764707"/>
  </r>
  <r>
    <x v="3"/>
    <n v="-1.8058050000000001"/>
    <n v="-220.8"/>
    <n v="122.27232600000001"/>
    <s v="19:53:30"/>
    <n v="15"/>
    <n v="2"/>
    <n v="3"/>
    <n v="1"/>
    <s v="19:55:39"/>
    <n v="3682"/>
    <n v="150"/>
    <n v="679"/>
    <n v="20"/>
    <d v="1899-12-30T00:02:09"/>
    <n v="129"/>
    <n v="3667"/>
    <n v="148"/>
    <n v="676"/>
    <n v="19"/>
    <n v="4.0359967275702209"/>
    <n v="1.1472868217054264"/>
    <n v="28.426356589147286"/>
  </r>
  <r>
    <x v="3"/>
    <n v="-1.477282"/>
    <n v="-193.2"/>
    <n v="130.78071600000001"/>
    <s v="19:56:02"/>
    <n v="16"/>
    <n v="2"/>
    <n v="3"/>
    <n v="1"/>
    <s v="19:58:19"/>
    <n v="3272"/>
    <n v="120"/>
    <n v="545"/>
    <n v="13"/>
    <d v="1899-12-30T00:02:17"/>
    <n v="137"/>
    <n v="3256"/>
    <n v="118"/>
    <n v="542"/>
    <n v="12"/>
    <n v="3.6240786240786242"/>
    <n v="0.86131386861313863"/>
    <n v="23.766423357664234"/>
  </r>
  <r>
    <x v="4"/>
    <n v="-1.770154"/>
    <n v="-220.8"/>
    <n v="124.734887"/>
    <s v="19:58:42"/>
    <n v="17"/>
    <n v="2"/>
    <n v="4"/>
    <n v="1"/>
    <s v="20:00:58"/>
    <n v="3844"/>
    <n v="64"/>
    <n v="351"/>
    <n v="13"/>
    <d v="1899-12-30T00:02:16"/>
    <n v="136"/>
    <n v="3827"/>
    <n v="62"/>
    <n v="347"/>
    <n v="12"/>
    <n v="1.620067938332898"/>
    <n v="0.45588235294117646"/>
    <n v="28.139705882352942"/>
  </r>
  <r>
    <x v="4"/>
    <n v="-1.859305"/>
    <n v="-248.4"/>
    <n v="133.598286"/>
    <s v="20:01:22"/>
    <n v="15"/>
    <n v="2"/>
    <n v="3"/>
    <n v="1"/>
    <s v="20:03:37"/>
    <n v="3946"/>
    <n v="63"/>
    <n v="242"/>
    <n v="12"/>
    <d v="1899-12-30T00:02:15"/>
    <n v="135"/>
    <n v="3931"/>
    <n v="61"/>
    <n v="239"/>
    <n v="11"/>
    <n v="1.5517679979648944"/>
    <n v="0.45185185185185184"/>
    <n v="29.118518518518517"/>
  </r>
  <r>
    <x v="4"/>
    <n v="-1.7978510000000001"/>
    <n v="-248.4"/>
    <n v="138.16495499999999"/>
    <s v="20:04:00"/>
    <n v="17"/>
    <n v="2"/>
    <n v="4"/>
    <n v="1"/>
    <s v="20:06:21"/>
    <n v="4042"/>
    <n v="69"/>
    <n v="298"/>
    <n v="8"/>
    <d v="1899-12-30T00:02:21"/>
    <n v="141"/>
    <n v="4025"/>
    <n v="67"/>
    <n v="294"/>
    <n v="7"/>
    <n v="1.6645962732919253"/>
    <n v="0.47517730496453903"/>
    <n v="28.546099290780141"/>
  </r>
  <r>
    <x v="4"/>
    <n v="-1.9571350000000001"/>
    <n v="-248.4"/>
    <n v="126.920193"/>
    <s v="20:06:44"/>
    <n v="18"/>
    <n v="2"/>
    <n v="4"/>
    <n v="1"/>
    <s v="20:08:53"/>
    <n v="4108"/>
    <n v="83"/>
    <n v="317"/>
    <n v="10"/>
    <d v="1899-12-30T00:02:09"/>
    <n v="129"/>
    <n v="4090"/>
    <n v="81"/>
    <n v="313"/>
    <n v="9"/>
    <n v="1.9804400977995109"/>
    <n v="0.62790697674418605"/>
    <n v="31.705426356589147"/>
  </r>
  <r>
    <x v="4"/>
    <n v="-1.8923840000000001"/>
    <n v="-248.4"/>
    <n v="131.262969"/>
    <s v="20:09:16"/>
    <n v="16"/>
    <n v="2"/>
    <n v="3"/>
    <n v="1"/>
    <s v="20:11:26"/>
    <n v="3602"/>
    <n v="60"/>
    <n v="188"/>
    <n v="8"/>
    <d v="1899-12-30T00:02:10"/>
    <n v="130"/>
    <n v="3586"/>
    <n v="58"/>
    <n v="185"/>
    <n v="7"/>
    <n v="1.6174010039040714"/>
    <n v="0.44615384615384618"/>
    <n v="27.584615384615386"/>
  </r>
  <r>
    <x v="4"/>
    <n v="-2.0439850000000002"/>
    <n v="-276"/>
    <n v="135.030338"/>
    <s v="20:11:50"/>
    <n v="17"/>
    <n v="2"/>
    <n v="4"/>
    <n v="1"/>
    <s v="20:14:03"/>
    <n v="3919"/>
    <n v="56"/>
    <n v="259"/>
    <n v="10"/>
    <d v="1899-12-30T00:02:13"/>
    <n v="133"/>
    <n v="3902"/>
    <n v="54"/>
    <n v="255"/>
    <n v="9"/>
    <n v="1.3839056893900563"/>
    <n v="0.40601503759398494"/>
    <n v="29.338345864661655"/>
  </r>
  <r>
    <x v="4"/>
    <n v="-1.9210670000000001"/>
    <n v="-248.4"/>
    <n v="129.30313899999999"/>
    <s v="20:14:27"/>
    <n v="18"/>
    <n v="2"/>
    <n v="6"/>
    <n v="1"/>
    <s v="20:16:43"/>
    <n v="4018"/>
    <n v="79"/>
    <n v="282"/>
    <n v="9"/>
    <d v="1899-12-30T00:02:16"/>
    <n v="136"/>
    <n v="4000"/>
    <n v="77"/>
    <n v="276"/>
    <n v="8"/>
    <n v="1.925"/>
    <n v="0.56617647058823528"/>
    <n v="29.411764705882351"/>
  </r>
  <r>
    <x v="4"/>
    <n v="-2.1059670000000001"/>
    <n v="-276"/>
    <n v="131.056164"/>
    <s v="20:17:07"/>
    <n v="17"/>
    <n v="2"/>
    <n v="5"/>
    <n v="1"/>
    <s v="20:19:24"/>
    <n v="4457"/>
    <n v="82"/>
    <n v="503"/>
    <n v="12"/>
    <d v="1899-12-30T00:02:17"/>
    <n v="137"/>
    <n v="4440"/>
    <n v="80"/>
    <n v="498"/>
    <n v="11"/>
    <n v="1.8018018018018018"/>
    <n v="0.58394160583941601"/>
    <n v="32.408759124087588"/>
  </r>
  <r>
    <x v="4"/>
    <n v="-1.9846010000000001"/>
    <n v="-248.4"/>
    <n v="125.163713"/>
    <s v="20:19:47"/>
    <n v="17"/>
    <n v="2"/>
    <n v="4"/>
    <n v="1"/>
    <s v="20:21:51"/>
    <n v="3744"/>
    <n v="62"/>
    <n v="341"/>
    <n v="8"/>
    <d v="1899-12-30T00:02:04"/>
    <n v="124"/>
    <n v="3727"/>
    <n v="60"/>
    <n v="337"/>
    <n v="7"/>
    <n v="1.6098738932116985"/>
    <n v="0.4838709677419355"/>
    <n v="30.056451612903224"/>
  </r>
  <r>
    <x v="4"/>
    <n v="-1.7592159999999999"/>
    <n v="-220.8"/>
    <n v="125.51047"/>
    <s v="20:22:15"/>
    <n v="16"/>
    <n v="2"/>
    <n v="3"/>
    <n v="1"/>
    <s v="20:24:28"/>
    <n v="3851"/>
    <n v="68"/>
    <n v="312"/>
    <n v="14"/>
    <d v="1899-12-30T00:02:13"/>
    <n v="133"/>
    <n v="3835"/>
    <n v="66"/>
    <n v="309"/>
    <n v="13"/>
    <n v="1.7209908735332464"/>
    <n v="0.49624060150375937"/>
    <n v="28.834586466165412"/>
  </r>
  <r>
    <x v="5"/>
    <n v="-2.3151329999999999"/>
    <n v="-303.60000000000002"/>
    <n v="131.137202"/>
    <s v="20:24:51"/>
    <n v="14"/>
    <n v="1"/>
    <n v="2"/>
    <n v="1"/>
    <s v="20:27:06"/>
    <n v="4222"/>
    <n v="42"/>
    <n v="293"/>
    <n v="9"/>
    <d v="1899-12-30T00:02:15"/>
    <n v="135"/>
    <n v="4208"/>
    <n v="41"/>
    <n v="291"/>
    <n v="8"/>
    <n v="0.9743346007604563"/>
    <n v="0.3037037037037037"/>
    <n v="31.170370370370371"/>
  </r>
  <r>
    <x v="5"/>
    <n v="-2.0768360000000001"/>
    <n v="-276"/>
    <n v="132.89448100000001"/>
    <s v="20:27:29"/>
    <n v="16"/>
    <n v="2"/>
    <n v="3"/>
    <n v="1"/>
    <s v="20:29:48"/>
    <n v="4015"/>
    <n v="37"/>
    <n v="179"/>
    <n v="4"/>
    <d v="1899-12-30T00:02:19"/>
    <n v="139"/>
    <n v="3999"/>
    <n v="35"/>
    <n v="176"/>
    <n v="3"/>
    <n v="0.8752188047011753"/>
    <n v="0.25179856115107913"/>
    <n v="28.769784172661872"/>
  </r>
  <r>
    <x v="5"/>
    <n v="-1.9055759999999999"/>
    <n v="-248.4"/>
    <n v="130.35428300000001"/>
    <s v="20:30:11"/>
    <n v="17"/>
    <n v="2"/>
    <n v="4"/>
    <n v="1"/>
    <s v="20:32:27"/>
    <n v="3111"/>
    <n v="46"/>
    <n v="200"/>
    <n v="9"/>
    <d v="1899-12-30T00:02:16"/>
    <n v="136"/>
    <n v="3094"/>
    <n v="44"/>
    <n v="196"/>
    <n v="8"/>
    <n v="1.4221073044602457"/>
    <n v="0.3235294117647059"/>
    <n v="22.75"/>
  </r>
  <r>
    <x v="5"/>
    <n v="-2.2784779999999998"/>
    <n v="-303.60000000000002"/>
    <n v="133.24685600000001"/>
    <s v="20:32:50"/>
    <n v="16"/>
    <n v="2"/>
    <n v="4"/>
    <n v="1"/>
    <s v="20:35:02"/>
    <n v="3841"/>
    <n v="37"/>
    <n v="270"/>
    <n v="6"/>
    <d v="1899-12-30T00:02:12"/>
    <n v="132"/>
    <n v="3825"/>
    <n v="35"/>
    <n v="266"/>
    <n v="5"/>
    <n v="0.91503267973856217"/>
    <n v="0.26515151515151514"/>
    <n v="28.977272727272727"/>
  </r>
  <r>
    <x v="5"/>
    <n v="-2.6626729999999998"/>
    <n v="-331.2"/>
    <n v="124.386304"/>
    <s v="20:35:26"/>
    <n v="16"/>
    <n v="2"/>
    <n v="4"/>
    <n v="1"/>
    <s v="20:37:36"/>
    <n v="4547"/>
    <n v="42"/>
    <n v="335"/>
    <n v="8"/>
    <d v="1899-12-30T00:02:10"/>
    <n v="130"/>
    <n v="4531"/>
    <n v="40"/>
    <n v="331"/>
    <n v="7"/>
    <n v="0.88280732730081657"/>
    <n v="0.30769230769230771"/>
    <n v="34.853846153846156"/>
  </r>
  <r>
    <x v="5"/>
    <n v="-2.30382"/>
    <n v="-303.60000000000002"/>
    <n v="131.781102"/>
    <s v="20:37:59"/>
    <n v="18"/>
    <n v="2"/>
    <n v="3"/>
    <n v="1"/>
    <s v="20:40:09"/>
    <n v="3904"/>
    <n v="57"/>
    <n v="249"/>
    <n v="5"/>
    <d v="1899-12-30T00:02:10"/>
    <n v="130"/>
    <n v="3886"/>
    <n v="55"/>
    <n v="246"/>
    <n v="4"/>
    <n v="1.41533710756562"/>
    <n v="0.42307692307692307"/>
    <n v="29.892307692307693"/>
  </r>
  <r>
    <x v="5"/>
    <n v="-2.340131"/>
    <n v="-303.60000000000002"/>
    <n v="129.7363"/>
    <s v="20:40:32"/>
    <n v="18"/>
    <n v="2"/>
    <n v="5"/>
    <n v="1"/>
    <s v="20:42:48"/>
    <n v="4146"/>
    <n v="56"/>
    <n v="215"/>
    <n v="8"/>
    <d v="1899-12-30T00:02:16"/>
    <n v="136"/>
    <n v="4128"/>
    <n v="54"/>
    <n v="210"/>
    <n v="7"/>
    <n v="1.308139534883721"/>
    <n v="0.39705882352941174"/>
    <n v="30.352941176470587"/>
  </r>
  <r>
    <x v="5"/>
    <n v="-2.3276849999999998"/>
    <n v="-303.60000000000002"/>
    <n v="130.43003200000001"/>
    <s v="20:43:11"/>
    <n v="20"/>
    <n v="2"/>
    <n v="4"/>
    <n v="1"/>
    <s v="20:45:27"/>
    <n v="4938"/>
    <n v="37"/>
    <n v="1117"/>
    <n v="5"/>
    <d v="1899-12-30T00:02:16"/>
    <n v="136"/>
    <n v="4918"/>
    <n v="35"/>
    <n v="1113"/>
    <n v="4"/>
    <n v="0.71167141114274091"/>
    <n v="0.25735294117647056"/>
    <n v="36.161764705882355"/>
  </r>
  <r>
    <x v="5"/>
    <n v="-2.3607420000000001"/>
    <n v="-303.60000000000002"/>
    <n v="128.60365100000001"/>
    <s v="20:45:50"/>
    <n v="16"/>
    <n v="2"/>
    <n v="4"/>
    <n v="1"/>
    <s v="20:48:08"/>
    <n v="4789"/>
    <n v="47"/>
    <n v="202"/>
    <n v="7"/>
    <d v="1899-12-30T00:02:18"/>
    <n v="138"/>
    <n v="4773"/>
    <n v="45"/>
    <n v="198"/>
    <n v="6"/>
    <n v="0.94280326838466366"/>
    <n v="0.32608695652173914"/>
    <n v="34.586956521739133"/>
  </r>
  <r>
    <x v="5"/>
    <n v="-2.237015"/>
    <n v="-303.60000000000002"/>
    <n v="135.716554"/>
    <s v="20:48:32"/>
    <n v="18"/>
    <n v="2"/>
    <n v="6"/>
    <n v="1"/>
    <s v="20:50:51"/>
    <n v="5070"/>
    <n v="63"/>
    <n v="435"/>
    <n v="10"/>
    <d v="1899-12-30T00:02:19"/>
    <n v="139"/>
    <n v="5052"/>
    <n v="61"/>
    <n v="429"/>
    <n v="9"/>
    <n v="1.2074425969912905"/>
    <n v="0.43884892086330934"/>
    <n v="36.345323741007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03860-75F0-4244-9EFE-509E78544668}" name="PivotTable1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47" firstHeaderRow="0" firstDataRow="1" firstDataCol="1" rowPageCount="9" colPageCount="1"/>
  <pivotFields count="15">
    <pivotField dataField="1" showAll="0"/>
    <pivotField dataField="1" showAll="0"/>
    <pivotField showAll="0"/>
    <pivotField axis="axisRow" showAll="0">
      <items count="15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4">
        <item x="1"/>
        <item x="2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3"/>
    <field x="14"/>
  </rowFields>
  <rowItems count="3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9"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  <pageField fld="12" hier="-1"/>
  </pageFields>
  <dataFields count="2">
    <dataField name="Average of power" fld="0" subtotal="average" baseField="0" baseItem="0"/>
    <dataField name="ave of energ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CEFC3-1D06-5B45-94E9-DD7A279C730D}" name="PivotTable1" cacheId="1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0" firstDataRow="1" firstDataCol="1"/>
  <pivotFields count="22">
    <pivotField axis="axisRow" showAll="0">
      <items count="7">
        <item x="1"/>
        <item x="4"/>
        <item x="3"/>
        <item x="2"/>
        <item x="0"/>
        <item x="5"/>
        <item t="default"/>
      </items>
    </pivotField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Diff_total_frame" fld="16" subtotal="average" baseField="0" baseItem="0"/>
    <dataField name="Average of Diff_Janky_frames" fld="17" subtotal="average" baseField="0" baseItem="0"/>
    <dataField name="Average of Diff_Janky_frames_legacy" fld="18" subtotal="average" baseField="0" baseItem="0"/>
    <dataField name="Average of Diff_Number_Missed_Vsync" fld="19" subtotal="average" baseField="0" baseItem="0"/>
    <dataField name="Average of janky_totalframe" fld="20" subtotal="average" baseField="0" baseItem="0"/>
    <dataField name="Average of Janky_rate" fld="2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A8FED-6031-CD4C-93C7-C6649A7A448A}" name="PivotTable4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0" firstHeaderRow="0" firstDataRow="1" firstDataCol="1"/>
  <pivotFields count="23">
    <pivotField axis="axisRow" showAll="0" sortType="ascending">
      <items count="7">
        <item x="1"/>
        <item x="2"/>
        <item x="3"/>
        <item x="5"/>
        <item x="4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Diff_total_frame" fld="16" subtotal="average" baseField="0" baseItem="0"/>
    <dataField name="Average of Diff_Janky_frames" fld="17" subtotal="average" baseField="0" baseItem="0"/>
    <dataField name="Average of Diff_Janky_frames_legacy" fld="18" subtotal="average" baseField="0" baseItem="0"/>
    <dataField name="Average of Diff_Number_Missed_Vsync" fld="19" subtotal="average" baseField="0" baseItem="0"/>
    <dataField name="Average of janky_totalframe" fld="20" subtotal="average" baseField="0" baseItem="0"/>
    <dataField name="Average of Janky_per_second" fld="21" subtotal="average" baseField="0" baseItem="0"/>
    <dataField name="Average of total_frame_per_second" fld="22" subtotal="average" baseField="0" baseItem="0"/>
    <dataField name="Average of Energy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3F6-CA27-BF47-9BC2-0DD6D4E40827}">
  <dimension ref="D1:R423"/>
  <sheetViews>
    <sheetView workbookViewId="0">
      <selection activeCell="G20" sqref="G20"/>
    </sheetView>
  </sheetViews>
  <sheetFormatPr baseColWidth="10" defaultRowHeight="16" x14ac:dyDescent="0.2"/>
  <cols>
    <col min="7" max="7" width="29" customWidth="1"/>
    <col min="18" max="18" width="17.83203125" customWidth="1"/>
  </cols>
  <sheetData>
    <row r="1" spans="4:18" x14ac:dyDescent="0.2"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12</v>
      </c>
      <c r="P1" t="s">
        <v>13</v>
      </c>
      <c r="Q1" t="s">
        <v>57</v>
      </c>
      <c r="R1" t="s">
        <v>61</v>
      </c>
    </row>
    <row r="2" spans="4:18" x14ac:dyDescent="0.2">
      <c r="D2">
        <v>1.52092</v>
      </c>
      <c r="E2">
        <v>220.8</v>
      </c>
      <c r="F2">
        <v>145.17530400000001</v>
      </c>
      <c r="G2" t="s">
        <v>7</v>
      </c>
      <c r="H2">
        <v>8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60</v>
      </c>
      <c r="R2" t="s">
        <v>62</v>
      </c>
    </row>
    <row r="3" spans="4:18" x14ac:dyDescent="0.2">
      <c r="D3">
        <v>1.509763</v>
      </c>
      <c r="E3">
        <v>193.2</v>
      </c>
      <c r="F3">
        <v>127.967141</v>
      </c>
      <c r="G3" t="s">
        <v>7</v>
      </c>
      <c r="H3">
        <v>8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60</v>
      </c>
      <c r="R3" t="s">
        <v>62</v>
      </c>
    </row>
    <row r="4" spans="4:18" x14ac:dyDescent="0.2">
      <c r="D4">
        <v>1.350349</v>
      </c>
      <c r="E4">
        <v>193.2</v>
      </c>
      <c r="F4">
        <v>143.07409999999999</v>
      </c>
      <c r="G4" t="s">
        <v>7</v>
      </c>
      <c r="H4">
        <v>8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60</v>
      </c>
      <c r="R4" t="s">
        <v>62</v>
      </c>
    </row>
    <row r="5" spans="4:18" x14ac:dyDescent="0.2">
      <c r="D5">
        <v>1.507083</v>
      </c>
      <c r="E5">
        <v>220.8</v>
      </c>
      <c r="F5">
        <v>146.50815900000001</v>
      </c>
      <c r="G5" t="s">
        <v>7</v>
      </c>
      <c r="H5">
        <v>8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60</v>
      </c>
      <c r="R5" t="s">
        <v>62</v>
      </c>
    </row>
    <row r="6" spans="4:18" x14ac:dyDescent="0.2">
      <c r="D6">
        <v>1.4136299999999999</v>
      </c>
      <c r="E6">
        <v>193.2</v>
      </c>
      <c r="F6">
        <v>136.66943599999999</v>
      </c>
      <c r="G6" t="s">
        <v>7</v>
      </c>
      <c r="H6">
        <v>8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60</v>
      </c>
      <c r="R6" t="s">
        <v>62</v>
      </c>
    </row>
    <row r="7" spans="4:18" x14ac:dyDescent="0.2">
      <c r="D7">
        <v>1.4702980000000001</v>
      </c>
      <c r="E7">
        <v>193.2</v>
      </c>
      <c r="F7">
        <v>131.40190799999999</v>
      </c>
      <c r="G7" t="s">
        <v>4</v>
      </c>
      <c r="H7">
        <v>8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60</v>
      </c>
      <c r="R7" t="s">
        <v>62</v>
      </c>
    </row>
    <row r="8" spans="4:18" x14ac:dyDescent="0.2">
      <c r="D8">
        <v>1.398428</v>
      </c>
      <c r="E8">
        <v>193.2</v>
      </c>
      <c r="F8">
        <v>138.15515099999999</v>
      </c>
      <c r="G8" t="s">
        <v>4</v>
      </c>
      <c r="H8">
        <v>8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60</v>
      </c>
      <c r="R8" t="s">
        <v>62</v>
      </c>
    </row>
    <row r="9" spans="4:18" x14ac:dyDescent="0.2">
      <c r="D9">
        <v>1.4664330000000001</v>
      </c>
      <c r="E9">
        <v>193.2</v>
      </c>
      <c r="F9">
        <v>131.74826899999999</v>
      </c>
      <c r="G9" t="s">
        <v>4</v>
      </c>
      <c r="H9">
        <v>8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60</v>
      </c>
      <c r="R9" t="s">
        <v>62</v>
      </c>
    </row>
    <row r="10" spans="4:18" x14ac:dyDescent="0.2">
      <c r="D10">
        <v>1.4625109999999999</v>
      </c>
      <c r="E10">
        <v>193.2</v>
      </c>
      <c r="F10">
        <v>132.10153399999999</v>
      </c>
      <c r="G10" t="s">
        <v>4</v>
      </c>
      <c r="H10">
        <v>8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60</v>
      </c>
      <c r="R10" t="s">
        <v>62</v>
      </c>
    </row>
    <row r="11" spans="4:18" x14ac:dyDescent="0.2">
      <c r="D11">
        <v>1.3984460000000001</v>
      </c>
      <c r="E11">
        <v>193.2</v>
      </c>
      <c r="F11">
        <v>138.15336300000001</v>
      </c>
      <c r="G11" t="s">
        <v>4</v>
      </c>
      <c r="H11">
        <v>8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60</v>
      </c>
      <c r="R11" t="s">
        <v>62</v>
      </c>
    </row>
    <row r="12" spans="4:18" x14ac:dyDescent="0.2">
      <c r="D12">
        <v>2.923149</v>
      </c>
      <c r="E12">
        <v>386.4</v>
      </c>
      <c r="F12">
        <v>132.186196</v>
      </c>
      <c r="G12" t="s">
        <v>16</v>
      </c>
      <c r="H12">
        <v>8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60</v>
      </c>
      <c r="R12" t="s">
        <v>62</v>
      </c>
    </row>
    <row r="13" spans="4:18" x14ac:dyDescent="0.2">
      <c r="D13">
        <v>3.0296439999999998</v>
      </c>
      <c r="E13">
        <v>386.4</v>
      </c>
      <c r="F13">
        <v>127.539733</v>
      </c>
      <c r="G13" t="s">
        <v>16</v>
      </c>
      <c r="H13">
        <v>8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60</v>
      </c>
      <c r="R13" t="s">
        <v>62</v>
      </c>
    </row>
    <row r="14" spans="4:18" x14ac:dyDescent="0.2">
      <c r="D14">
        <v>2.9947119999999998</v>
      </c>
      <c r="E14">
        <v>386.4</v>
      </c>
      <c r="F14">
        <v>129.02742599999999</v>
      </c>
      <c r="G14" t="s">
        <v>16</v>
      </c>
      <c r="H14">
        <v>8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 t="s">
        <v>6</v>
      </c>
      <c r="Q14" t="s">
        <v>60</v>
      </c>
      <c r="R14" t="s">
        <v>62</v>
      </c>
    </row>
    <row r="15" spans="4:18" x14ac:dyDescent="0.2">
      <c r="D15">
        <v>3.0806339999999999</v>
      </c>
      <c r="E15">
        <v>386.4</v>
      </c>
      <c r="F15">
        <v>125.42874500000001</v>
      </c>
      <c r="G15" t="s">
        <v>16</v>
      </c>
      <c r="H15">
        <v>8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60</v>
      </c>
      <c r="R15" t="s">
        <v>62</v>
      </c>
    </row>
    <row r="16" spans="4:18" x14ac:dyDescent="0.2">
      <c r="D16">
        <v>3.0528840000000002</v>
      </c>
      <c r="E16">
        <v>386.4</v>
      </c>
      <c r="F16">
        <v>126.568826</v>
      </c>
      <c r="G16" t="s">
        <v>16</v>
      </c>
      <c r="H16">
        <v>8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60</v>
      </c>
      <c r="R16" t="s">
        <v>62</v>
      </c>
    </row>
    <row r="17" spans="4:18" x14ac:dyDescent="0.2">
      <c r="D17">
        <v>0.88212599999999997</v>
      </c>
      <c r="E17">
        <v>110.4</v>
      </c>
      <c r="F17">
        <v>125.15219</v>
      </c>
      <c r="G17" t="s">
        <v>17</v>
      </c>
      <c r="H17">
        <v>8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60</v>
      </c>
      <c r="R17" t="s">
        <v>62</v>
      </c>
    </row>
    <row r="18" spans="4:18" x14ac:dyDescent="0.2">
      <c r="D18">
        <v>0.91082099999999999</v>
      </c>
      <c r="E18">
        <v>110.4</v>
      </c>
      <c r="F18">
        <v>121.209337</v>
      </c>
      <c r="G18" t="s">
        <v>17</v>
      </c>
      <c r="H18">
        <v>8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60</v>
      </c>
      <c r="R18" t="s">
        <v>62</v>
      </c>
    </row>
    <row r="19" spans="4:18" x14ac:dyDescent="0.2">
      <c r="D19">
        <v>0.91882799999999998</v>
      </c>
      <c r="E19">
        <v>110.4</v>
      </c>
      <c r="F19">
        <v>120.153037</v>
      </c>
      <c r="G19" t="s">
        <v>17</v>
      </c>
      <c r="H19">
        <v>8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60</v>
      </c>
      <c r="R19" t="s">
        <v>62</v>
      </c>
    </row>
    <row r="20" spans="4:18" x14ac:dyDescent="0.2">
      <c r="D20">
        <v>0.91883899999999996</v>
      </c>
      <c r="E20">
        <v>110.4</v>
      </c>
      <c r="F20">
        <v>120.15160299999999</v>
      </c>
      <c r="G20" t="s">
        <v>17</v>
      </c>
      <c r="H20">
        <v>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60</v>
      </c>
      <c r="R20" t="s">
        <v>62</v>
      </c>
    </row>
    <row r="21" spans="4:18" x14ac:dyDescent="0.2">
      <c r="D21">
        <v>1.0097339999999999</v>
      </c>
      <c r="E21">
        <v>138</v>
      </c>
      <c r="F21">
        <v>136.669703</v>
      </c>
      <c r="G21" t="s">
        <v>17</v>
      </c>
      <c r="H21">
        <v>8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60</v>
      </c>
      <c r="R21" t="s">
        <v>62</v>
      </c>
    </row>
    <row r="22" spans="4:18" x14ac:dyDescent="0.2">
      <c r="D22">
        <v>0.37767400000000001</v>
      </c>
      <c r="E22">
        <v>55.2</v>
      </c>
      <c r="F22">
        <v>146.157883</v>
      </c>
      <c r="G22" t="s">
        <v>22</v>
      </c>
      <c r="H22">
        <v>8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60</v>
      </c>
      <c r="R22" t="s">
        <v>62</v>
      </c>
    </row>
    <row r="23" spans="4:18" x14ac:dyDescent="0.2">
      <c r="D23">
        <v>0.42693900000000001</v>
      </c>
      <c r="E23">
        <v>55.2</v>
      </c>
      <c r="F23">
        <v>129.292529</v>
      </c>
      <c r="G23" t="s">
        <v>22</v>
      </c>
      <c r="H23">
        <v>8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60</v>
      </c>
      <c r="R23" t="s">
        <v>62</v>
      </c>
    </row>
    <row r="24" spans="4:18" x14ac:dyDescent="0.2">
      <c r="D24">
        <v>0.341557</v>
      </c>
      <c r="E24">
        <v>55.2</v>
      </c>
      <c r="F24">
        <v>161.61286200000001</v>
      </c>
      <c r="G24" t="s">
        <v>22</v>
      </c>
      <c r="H24">
        <v>8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60</v>
      </c>
      <c r="R24" t="s">
        <v>62</v>
      </c>
    </row>
    <row r="25" spans="4:18" x14ac:dyDescent="0.2">
      <c r="D25">
        <v>0.422346</v>
      </c>
      <c r="E25">
        <v>82.8</v>
      </c>
      <c r="F25">
        <v>196.04801699999999</v>
      </c>
      <c r="G25" t="s">
        <v>22</v>
      </c>
      <c r="H25">
        <v>8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60</v>
      </c>
      <c r="R25" t="s">
        <v>62</v>
      </c>
    </row>
    <row r="26" spans="4:18" x14ac:dyDescent="0.2">
      <c r="D26">
        <v>0.56923900000000005</v>
      </c>
      <c r="E26">
        <v>82.8</v>
      </c>
      <c r="F26">
        <v>145.457392</v>
      </c>
      <c r="G26" t="s">
        <v>22</v>
      </c>
      <c r="H26">
        <v>8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60</v>
      </c>
      <c r="R26" t="s">
        <v>62</v>
      </c>
    </row>
    <row r="27" spans="4:18" x14ac:dyDescent="0.2">
      <c r="D27">
        <v>1.1992339999999999</v>
      </c>
      <c r="E27">
        <v>165.6</v>
      </c>
      <c r="F27">
        <v>138.088155</v>
      </c>
      <c r="G27" t="s">
        <v>17</v>
      </c>
      <c r="H27">
        <v>2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6</v>
      </c>
      <c r="P27" t="s">
        <v>6</v>
      </c>
      <c r="Q27" t="s">
        <v>60</v>
      </c>
      <c r="R27" t="s">
        <v>62</v>
      </c>
    </row>
    <row r="28" spans="4:18" x14ac:dyDescent="0.2">
      <c r="D28">
        <v>0.75898699999999997</v>
      </c>
      <c r="E28">
        <v>110.4</v>
      </c>
      <c r="F28">
        <v>145.45704900000001</v>
      </c>
      <c r="G28" t="s">
        <v>17</v>
      </c>
      <c r="H28">
        <v>2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6</v>
      </c>
      <c r="P28" t="s">
        <v>6</v>
      </c>
      <c r="Q28" t="s">
        <v>60</v>
      </c>
      <c r="R28" t="s">
        <v>62</v>
      </c>
    </row>
    <row r="29" spans="4:18" x14ac:dyDescent="0.2">
      <c r="D29">
        <v>0.76454800000000001</v>
      </c>
      <c r="E29">
        <v>110.4</v>
      </c>
      <c r="F29">
        <v>144.398957</v>
      </c>
      <c r="G29" t="s">
        <v>17</v>
      </c>
      <c r="H29">
        <v>2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6</v>
      </c>
      <c r="P29" t="s">
        <v>6</v>
      </c>
      <c r="Q29" t="s">
        <v>60</v>
      </c>
      <c r="R29" t="s">
        <v>62</v>
      </c>
    </row>
    <row r="30" spans="4:18" x14ac:dyDescent="0.2">
      <c r="D30">
        <v>0.77586599999999994</v>
      </c>
      <c r="E30">
        <v>110.4</v>
      </c>
      <c r="F30">
        <v>142.2927</v>
      </c>
      <c r="G30" t="s">
        <v>17</v>
      </c>
      <c r="H30">
        <v>2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6</v>
      </c>
      <c r="P30" t="s">
        <v>6</v>
      </c>
      <c r="Q30" t="s">
        <v>60</v>
      </c>
      <c r="R30" t="s">
        <v>62</v>
      </c>
    </row>
    <row r="31" spans="4:18" x14ac:dyDescent="0.2">
      <c r="D31">
        <v>0.775837</v>
      </c>
      <c r="E31">
        <v>110.4</v>
      </c>
      <c r="F31">
        <v>142.297875</v>
      </c>
      <c r="G31" t="s">
        <v>17</v>
      </c>
      <c r="H31">
        <v>2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6</v>
      </c>
      <c r="P31" t="s">
        <v>6</v>
      </c>
      <c r="Q31" t="s">
        <v>60</v>
      </c>
      <c r="R31" t="s">
        <v>62</v>
      </c>
    </row>
    <row r="32" spans="4:18" x14ac:dyDescent="0.2">
      <c r="D32">
        <v>0.78703599999999996</v>
      </c>
      <c r="E32">
        <v>110.4</v>
      </c>
      <c r="F32">
        <v>140.27319700000001</v>
      </c>
      <c r="G32" t="s">
        <v>17</v>
      </c>
      <c r="H32">
        <v>2</v>
      </c>
      <c r="I32" t="s">
        <v>24</v>
      </c>
      <c r="J32" t="s">
        <v>24</v>
      </c>
      <c r="K32" t="s">
        <v>24</v>
      </c>
      <c r="L32" t="s">
        <v>24</v>
      </c>
      <c r="M32" t="s">
        <v>6</v>
      </c>
      <c r="N32" t="s">
        <v>6</v>
      </c>
      <c r="O32" t="s">
        <v>24</v>
      </c>
      <c r="P32" t="s">
        <v>24</v>
      </c>
      <c r="Q32" t="s">
        <v>60</v>
      </c>
      <c r="R32" t="s">
        <v>62</v>
      </c>
    </row>
    <row r="33" spans="4:18" x14ac:dyDescent="0.2">
      <c r="D33">
        <v>0.77922999999999998</v>
      </c>
      <c r="E33">
        <v>110.4</v>
      </c>
      <c r="F33">
        <v>141.678314</v>
      </c>
      <c r="G33" t="s">
        <v>17</v>
      </c>
      <c r="H33">
        <v>2</v>
      </c>
      <c r="I33" t="s">
        <v>24</v>
      </c>
      <c r="J33" t="s">
        <v>24</v>
      </c>
      <c r="K33" t="s">
        <v>24</v>
      </c>
      <c r="L33" t="s">
        <v>24</v>
      </c>
      <c r="M33" t="s">
        <v>6</v>
      </c>
      <c r="N33" t="s">
        <v>6</v>
      </c>
      <c r="O33" t="s">
        <v>24</v>
      </c>
      <c r="P33" t="s">
        <v>24</v>
      </c>
      <c r="Q33" t="s">
        <v>60</v>
      </c>
      <c r="R33" t="s">
        <v>62</v>
      </c>
    </row>
    <row r="34" spans="4:18" x14ac:dyDescent="0.2">
      <c r="D34">
        <v>0.79146300000000003</v>
      </c>
      <c r="E34">
        <v>110.4</v>
      </c>
      <c r="F34">
        <v>139.488553</v>
      </c>
      <c r="G34" t="s">
        <v>17</v>
      </c>
      <c r="H34">
        <v>2</v>
      </c>
      <c r="I34" t="s">
        <v>24</v>
      </c>
      <c r="J34" t="s">
        <v>24</v>
      </c>
      <c r="K34" t="s">
        <v>24</v>
      </c>
      <c r="L34" t="s">
        <v>24</v>
      </c>
      <c r="M34" t="s">
        <v>6</v>
      </c>
      <c r="N34" t="s">
        <v>6</v>
      </c>
      <c r="O34" t="s">
        <v>24</v>
      </c>
      <c r="P34" t="s">
        <v>24</v>
      </c>
      <c r="Q34" t="s">
        <v>60</v>
      </c>
      <c r="R34" t="s">
        <v>62</v>
      </c>
    </row>
    <row r="35" spans="4:18" x14ac:dyDescent="0.2">
      <c r="D35">
        <v>0.77012999999999998</v>
      </c>
      <c r="E35">
        <v>110.4</v>
      </c>
      <c r="F35">
        <v>143.352338</v>
      </c>
      <c r="G35" t="s">
        <v>17</v>
      </c>
      <c r="H35">
        <v>2</v>
      </c>
      <c r="I35" t="s">
        <v>24</v>
      </c>
      <c r="J35" t="s">
        <v>24</v>
      </c>
      <c r="K35" t="s">
        <v>24</v>
      </c>
      <c r="L35" t="s">
        <v>24</v>
      </c>
      <c r="M35" t="s">
        <v>6</v>
      </c>
      <c r="N35" t="s">
        <v>6</v>
      </c>
      <c r="O35" t="s">
        <v>24</v>
      </c>
      <c r="P35" t="s">
        <v>24</v>
      </c>
      <c r="Q35" t="s">
        <v>60</v>
      </c>
      <c r="R35" t="s">
        <v>62</v>
      </c>
    </row>
    <row r="36" spans="4:18" x14ac:dyDescent="0.2">
      <c r="D36">
        <v>0.68305199999999999</v>
      </c>
      <c r="E36">
        <v>82.8</v>
      </c>
      <c r="F36">
        <v>121.220726</v>
      </c>
      <c r="G36" t="s">
        <v>17</v>
      </c>
      <c r="H36">
        <v>2</v>
      </c>
      <c r="I36" t="s">
        <v>24</v>
      </c>
      <c r="J36" t="s">
        <v>24</v>
      </c>
      <c r="K36" t="s">
        <v>24</v>
      </c>
      <c r="L36" t="s">
        <v>24</v>
      </c>
      <c r="M36" t="s">
        <v>6</v>
      </c>
      <c r="N36" t="s">
        <v>6</v>
      </c>
      <c r="O36" t="s">
        <v>24</v>
      </c>
      <c r="P36" t="s">
        <v>24</v>
      </c>
      <c r="Q36" t="s">
        <v>60</v>
      </c>
      <c r="R36" t="s">
        <v>62</v>
      </c>
    </row>
    <row r="37" spans="4:18" x14ac:dyDescent="0.2">
      <c r="D37">
        <v>0.94363600000000003</v>
      </c>
      <c r="E37">
        <v>138</v>
      </c>
      <c r="F37">
        <v>146.242808</v>
      </c>
      <c r="G37" t="s">
        <v>17</v>
      </c>
      <c r="H37">
        <v>2</v>
      </c>
      <c r="I37" t="s">
        <v>6</v>
      </c>
      <c r="J37" t="s">
        <v>6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60</v>
      </c>
      <c r="R37" t="s">
        <v>62</v>
      </c>
    </row>
    <row r="38" spans="4:18" x14ac:dyDescent="0.2">
      <c r="D38">
        <v>0.80522800000000005</v>
      </c>
      <c r="E38">
        <v>110.4</v>
      </c>
      <c r="F38">
        <v>137.10403500000001</v>
      </c>
      <c r="G38" t="s">
        <v>17</v>
      </c>
      <c r="H38">
        <v>2</v>
      </c>
      <c r="I38" t="s">
        <v>6</v>
      </c>
      <c r="J38" t="s">
        <v>6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60</v>
      </c>
      <c r="R38" t="s">
        <v>62</v>
      </c>
    </row>
    <row r="39" spans="4:18" x14ac:dyDescent="0.2">
      <c r="D39">
        <v>0.74813700000000005</v>
      </c>
      <c r="E39">
        <v>110.4</v>
      </c>
      <c r="F39">
        <v>147.56661</v>
      </c>
      <c r="G39" t="s">
        <v>17</v>
      </c>
      <c r="H39">
        <v>2</v>
      </c>
      <c r="I39" t="s">
        <v>6</v>
      </c>
      <c r="J39" t="s">
        <v>6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60</v>
      </c>
      <c r="R39" t="s">
        <v>62</v>
      </c>
    </row>
    <row r="40" spans="4:18" x14ac:dyDescent="0.2">
      <c r="D40">
        <v>0.75351699999999999</v>
      </c>
      <c r="E40">
        <v>110.4</v>
      </c>
      <c r="F40">
        <v>146.51296199999999</v>
      </c>
      <c r="G40" t="s">
        <v>17</v>
      </c>
      <c r="H40">
        <v>2</v>
      </c>
      <c r="I40" t="s">
        <v>6</v>
      </c>
      <c r="J40" t="s">
        <v>6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60</v>
      </c>
      <c r="R40" t="s">
        <v>62</v>
      </c>
    </row>
    <row r="41" spans="4:18" x14ac:dyDescent="0.2">
      <c r="D41">
        <v>0.66570799999999997</v>
      </c>
      <c r="E41">
        <v>82.8</v>
      </c>
      <c r="F41">
        <v>124.378894</v>
      </c>
      <c r="G41" t="s">
        <v>17</v>
      </c>
      <c r="H41">
        <v>2</v>
      </c>
      <c r="I41" t="s">
        <v>6</v>
      </c>
      <c r="J41" t="s">
        <v>6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60</v>
      </c>
      <c r="R41" t="s">
        <v>62</v>
      </c>
    </row>
    <row r="42" spans="4:18" x14ac:dyDescent="0.2">
      <c r="D42">
        <v>0.72902599999999995</v>
      </c>
      <c r="E42">
        <v>110.4</v>
      </c>
      <c r="F42">
        <v>151.434866</v>
      </c>
      <c r="G42" t="s">
        <v>17</v>
      </c>
      <c r="H42">
        <v>4</v>
      </c>
      <c r="I42" t="s">
        <v>6</v>
      </c>
      <c r="J42" t="s">
        <v>6</v>
      </c>
      <c r="K42" t="s">
        <v>24</v>
      </c>
      <c r="L42" t="s">
        <v>24</v>
      </c>
      <c r="M42" t="s">
        <v>6</v>
      </c>
      <c r="N42" t="s">
        <v>6</v>
      </c>
      <c r="O42" t="s">
        <v>24</v>
      </c>
      <c r="P42" t="s">
        <v>24</v>
      </c>
      <c r="Q42" t="s">
        <v>60</v>
      </c>
      <c r="R42" t="s">
        <v>62</v>
      </c>
    </row>
    <row r="43" spans="4:18" x14ac:dyDescent="0.2">
      <c r="D43">
        <v>0.69825300000000001</v>
      </c>
      <c r="E43">
        <v>110.4</v>
      </c>
      <c r="F43">
        <v>158.10889</v>
      </c>
      <c r="G43" t="s">
        <v>17</v>
      </c>
      <c r="H43">
        <v>4</v>
      </c>
      <c r="I43" t="s">
        <v>6</v>
      </c>
      <c r="J43" t="s">
        <v>6</v>
      </c>
      <c r="K43" t="s">
        <v>24</v>
      </c>
      <c r="L43" t="s">
        <v>24</v>
      </c>
      <c r="M43" t="s">
        <v>6</v>
      </c>
      <c r="N43" t="s">
        <v>6</v>
      </c>
      <c r="O43" t="s">
        <v>24</v>
      </c>
      <c r="P43" t="s">
        <v>24</v>
      </c>
      <c r="Q43" t="s">
        <v>60</v>
      </c>
      <c r="R43" t="s">
        <v>62</v>
      </c>
    </row>
    <row r="44" spans="4:18" x14ac:dyDescent="0.2">
      <c r="D44">
        <v>0.74594000000000005</v>
      </c>
      <c r="E44">
        <v>110.4</v>
      </c>
      <c r="F44">
        <v>148.001274</v>
      </c>
      <c r="G44" t="s">
        <v>17</v>
      </c>
      <c r="H44">
        <v>4</v>
      </c>
      <c r="I44" t="s">
        <v>6</v>
      </c>
      <c r="J44" t="s">
        <v>6</v>
      </c>
      <c r="K44" t="s">
        <v>24</v>
      </c>
      <c r="L44" t="s">
        <v>24</v>
      </c>
      <c r="M44" t="s">
        <v>6</v>
      </c>
      <c r="N44" t="s">
        <v>6</v>
      </c>
      <c r="O44" t="s">
        <v>24</v>
      </c>
      <c r="P44" t="s">
        <v>24</v>
      </c>
      <c r="Q44" t="s">
        <v>60</v>
      </c>
      <c r="R44" t="s">
        <v>62</v>
      </c>
    </row>
    <row r="45" spans="4:18" x14ac:dyDescent="0.2">
      <c r="D45">
        <v>0.65059100000000003</v>
      </c>
      <c r="E45">
        <v>82.8</v>
      </c>
      <c r="F45">
        <v>127.26897700000001</v>
      </c>
      <c r="G45" t="s">
        <v>17</v>
      </c>
      <c r="H45">
        <v>4</v>
      </c>
      <c r="I45" t="s">
        <v>6</v>
      </c>
      <c r="J45" t="s">
        <v>6</v>
      </c>
      <c r="K45" t="s">
        <v>24</v>
      </c>
      <c r="L45" t="s">
        <v>24</v>
      </c>
      <c r="M45" t="s">
        <v>6</v>
      </c>
      <c r="N45" t="s">
        <v>6</v>
      </c>
      <c r="O45" t="s">
        <v>24</v>
      </c>
      <c r="P45" t="s">
        <v>24</v>
      </c>
      <c r="Q45" t="s">
        <v>60</v>
      </c>
      <c r="R45" t="s">
        <v>62</v>
      </c>
    </row>
    <row r="46" spans="4:18" x14ac:dyDescent="0.2">
      <c r="D46">
        <v>0.667578</v>
      </c>
      <c r="E46">
        <v>82.8</v>
      </c>
      <c r="F46">
        <v>124.03053800000001</v>
      </c>
      <c r="G46" t="s">
        <v>17</v>
      </c>
      <c r="H46">
        <v>4</v>
      </c>
      <c r="I46" t="s">
        <v>6</v>
      </c>
      <c r="J46" t="s">
        <v>6</v>
      </c>
      <c r="K46" t="s">
        <v>24</v>
      </c>
      <c r="L46" t="s">
        <v>24</v>
      </c>
      <c r="M46" t="s">
        <v>6</v>
      </c>
      <c r="N46" t="s">
        <v>6</v>
      </c>
      <c r="O46" t="s">
        <v>24</v>
      </c>
      <c r="P46" t="s">
        <v>24</v>
      </c>
      <c r="Q46" t="s">
        <v>60</v>
      </c>
      <c r="R46" t="s">
        <v>62</v>
      </c>
    </row>
    <row r="47" spans="4:18" x14ac:dyDescent="0.2">
      <c r="D47">
        <v>0.82634399999999997</v>
      </c>
      <c r="E47">
        <v>110.4</v>
      </c>
      <c r="F47">
        <v>133.60049900000001</v>
      </c>
      <c r="G47" t="s">
        <v>17</v>
      </c>
      <c r="H47">
        <v>4</v>
      </c>
      <c r="I47" t="s">
        <v>6</v>
      </c>
      <c r="J47" t="s">
        <v>6</v>
      </c>
      <c r="K47" t="s">
        <v>6</v>
      </c>
      <c r="L47" t="s">
        <v>6</v>
      </c>
      <c r="M47" t="s">
        <v>24</v>
      </c>
      <c r="N47" t="s">
        <v>24</v>
      </c>
      <c r="O47" t="s">
        <v>24</v>
      </c>
      <c r="P47" t="s">
        <v>24</v>
      </c>
      <c r="Q47" t="s">
        <v>60</v>
      </c>
      <c r="R47" t="s">
        <v>62</v>
      </c>
    </row>
    <row r="48" spans="4:18" x14ac:dyDescent="0.2">
      <c r="D48">
        <v>0.81366700000000003</v>
      </c>
      <c r="E48">
        <v>110.4</v>
      </c>
      <c r="F48">
        <v>135.68202099999999</v>
      </c>
      <c r="G48" t="s">
        <v>17</v>
      </c>
      <c r="H48">
        <v>4</v>
      </c>
      <c r="I48" t="s">
        <v>6</v>
      </c>
      <c r="J48" t="s">
        <v>6</v>
      </c>
      <c r="K48" t="s">
        <v>6</v>
      </c>
      <c r="L48" t="s">
        <v>6</v>
      </c>
      <c r="M48" t="s">
        <v>24</v>
      </c>
      <c r="N48" t="s">
        <v>24</v>
      </c>
      <c r="O48" t="s">
        <v>24</v>
      </c>
      <c r="P48" t="s">
        <v>24</v>
      </c>
      <c r="Q48" t="s">
        <v>60</v>
      </c>
      <c r="R48" t="s">
        <v>62</v>
      </c>
    </row>
    <row r="49" spans="4:18" x14ac:dyDescent="0.2">
      <c r="D49">
        <v>0.83515899999999998</v>
      </c>
      <c r="E49">
        <v>110.4</v>
      </c>
      <c r="F49">
        <v>132.19038</v>
      </c>
      <c r="G49" t="s">
        <v>17</v>
      </c>
      <c r="H49">
        <v>4</v>
      </c>
      <c r="I49" t="s">
        <v>6</v>
      </c>
      <c r="J49" t="s">
        <v>6</v>
      </c>
      <c r="K49" t="s">
        <v>6</v>
      </c>
      <c r="L49" t="s">
        <v>6</v>
      </c>
      <c r="M49" t="s">
        <v>24</v>
      </c>
      <c r="N49" t="s">
        <v>24</v>
      </c>
      <c r="O49" t="s">
        <v>24</v>
      </c>
      <c r="P49" t="s">
        <v>24</v>
      </c>
      <c r="Q49" t="s">
        <v>60</v>
      </c>
      <c r="R49" t="s">
        <v>62</v>
      </c>
    </row>
    <row r="50" spans="4:18" x14ac:dyDescent="0.2">
      <c r="D50">
        <v>0.58298899999999998</v>
      </c>
      <c r="E50">
        <v>82.8</v>
      </c>
      <c r="F50">
        <v>142.02668199999999</v>
      </c>
      <c r="G50" t="s">
        <v>17</v>
      </c>
      <c r="H50">
        <v>4</v>
      </c>
      <c r="I50" t="s">
        <v>6</v>
      </c>
      <c r="J50" t="s">
        <v>6</v>
      </c>
      <c r="K50" t="s">
        <v>6</v>
      </c>
      <c r="L50" t="s">
        <v>6</v>
      </c>
      <c r="M50" t="s">
        <v>24</v>
      </c>
      <c r="N50" t="s">
        <v>24</v>
      </c>
      <c r="O50" t="s">
        <v>24</v>
      </c>
      <c r="P50" t="s">
        <v>24</v>
      </c>
      <c r="Q50" t="s">
        <v>60</v>
      </c>
      <c r="R50" t="s">
        <v>62</v>
      </c>
    </row>
    <row r="51" spans="4:18" x14ac:dyDescent="0.2">
      <c r="D51">
        <v>0.50546400000000002</v>
      </c>
      <c r="E51">
        <v>82.8</v>
      </c>
      <c r="F51">
        <v>163.80982900000001</v>
      </c>
      <c r="G51" t="s">
        <v>17</v>
      </c>
      <c r="H51">
        <v>4</v>
      </c>
      <c r="I51" t="s">
        <v>6</v>
      </c>
      <c r="J51" t="s">
        <v>6</v>
      </c>
      <c r="K51" t="s">
        <v>6</v>
      </c>
      <c r="L51" t="s">
        <v>6</v>
      </c>
      <c r="M51" t="s">
        <v>24</v>
      </c>
      <c r="N51" t="s">
        <v>24</v>
      </c>
      <c r="O51" t="s">
        <v>24</v>
      </c>
      <c r="P51" t="s">
        <v>24</v>
      </c>
      <c r="Q51" t="s">
        <v>60</v>
      </c>
      <c r="R51" t="s">
        <v>62</v>
      </c>
    </row>
    <row r="52" spans="4:18" x14ac:dyDescent="0.2">
      <c r="D52">
        <v>0.53049299999999999</v>
      </c>
      <c r="E52">
        <v>82.8</v>
      </c>
      <c r="F52">
        <v>156.081084</v>
      </c>
      <c r="G52" t="s">
        <v>17</v>
      </c>
      <c r="H52">
        <v>4</v>
      </c>
      <c r="I52" t="s">
        <v>6</v>
      </c>
      <c r="J52" t="s">
        <v>6</v>
      </c>
      <c r="K52" t="s">
        <v>6</v>
      </c>
      <c r="L52" t="s">
        <v>6</v>
      </c>
      <c r="M52" t="s">
        <v>24</v>
      </c>
      <c r="N52" t="s">
        <v>24</v>
      </c>
      <c r="O52" t="s">
        <v>24</v>
      </c>
      <c r="P52" t="s">
        <v>24</v>
      </c>
      <c r="Q52" t="s">
        <v>60</v>
      </c>
      <c r="R52" t="s">
        <v>62</v>
      </c>
    </row>
    <row r="53" spans="4:18" x14ac:dyDescent="0.2">
      <c r="D53">
        <v>0.55418500000000004</v>
      </c>
      <c r="E53">
        <v>82.8</v>
      </c>
      <c r="F53">
        <v>149.40865099999999</v>
      </c>
      <c r="G53" t="s">
        <v>17</v>
      </c>
      <c r="H53">
        <v>4</v>
      </c>
      <c r="I53" t="s">
        <v>6</v>
      </c>
      <c r="J53" t="s">
        <v>6</v>
      </c>
      <c r="K53" t="s">
        <v>6</v>
      </c>
      <c r="L53" t="s">
        <v>6</v>
      </c>
      <c r="M53" t="s">
        <v>24</v>
      </c>
      <c r="N53" t="s">
        <v>24</v>
      </c>
      <c r="O53" t="s">
        <v>24</v>
      </c>
      <c r="P53" t="s">
        <v>24</v>
      </c>
      <c r="Q53" t="s">
        <v>60</v>
      </c>
      <c r="R53" t="s">
        <v>62</v>
      </c>
    </row>
    <row r="54" spans="4:18" x14ac:dyDescent="0.2">
      <c r="D54">
        <v>1.543615</v>
      </c>
      <c r="E54">
        <v>193.2</v>
      </c>
      <c r="F54">
        <v>125.160706</v>
      </c>
      <c r="G54" t="s">
        <v>4</v>
      </c>
      <c r="H54">
        <v>2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6</v>
      </c>
      <c r="P54" t="s">
        <v>6</v>
      </c>
      <c r="Q54" t="s">
        <v>60</v>
      </c>
      <c r="R54" t="s">
        <v>62</v>
      </c>
    </row>
    <row r="55" spans="4:18" x14ac:dyDescent="0.2">
      <c r="D55">
        <v>1.4902070000000001</v>
      </c>
      <c r="E55">
        <v>193.2</v>
      </c>
      <c r="F55">
        <v>129.64642499999999</v>
      </c>
      <c r="G55" t="s">
        <v>4</v>
      </c>
      <c r="H55">
        <v>2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6</v>
      </c>
      <c r="P55" t="s">
        <v>6</v>
      </c>
      <c r="Q55" t="s">
        <v>60</v>
      </c>
      <c r="R55" t="s">
        <v>62</v>
      </c>
    </row>
    <row r="56" spans="4:18" x14ac:dyDescent="0.2">
      <c r="D56">
        <v>1.4462299999999999</v>
      </c>
      <c r="E56">
        <v>193.2</v>
      </c>
      <c r="F56">
        <v>133.58870999999999</v>
      </c>
      <c r="G56" t="s">
        <v>4</v>
      </c>
      <c r="H56">
        <v>2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6</v>
      </c>
      <c r="P56" t="s">
        <v>6</v>
      </c>
      <c r="Q56" t="s">
        <v>60</v>
      </c>
      <c r="R56" t="s">
        <v>62</v>
      </c>
    </row>
    <row r="57" spans="4:18" x14ac:dyDescent="0.2">
      <c r="D57">
        <v>1.494291</v>
      </c>
      <c r="E57">
        <v>193.2</v>
      </c>
      <c r="F57">
        <v>129.292055</v>
      </c>
      <c r="G57" t="s">
        <v>4</v>
      </c>
      <c r="H57">
        <v>2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6</v>
      </c>
      <c r="P57" t="s">
        <v>6</v>
      </c>
      <c r="Q57" t="s">
        <v>60</v>
      </c>
      <c r="R57" t="s">
        <v>62</v>
      </c>
    </row>
    <row r="58" spans="4:18" x14ac:dyDescent="0.2">
      <c r="D58">
        <v>1.543682</v>
      </c>
      <c r="E58">
        <v>193.2</v>
      </c>
      <c r="F58">
        <v>125.155322</v>
      </c>
      <c r="G58" t="s">
        <v>4</v>
      </c>
      <c r="H58">
        <v>2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6</v>
      </c>
      <c r="P58" t="s">
        <v>6</v>
      </c>
      <c r="Q58" t="s">
        <v>60</v>
      </c>
      <c r="R58" t="s">
        <v>62</v>
      </c>
    </row>
    <row r="59" spans="4:18" x14ac:dyDescent="0.2">
      <c r="D59">
        <v>1.5179940000000001</v>
      </c>
      <c r="E59">
        <v>193.2</v>
      </c>
      <c r="F59">
        <v>127.273234</v>
      </c>
      <c r="G59" t="s">
        <v>4</v>
      </c>
      <c r="H59">
        <v>2</v>
      </c>
      <c r="I59" t="s">
        <v>24</v>
      </c>
      <c r="J59" t="s">
        <v>24</v>
      </c>
      <c r="K59" t="s">
        <v>24</v>
      </c>
      <c r="L59" t="s">
        <v>24</v>
      </c>
      <c r="M59" t="s">
        <v>6</v>
      </c>
      <c r="N59" t="s">
        <v>6</v>
      </c>
      <c r="O59" t="s">
        <v>24</v>
      </c>
      <c r="P59" t="s">
        <v>24</v>
      </c>
      <c r="Q59" t="s">
        <v>60</v>
      </c>
      <c r="R59" t="s">
        <v>62</v>
      </c>
    </row>
    <row r="60" spans="4:18" x14ac:dyDescent="0.2">
      <c r="D60">
        <v>1.769075</v>
      </c>
      <c r="E60">
        <v>220.8</v>
      </c>
      <c r="F60">
        <v>124.811003</v>
      </c>
      <c r="G60" t="s">
        <v>4</v>
      </c>
      <c r="H60">
        <v>2</v>
      </c>
      <c r="I60" t="s">
        <v>24</v>
      </c>
      <c r="J60" t="s">
        <v>24</v>
      </c>
      <c r="K60" t="s">
        <v>24</v>
      </c>
      <c r="L60" t="s">
        <v>24</v>
      </c>
      <c r="M60" t="s">
        <v>6</v>
      </c>
      <c r="N60" t="s">
        <v>6</v>
      </c>
      <c r="O60" t="s">
        <v>24</v>
      </c>
      <c r="P60" t="s">
        <v>24</v>
      </c>
      <c r="Q60" t="s">
        <v>60</v>
      </c>
      <c r="R60" t="s">
        <v>62</v>
      </c>
    </row>
    <row r="61" spans="4:18" x14ac:dyDescent="0.2">
      <c r="D61">
        <v>1.4662980000000001</v>
      </c>
      <c r="E61">
        <v>193.2</v>
      </c>
      <c r="F61">
        <v>131.76037700000001</v>
      </c>
      <c r="G61" t="s">
        <v>4</v>
      </c>
      <c r="H61">
        <v>2</v>
      </c>
      <c r="I61" t="s">
        <v>24</v>
      </c>
      <c r="J61" t="s">
        <v>24</v>
      </c>
      <c r="K61" t="s">
        <v>24</v>
      </c>
      <c r="L61" t="s">
        <v>24</v>
      </c>
      <c r="M61" t="s">
        <v>6</v>
      </c>
      <c r="N61" t="s">
        <v>6</v>
      </c>
      <c r="O61" t="s">
        <v>24</v>
      </c>
      <c r="P61" t="s">
        <v>24</v>
      </c>
      <c r="Q61" t="s">
        <v>60</v>
      </c>
      <c r="R61" t="s">
        <v>62</v>
      </c>
    </row>
    <row r="62" spans="4:18" x14ac:dyDescent="0.2">
      <c r="D62">
        <v>1.474202</v>
      </c>
      <c r="E62">
        <v>193.2</v>
      </c>
      <c r="F62">
        <v>131.053911</v>
      </c>
      <c r="G62" t="s">
        <v>4</v>
      </c>
      <c r="H62">
        <v>2</v>
      </c>
      <c r="I62" t="s">
        <v>24</v>
      </c>
      <c r="J62" t="s">
        <v>24</v>
      </c>
      <c r="K62" t="s">
        <v>24</v>
      </c>
      <c r="L62" t="s">
        <v>24</v>
      </c>
      <c r="M62" t="s">
        <v>6</v>
      </c>
      <c r="N62" t="s">
        <v>6</v>
      </c>
      <c r="O62" t="s">
        <v>24</v>
      </c>
      <c r="P62" t="s">
        <v>24</v>
      </c>
      <c r="Q62" t="s">
        <v>60</v>
      </c>
      <c r="R62" t="s">
        <v>62</v>
      </c>
    </row>
    <row r="63" spans="4:18" x14ac:dyDescent="0.2">
      <c r="D63">
        <v>1.478186</v>
      </c>
      <c r="E63">
        <v>193.2</v>
      </c>
      <c r="F63">
        <v>130.700751</v>
      </c>
      <c r="G63" t="s">
        <v>4</v>
      </c>
      <c r="H63">
        <v>2</v>
      </c>
      <c r="I63" t="s">
        <v>24</v>
      </c>
      <c r="J63" t="s">
        <v>24</v>
      </c>
      <c r="K63" t="s">
        <v>24</v>
      </c>
      <c r="L63" t="s">
        <v>24</v>
      </c>
      <c r="M63" t="s">
        <v>6</v>
      </c>
      <c r="N63" t="s">
        <v>6</v>
      </c>
      <c r="O63" t="s">
        <v>24</v>
      </c>
      <c r="P63" t="s">
        <v>24</v>
      </c>
      <c r="Q63" t="s">
        <v>60</v>
      </c>
      <c r="R63" t="s">
        <v>62</v>
      </c>
    </row>
    <row r="64" spans="4:18" x14ac:dyDescent="0.2">
      <c r="D64">
        <v>1.478092</v>
      </c>
      <c r="E64">
        <v>193.2</v>
      </c>
      <c r="F64">
        <v>130.709014</v>
      </c>
      <c r="G64" t="s">
        <v>4</v>
      </c>
      <c r="H64">
        <v>4</v>
      </c>
      <c r="I64" t="s">
        <v>6</v>
      </c>
      <c r="J64" t="s">
        <v>6</v>
      </c>
      <c r="K64" t="s">
        <v>24</v>
      </c>
      <c r="L64" t="s">
        <v>24</v>
      </c>
      <c r="M64" t="s">
        <v>6</v>
      </c>
      <c r="N64" t="s">
        <v>6</v>
      </c>
      <c r="O64" t="s">
        <v>24</v>
      </c>
      <c r="P64" t="s">
        <v>24</v>
      </c>
      <c r="Q64" t="s">
        <v>60</v>
      </c>
      <c r="R64" t="s">
        <v>62</v>
      </c>
    </row>
    <row r="65" spans="4:18" x14ac:dyDescent="0.2">
      <c r="D65">
        <v>1.350265</v>
      </c>
      <c r="E65">
        <v>193.2</v>
      </c>
      <c r="F65">
        <v>143.08298500000001</v>
      </c>
      <c r="G65" t="s">
        <v>4</v>
      </c>
      <c r="H65">
        <v>4</v>
      </c>
      <c r="I65" t="s">
        <v>6</v>
      </c>
      <c r="J65" t="s">
        <v>6</v>
      </c>
      <c r="K65" t="s">
        <v>24</v>
      </c>
      <c r="L65" t="s">
        <v>24</v>
      </c>
      <c r="M65" t="s">
        <v>6</v>
      </c>
      <c r="N65" t="s">
        <v>6</v>
      </c>
      <c r="O65" t="s">
        <v>24</v>
      </c>
      <c r="P65" t="s">
        <v>24</v>
      </c>
      <c r="Q65" t="s">
        <v>60</v>
      </c>
      <c r="R65" t="s">
        <v>62</v>
      </c>
    </row>
    <row r="66" spans="4:18" x14ac:dyDescent="0.2">
      <c r="D66">
        <v>1.3120069999999999</v>
      </c>
      <c r="E66">
        <v>165.6</v>
      </c>
      <c r="F66">
        <v>126.218835</v>
      </c>
      <c r="G66" t="s">
        <v>4</v>
      </c>
      <c r="H66">
        <v>4</v>
      </c>
      <c r="I66" t="s">
        <v>6</v>
      </c>
      <c r="J66" t="s">
        <v>6</v>
      </c>
      <c r="K66" t="s">
        <v>24</v>
      </c>
      <c r="L66" t="s">
        <v>24</v>
      </c>
      <c r="M66" t="s">
        <v>6</v>
      </c>
      <c r="N66" t="s">
        <v>6</v>
      </c>
      <c r="O66" t="s">
        <v>24</v>
      </c>
      <c r="P66" t="s">
        <v>24</v>
      </c>
      <c r="Q66" t="s">
        <v>60</v>
      </c>
      <c r="R66" t="s">
        <v>62</v>
      </c>
    </row>
    <row r="67" spans="4:18" x14ac:dyDescent="0.2">
      <c r="D67">
        <v>1.399065</v>
      </c>
      <c r="E67">
        <v>193.2</v>
      </c>
      <c r="F67">
        <v>138.09222800000001</v>
      </c>
      <c r="G67" t="s">
        <v>4</v>
      </c>
      <c r="H67">
        <v>4</v>
      </c>
      <c r="I67" t="s">
        <v>6</v>
      </c>
      <c r="J67" t="s">
        <v>6</v>
      </c>
      <c r="K67" t="s">
        <v>24</v>
      </c>
      <c r="L67" t="s">
        <v>24</v>
      </c>
      <c r="M67" t="s">
        <v>6</v>
      </c>
      <c r="N67" t="s">
        <v>6</v>
      </c>
      <c r="O67" t="s">
        <v>24</v>
      </c>
      <c r="P67" t="s">
        <v>24</v>
      </c>
      <c r="Q67" t="s">
        <v>60</v>
      </c>
      <c r="R67" t="s">
        <v>62</v>
      </c>
    </row>
    <row r="68" spans="4:18" x14ac:dyDescent="0.2">
      <c r="D68">
        <v>1.387723</v>
      </c>
      <c r="E68">
        <v>193.2</v>
      </c>
      <c r="F68">
        <v>139.22082800000001</v>
      </c>
      <c r="G68" t="s">
        <v>4</v>
      </c>
      <c r="H68">
        <v>4</v>
      </c>
      <c r="I68" t="s">
        <v>6</v>
      </c>
      <c r="J68" t="s">
        <v>6</v>
      </c>
      <c r="K68" t="s">
        <v>24</v>
      </c>
      <c r="L68" t="s">
        <v>24</v>
      </c>
      <c r="M68" t="s">
        <v>6</v>
      </c>
      <c r="N68" t="s">
        <v>6</v>
      </c>
      <c r="O68" t="s">
        <v>24</v>
      </c>
      <c r="P68" t="s">
        <v>24</v>
      </c>
      <c r="Q68" t="s">
        <v>60</v>
      </c>
      <c r="R68" t="s">
        <v>62</v>
      </c>
    </row>
    <row r="69" spans="4:18" x14ac:dyDescent="0.2">
      <c r="D69">
        <v>1.5577430000000001</v>
      </c>
      <c r="E69">
        <v>193.2</v>
      </c>
      <c r="F69">
        <v>124.02562500000001</v>
      </c>
      <c r="G69" t="s">
        <v>4</v>
      </c>
      <c r="H69">
        <v>4</v>
      </c>
      <c r="I69" t="s">
        <v>6</v>
      </c>
      <c r="J69" t="s">
        <v>6</v>
      </c>
      <c r="K69" t="s">
        <v>6</v>
      </c>
      <c r="L69" t="s">
        <v>6</v>
      </c>
      <c r="M69" t="s">
        <v>24</v>
      </c>
      <c r="N69" t="s">
        <v>24</v>
      </c>
      <c r="O69" t="s">
        <v>24</v>
      </c>
      <c r="P69" t="s">
        <v>24</v>
      </c>
      <c r="Q69" t="s">
        <v>60</v>
      </c>
      <c r="R69" t="s">
        <v>62</v>
      </c>
    </row>
    <row r="70" spans="4:18" x14ac:dyDescent="0.2">
      <c r="D70">
        <v>1.461519</v>
      </c>
      <c r="E70">
        <v>193.2</v>
      </c>
      <c r="F70">
        <v>132.19124099999999</v>
      </c>
      <c r="G70" t="s">
        <v>4</v>
      </c>
      <c r="H70">
        <v>4</v>
      </c>
      <c r="I70" t="s">
        <v>6</v>
      </c>
      <c r="J70" t="s">
        <v>6</v>
      </c>
      <c r="K70" t="s">
        <v>6</v>
      </c>
      <c r="L70" t="s">
        <v>6</v>
      </c>
      <c r="M70" t="s">
        <v>24</v>
      </c>
      <c r="N70" t="s">
        <v>24</v>
      </c>
      <c r="O70" t="s">
        <v>24</v>
      </c>
      <c r="P70" t="s">
        <v>24</v>
      </c>
      <c r="Q70" t="s">
        <v>60</v>
      </c>
      <c r="R70" t="s">
        <v>62</v>
      </c>
    </row>
    <row r="71" spans="4:18" x14ac:dyDescent="0.2">
      <c r="D71">
        <v>1.4852110000000001</v>
      </c>
      <c r="E71">
        <v>193.2</v>
      </c>
      <c r="F71">
        <v>130.08255299999999</v>
      </c>
      <c r="G71" t="s">
        <v>4</v>
      </c>
      <c r="H71">
        <v>4</v>
      </c>
      <c r="I71" t="s">
        <v>6</v>
      </c>
      <c r="J71" t="s">
        <v>6</v>
      </c>
      <c r="K71" t="s">
        <v>6</v>
      </c>
      <c r="L71" t="s">
        <v>6</v>
      </c>
      <c r="M71" t="s">
        <v>24</v>
      </c>
      <c r="N71" t="s">
        <v>24</v>
      </c>
      <c r="O71" t="s">
        <v>24</v>
      </c>
      <c r="P71" t="s">
        <v>24</v>
      </c>
      <c r="Q71" t="s">
        <v>60</v>
      </c>
      <c r="R71" t="s">
        <v>62</v>
      </c>
    </row>
    <row r="72" spans="4:18" x14ac:dyDescent="0.2">
      <c r="D72">
        <v>1.4851989999999999</v>
      </c>
      <c r="E72">
        <v>193.2</v>
      </c>
      <c r="F72">
        <v>130.083541</v>
      </c>
      <c r="G72" t="s">
        <v>4</v>
      </c>
      <c r="H72">
        <v>4</v>
      </c>
      <c r="I72" t="s">
        <v>6</v>
      </c>
      <c r="J72" t="s">
        <v>6</v>
      </c>
      <c r="K72" t="s">
        <v>6</v>
      </c>
      <c r="L72" t="s">
        <v>6</v>
      </c>
      <c r="M72" t="s">
        <v>24</v>
      </c>
      <c r="N72" t="s">
        <v>24</v>
      </c>
      <c r="O72" t="s">
        <v>24</v>
      </c>
      <c r="P72" t="s">
        <v>24</v>
      </c>
      <c r="Q72" t="s">
        <v>60</v>
      </c>
      <c r="R72" t="s">
        <v>62</v>
      </c>
    </row>
    <row r="73" spans="4:18" x14ac:dyDescent="0.2">
      <c r="D73">
        <v>1.531633</v>
      </c>
      <c r="E73">
        <v>193.2</v>
      </c>
      <c r="F73">
        <v>126.139876</v>
      </c>
      <c r="G73" t="s">
        <v>4</v>
      </c>
      <c r="H73">
        <v>4</v>
      </c>
      <c r="I73" t="s">
        <v>6</v>
      </c>
      <c r="J73" t="s">
        <v>6</v>
      </c>
      <c r="K73" t="s">
        <v>6</v>
      </c>
      <c r="L73" t="s">
        <v>6</v>
      </c>
      <c r="M73" t="s">
        <v>24</v>
      </c>
      <c r="N73" t="s">
        <v>24</v>
      </c>
      <c r="O73" t="s">
        <v>24</v>
      </c>
      <c r="P73" t="s">
        <v>24</v>
      </c>
      <c r="Q73" t="s">
        <v>60</v>
      </c>
      <c r="R73" t="s">
        <v>62</v>
      </c>
    </row>
    <row r="74" spans="4:18" x14ac:dyDescent="0.2">
      <c r="D74">
        <v>1.4821139999999999</v>
      </c>
      <c r="E74">
        <v>193.2</v>
      </c>
      <c r="F74">
        <v>130.35436899999999</v>
      </c>
      <c r="G74" t="s">
        <v>4</v>
      </c>
      <c r="H74">
        <v>2</v>
      </c>
      <c r="I74" t="s">
        <v>6</v>
      </c>
      <c r="J74" t="s">
        <v>6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60</v>
      </c>
      <c r="R74" t="s">
        <v>62</v>
      </c>
    </row>
    <row r="75" spans="4:18" x14ac:dyDescent="0.2">
      <c r="D75">
        <v>1.413548</v>
      </c>
      <c r="E75">
        <v>193.2</v>
      </c>
      <c r="F75">
        <v>136.67737</v>
      </c>
      <c r="G75" t="s">
        <v>4</v>
      </c>
      <c r="H75">
        <v>2</v>
      </c>
      <c r="I75" t="s">
        <v>6</v>
      </c>
      <c r="J75" t="s">
        <v>6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60</v>
      </c>
      <c r="R75" t="s">
        <v>62</v>
      </c>
    </row>
    <row r="76" spans="4:18" x14ac:dyDescent="0.2">
      <c r="D76">
        <v>1.439465</v>
      </c>
      <c r="E76">
        <v>193.2</v>
      </c>
      <c r="F76">
        <v>134.216511</v>
      </c>
      <c r="G76" t="s">
        <v>4</v>
      </c>
      <c r="H76">
        <v>2</v>
      </c>
      <c r="I76" t="s">
        <v>6</v>
      </c>
      <c r="J76" t="s">
        <v>6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60</v>
      </c>
      <c r="R76" t="s">
        <v>62</v>
      </c>
    </row>
    <row r="77" spans="4:18" x14ac:dyDescent="0.2">
      <c r="D77">
        <v>1.5180940000000001</v>
      </c>
      <c r="E77">
        <v>193.2</v>
      </c>
      <c r="F77">
        <v>127.26486</v>
      </c>
      <c r="G77" t="s">
        <v>4</v>
      </c>
      <c r="H77">
        <v>2</v>
      </c>
      <c r="I77" t="s">
        <v>6</v>
      </c>
      <c r="J77" t="s">
        <v>6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60</v>
      </c>
      <c r="R77" t="s">
        <v>62</v>
      </c>
    </row>
    <row r="78" spans="4:18" x14ac:dyDescent="0.2">
      <c r="D78">
        <v>1.4853050000000001</v>
      </c>
      <c r="E78">
        <v>193.2</v>
      </c>
      <c r="F78">
        <v>130.07429500000001</v>
      </c>
      <c r="G78" t="s">
        <v>4</v>
      </c>
      <c r="H78">
        <v>2</v>
      </c>
      <c r="I78" t="s">
        <v>6</v>
      </c>
      <c r="J78" t="s">
        <v>6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60</v>
      </c>
      <c r="R78" t="s">
        <v>62</v>
      </c>
    </row>
    <row r="79" spans="4:18" x14ac:dyDescent="0.2">
      <c r="D79">
        <v>0.45040000000000002</v>
      </c>
      <c r="E79">
        <v>82.8</v>
      </c>
      <c r="F79">
        <v>183.83665199999999</v>
      </c>
      <c r="G79" t="s">
        <v>22</v>
      </c>
      <c r="H79">
        <v>2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6</v>
      </c>
      <c r="P79" t="s">
        <v>6</v>
      </c>
      <c r="Q79" t="s">
        <v>60</v>
      </c>
      <c r="R79" t="s">
        <v>62</v>
      </c>
    </row>
    <row r="80" spans="4:18" x14ac:dyDescent="0.2">
      <c r="D80">
        <v>0.38963900000000001</v>
      </c>
      <c r="E80">
        <v>55.2</v>
      </c>
      <c r="F80">
        <v>141.66973999999999</v>
      </c>
      <c r="G80" t="s">
        <v>22</v>
      </c>
      <c r="H80">
        <v>2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6</v>
      </c>
      <c r="P80" t="s">
        <v>6</v>
      </c>
      <c r="Q80" t="s">
        <v>60</v>
      </c>
      <c r="R80" t="s">
        <v>62</v>
      </c>
    </row>
    <row r="81" spans="4:18" x14ac:dyDescent="0.2">
      <c r="D81">
        <v>0.61018499999999998</v>
      </c>
      <c r="E81">
        <v>82.8</v>
      </c>
      <c r="F81">
        <v>135.696485</v>
      </c>
      <c r="G81" t="s">
        <v>22</v>
      </c>
      <c r="H81">
        <v>2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6</v>
      </c>
      <c r="P81" t="s">
        <v>6</v>
      </c>
      <c r="Q81" t="s">
        <v>60</v>
      </c>
      <c r="R81" t="s">
        <v>62</v>
      </c>
    </row>
    <row r="82" spans="4:18" x14ac:dyDescent="0.2">
      <c r="D82">
        <v>0.37676599999999999</v>
      </c>
      <c r="E82">
        <v>55.2</v>
      </c>
      <c r="F82">
        <v>146.51018099999999</v>
      </c>
      <c r="G82" t="s">
        <v>22</v>
      </c>
      <c r="H82">
        <v>2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6</v>
      </c>
      <c r="P82" t="s">
        <v>6</v>
      </c>
      <c r="Q82" t="s">
        <v>60</v>
      </c>
      <c r="R82" t="s">
        <v>62</v>
      </c>
    </row>
    <row r="83" spans="4:18" x14ac:dyDescent="0.2">
      <c r="D83">
        <v>0.348972</v>
      </c>
      <c r="E83">
        <v>55.2</v>
      </c>
      <c r="F83">
        <v>158.17883399999999</v>
      </c>
      <c r="G83" t="s">
        <v>22</v>
      </c>
      <c r="H83">
        <v>2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6</v>
      </c>
      <c r="P83" t="s">
        <v>6</v>
      </c>
      <c r="Q83" t="s">
        <v>60</v>
      </c>
      <c r="R83" t="s">
        <v>62</v>
      </c>
    </row>
    <row r="84" spans="4:18" x14ac:dyDescent="0.2">
      <c r="D84">
        <v>0.38318999999999998</v>
      </c>
      <c r="E84">
        <v>55.2</v>
      </c>
      <c r="F84">
        <v>144.05376699999999</v>
      </c>
      <c r="G84" t="s">
        <v>22</v>
      </c>
      <c r="H84">
        <v>2</v>
      </c>
      <c r="I84" t="s">
        <v>24</v>
      </c>
      <c r="J84" t="s">
        <v>24</v>
      </c>
      <c r="K84" t="s">
        <v>24</v>
      </c>
      <c r="L84" t="s">
        <v>24</v>
      </c>
      <c r="M84" t="s">
        <v>6</v>
      </c>
      <c r="N84" t="s">
        <v>6</v>
      </c>
      <c r="O84" t="s">
        <v>24</v>
      </c>
      <c r="P84" t="s">
        <v>24</v>
      </c>
      <c r="Q84" t="s">
        <v>60</v>
      </c>
      <c r="R84" t="s">
        <v>62</v>
      </c>
    </row>
    <row r="85" spans="4:18" x14ac:dyDescent="0.2">
      <c r="D85">
        <v>0.32048900000000002</v>
      </c>
      <c r="E85">
        <v>55.2</v>
      </c>
      <c r="F85">
        <v>172.236593</v>
      </c>
      <c r="G85" t="s">
        <v>22</v>
      </c>
      <c r="H85">
        <v>2</v>
      </c>
      <c r="I85" t="s">
        <v>24</v>
      </c>
      <c r="J85" t="s">
        <v>24</v>
      </c>
      <c r="K85" t="s">
        <v>24</v>
      </c>
      <c r="L85" t="s">
        <v>24</v>
      </c>
      <c r="M85" t="s">
        <v>6</v>
      </c>
      <c r="N85" t="s">
        <v>6</v>
      </c>
      <c r="O85" t="s">
        <v>24</v>
      </c>
      <c r="P85" t="s">
        <v>24</v>
      </c>
      <c r="Q85" t="s">
        <v>60</v>
      </c>
      <c r="R85" t="s">
        <v>62</v>
      </c>
    </row>
    <row r="86" spans="4:18" x14ac:dyDescent="0.2">
      <c r="D86">
        <v>0.33916800000000003</v>
      </c>
      <c r="E86">
        <v>55.2</v>
      </c>
      <c r="F86">
        <v>162.75122099999999</v>
      </c>
      <c r="G86" t="s">
        <v>22</v>
      </c>
      <c r="H86">
        <v>2</v>
      </c>
      <c r="I86" t="s">
        <v>24</v>
      </c>
      <c r="J86" t="s">
        <v>24</v>
      </c>
      <c r="K86" t="s">
        <v>24</v>
      </c>
      <c r="L86" t="s">
        <v>24</v>
      </c>
      <c r="M86" t="s">
        <v>6</v>
      </c>
      <c r="N86" t="s">
        <v>6</v>
      </c>
      <c r="O86" t="s">
        <v>24</v>
      </c>
      <c r="P86" t="s">
        <v>24</v>
      </c>
      <c r="Q86" t="s">
        <v>60</v>
      </c>
      <c r="R86" t="s">
        <v>62</v>
      </c>
    </row>
    <row r="87" spans="4:18" x14ac:dyDescent="0.2">
      <c r="D87">
        <v>0.34914000000000001</v>
      </c>
      <c r="E87">
        <v>55.2</v>
      </c>
      <c r="F87">
        <v>158.10287400000001</v>
      </c>
      <c r="G87" t="s">
        <v>22</v>
      </c>
      <c r="H87">
        <v>2</v>
      </c>
      <c r="I87" t="s">
        <v>24</v>
      </c>
      <c r="J87" t="s">
        <v>24</v>
      </c>
      <c r="K87" t="s">
        <v>24</v>
      </c>
      <c r="L87" t="s">
        <v>24</v>
      </c>
      <c r="M87" t="s">
        <v>6</v>
      </c>
      <c r="N87" t="s">
        <v>6</v>
      </c>
      <c r="O87" t="s">
        <v>24</v>
      </c>
      <c r="P87" t="s">
        <v>24</v>
      </c>
      <c r="Q87" t="s">
        <v>60</v>
      </c>
      <c r="R87" t="s">
        <v>62</v>
      </c>
    </row>
    <row r="88" spans="4:18" x14ac:dyDescent="0.2">
      <c r="D88">
        <v>0.33571000000000001</v>
      </c>
      <c r="E88">
        <v>55.2</v>
      </c>
      <c r="F88">
        <v>164.427581</v>
      </c>
      <c r="G88" t="s">
        <v>22</v>
      </c>
      <c r="H88">
        <v>2</v>
      </c>
      <c r="I88" t="s">
        <v>24</v>
      </c>
      <c r="J88" t="s">
        <v>24</v>
      </c>
      <c r="K88" t="s">
        <v>24</v>
      </c>
      <c r="L88" t="s">
        <v>24</v>
      </c>
      <c r="M88" t="s">
        <v>6</v>
      </c>
      <c r="N88" t="s">
        <v>6</v>
      </c>
      <c r="O88" t="s">
        <v>24</v>
      </c>
      <c r="P88" t="s">
        <v>24</v>
      </c>
      <c r="Q88" t="s">
        <v>60</v>
      </c>
      <c r="R88" t="s">
        <v>62</v>
      </c>
    </row>
    <row r="89" spans="4:18" x14ac:dyDescent="0.2">
      <c r="D89">
        <v>0.463891</v>
      </c>
      <c r="E89">
        <v>82.8</v>
      </c>
      <c r="F89">
        <v>178.490218</v>
      </c>
      <c r="G89" t="s">
        <v>22</v>
      </c>
      <c r="H89">
        <v>2</v>
      </c>
      <c r="I89" t="s">
        <v>6</v>
      </c>
      <c r="J89" t="s">
        <v>6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60</v>
      </c>
      <c r="R89" t="s">
        <v>62</v>
      </c>
    </row>
    <row r="90" spans="4:18" x14ac:dyDescent="0.2">
      <c r="D90">
        <v>0.46389200000000003</v>
      </c>
      <c r="E90">
        <v>82.8</v>
      </c>
      <c r="F90">
        <v>178.48965100000001</v>
      </c>
      <c r="G90" t="s">
        <v>22</v>
      </c>
      <c r="H90">
        <v>2</v>
      </c>
      <c r="I90" t="s">
        <v>6</v>
      </c>
      <c r="J90" t="s">
        <v>6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60</v>
      </c>
      <c r="R90" t="s">
        <v>62</v>
      </c>
    </row>
    <row r="91" spans="4:18" x14ac:dyDescent="0.2">
      <c r="D91">
        <v>0.42345899999999997</v>
      </c>
      <c r="E91">
        <v>55.2</v>
      </c>
      <c r="F91">
        <v>130.35502399999999</v>
      </c>
      <c r="G91" t="s">
        <v>22</v>
      </c>
      <c r="H91">
        <v>2</v>
      </c>
      <c r="I91" t="s">
        <v>6</v>
      </c>
      <c r="J91" t="s">
        <v>6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60</v>
      </c>
      <c r="R91" t="s">
        <v>62</v>
      </c>
    </row>
    <row r="92" spans="4:18" x14ac:dyDescent="0.2">
      <c r="D92">
        <v>0.47015800000000002</v>
      </c>
      <c r="E92">
        <v>82.8</v>
      </c>
      <c r="F92">
        <v>176.11091500000001</v>
      </c>
      <c r="G92" t="s">
        <v>22</v>
      </c>
      <c r="H92">
        <v>2</v>
      </c>
      <c r="I92" t="s">
        <v>6</v>
      </c>
      <c r="J92" t="s">
        <v>6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60</v>
      </c>
      <c r="R92" t="s">
        <v>62</v>
      </c>
    </row>
    <row r="93" spans="4:18" x14ac:dyDescent="0.2">
      <c r="D93">
        <v>0.34511500000000001</v>
      </c>
      <c r="E93">
        <v>55.2</v>
      </c>
      <c r="F93">
        <v>159.94655800000001</v>
      </c>
      <c r="G93" t="s">
        <v>22</v>
      </c>
      <c r="H93">
        <v>4</v>
      </c>
      <c r="I93" t="s">
        <v>6</v>
      </c>
      <c r="J93" t="s">
        <v>6</v>
      </c>
      <c r="K93" t="s">
        <v>24</v>
      </c>
      <c r="L93" t="s">
        <v>24</v>
      </c>
      <c r="M93" t="s">
        <v>6</v>
      </c>
      <c r="N93" t="s">
        <v>6</v>
      </c>
      <c r="O93" t="s">
        <v>24</v>
      </c>
      <c r="P93" t="s">
        <v>24</v>
      </c>
      <c r="Q93" t="s">
        <v>60</v>
      </c>
      <c r="R93" t="s">
        <v>62</v>
      </c>
    </row>
    <row r="94" spans="4:18" x14ac:dyDescent="0.2">
      <c r="D94">
        <v>0.289856</v>
      </c>
      <c r="E94">
        <v>55.2</v>
      </c>
      <c r="F94">
        <v>190.439494</v>
      </c>
      <c r="G94" t="s">
        <v>22</v>
      </c>
      <c r="H94">
        <v>4</v>
      </c>
      <c r="I94" t="s">
        <v>6</v>
      </c>
      <c r="J94" t="s">
        <v>6</v>
      </c>
      <c r="K94" t="s">
        <v>24</v>
      </c>
      <c r="L94" t="s">
        <v>24</v>
      </c>
      <c r="M94" t="s">
        <v>6</v>
      </c>
      <c r="N94" t="s">
        <v>6</v>
      </c>
      <c r="O94" t="s">
        <v>24</v>
      </c>
      <c r="P94" t="s">
        <v>24</v>
      </c>
      <c r="Q94" t="s">
        <v>60</v>
      </c>
      <c r="R94" t="s">
        <v>62</v>
      </c>
    </row>
    <row r="95" spans="4:18" x14ac:dyDescent="0.2">
      <c r="D95">
        <v>0.30491699999999999</v>
      </c>
      <c r="E95">
        <v>55.2</v>
      </c>
      <c r="F95">
        <v>181.03305599999999</v>
      </c>
      <c r="G95" t="s">
        <v>22</v>
      </c>
      <c r="H95">
        <v>4</v>
      </c>
      <c r="I95" t="s">
        <v>6</v>
      </c>
      <c r="J95" t="s">
        <v>6</v>
      </c>
      <c r="K95" t="s">
        <v>24</v>
      </c>
      <c r="L95" t="s">
        <v>24</v>
      </c>
      <c r="M95" t="s">
        <v>6</v>
      </c>
      <c r="N95" t="s">
        <v>6</v>
      </c>
      <c r="O95" t="s">
        <v>24</v>
      </c>
      <c r="P95" t="s">
        <v>24</v>
      </c>
      <c r="Q95" t="s">
        <v>60</v>
      </c>
      <c r="R95" t="s">
        <v>62</v>
      </c>
    </row>
    <row r="96" spans="4:18" x14ac:dyDescent="0.2">
      <c r="D96">
        <v>0.30851099999999998</v>
      </c>
      <c r="E96">
        <v>55.2</v>
      </c>
      <c r="F96">
        <v>178.92402300000001</v>
      </c>
      <c r="G96" t="s">
        <v>22</v>
      </c>
      <c r="H96">
        <v>4</v>
      </c>
      <c r="I96" t="s">
        <v>6</v>
      </c>
      <c r="J96" t="s">
        <v>6</v>
      </c>
      <c r="K96" t="s">
        <v>24</v>
      </c>
      <c r="L96" t="s">
        <v>24</v>
      </c>
      <c r="M96" t="s">
        <v>6</v>
      </c>
      <c r="N96" t="s">
        <v>6</v>
      </c>
      <c r="O96" t="s">
        <v>24</v>
      </c>
      <c r="P96" t="s">
        <v>24</v>
      </c>
      <c r="Q96" t="s">
        <v>60</v>
      </c>
      <c r="R96" t="s">
        <v>62</v>
      </c>
    </row>
    <row r="97" spans="4:18" x14ac:dyDescent="0.2">
      <c r="D97">
        <v>0.31343799999999999</v>
      </c>
      <c r="E97">
        <v>55.2</v>
      </c>
      <c r="F97">
        <v>176.111265</v>
      </c>
      <c r="G97" t="s">
        <v>22</v>
      </c>
      <c r="H97">
        <v>4</v>
      </c>
      <c r="I97" t="s">
        <v>6</v>
      </c>
      <c r="J97" t="s">
        <v>6</v>
      </c>
      <c r="K97" t="s">
        <v>24</v>
      </c>
      <c r="L97" t="s">
        <v>24</v>
      </c>
      <c r="M97" t="s">
        <v>6</v>
      </c>
      <c r="N97" t="s">
        <v>6</v>
      </c>
      <c r="O97" t="s">
        <v>24</v>
      </c>
      <c r="P97" t="s">
        <v>24</v>
      </c>
      <c r="Q97" t="s">
        <v>60</v>
      </c>
      <c r="R97" t="s">
        <v>62</v>
      </c>
    </row>
    <row r="98" spans="4:18" x14ac:dyDescent="0.2">
      <c r="D98">
        <v>0.61335799999999996</v>
      </c>
      <c r="E98">
        <v>82.8</v>
      </c>
      <c r="F98">
        <v>134.994643</v>
      </c>
      <c r="G98" t="s">
        <v>22</v>
      </c>
      <c r="H98">
        <v>4</v>
      </c>
      <c r="I98" t="s">
        <v>6</v>
      </c>
      <c r="J98" t="s">
        <v>6</v>
      </c>
      <c r="K98" t="s">
        <v>6</v>
      </c>
      <c r="L98" t="s">
        <v>6</v>
      </c>
      <c r="M98" t="s">
        <v>24</v>
      </c>
      <c r="N98" t="s">
        <v>24</v>
      </c>
      <c r="O98" t="s">
        <v>24</v>
      </c>
      <c r="P98" t="s">
        <v>24</v>
      </c>
      <c r="Q98" t="s">
        <v>60</v>
      </c>
      <c r="R98" t="s">
        <v>62</v>
      </c>
    </row>
    <row r="99" spans="4:18" x14ac:dyDescent="0.2">
      <c r="D99">
        <v>0.41127999999999998</v>
      </c>
      <c r="E99">
        <v>55.2</v>
      </c>
      <c r="F99">
        <v>134.21509499999999</v>
      </c>
      <c r="G99" t="s">
        <v>22</v>
      </c>
      <c r="H99">
        <v>4</v>
      </c>
      <c r="I99" t="s">
        <v>6</v>
      </c>
      <c r="J99" t="s">
        <v>6</v>
      </c>
      <c r="K99" t="s">
        <v>6</v>
      </c>
      <c r="L99" t="s">
        <v>6</v>
      </c>
      <c r="M99" t="s">
        <v>24</v>
      </c>
      <c r="N99" t="s">
        <v>24</v>
      </c>
      <c r="O99" t="s">
        <v>24</v>
      </c>
      <c r="P99" t="s">
        <v>24</v>
      </c>
      <c r="Q99" t="s">
        <v>60</v>
      </c>
      <c r="R99" t="s">
        <v>62</v>
      </c>
    </row>
    <row r="100" spans="4:18" x14ac:dyDescent="0.2">
      <c r="D100">
        <v>0.39574100000000001</v>
      </c>
      <c r="E100">
        <v>55.2</v>
      </c>
      <c r="F100">
        <v>139.485265</v>
      </c>
      <c r="G100" t="s">
        <v>22</v>
      </c>
      <c r="H100">
        <v>4</v>
      </c>
      <c r="I100" t="s">
        <v>6</v>
      </c>
      <c r="J100" t="s">
        <v>6</v>
      </c>
      <c r="K100" t="s">
        <v>6</v>
      </c>
      <c r="L100" t="s">
        <v>6</v>
      </c>
      <c r="M100" t="s">
        <v>24</v>
      </c>
      <c r="N100" t="s">
        <v>24</v>
      </c>
      <c r="O100" t="s">
        <v>24</v>
      </c>
      <c r="P100" t="s">
        <v>24</v>
      </c>
      <c r="Q100" t="s">
        <v>60</v>
      </c>
      <c r="R100" t="s">
        <v>62</v>
      </c>
    </row>
    <row r="101" spans="4:18" x14ac:dyDescent="0.2">
      <c r="D101">
        <v>0.382969</v>
      </c>
      <c r="E101">
        <v>55.2</v>
      </c>
      <c r="F101">
        <v>144.13683399999999</v>
      </c>
      <c r="G101" t="s">
        <v>22</v>
      </c>
      <c r="H101">
        <v>4</v>
      </c>
      <c r="I101" t="s">
        <v>6</v>
      </c>
      <c r="J101" t="s">
        <v>6</v>
      </c>
      <c r="K101" t="s">
        <v>6</v>
      </c>
      <c r="L101" t="s">
        <v>6</v>
      </c>
      <c r="M101" t="s">
        <v>24</v>
      </c>
      <c r="N101" t="s">
        <v>24</v>
      </c>
      <c r="O101" t="s">
        <v>24</v>
      </c>
      <c r="P101" t="s">
        <v>24</v>
      </c>
      <c r="Q101" t="s">
        <v>60</v>
      </c>
      <c r="R101" t="s">
        <v>62</v>
      </c>
    </row>
    <row r="102" spans="4:18" x14ac:dyDescent="0.2">
      <c r="D102">
        <v>0.396505</v>
      </c>
      <c r="E102">
        <v>55.2</v>
      </c>
      <c r="F102">
        <v>139.21635900000001</v>
      </c>
      <c r="G102" t="s">
        <v>22</v>
      </c>
      <c r="H102">
        <v>4</v>
      </c>
      <c r="I102" t="s">
        <v>6</v>
      </c>
      <c r="J102" t="s">
        <v>6</v>
      </c>
      <c r="K102" t="s">
        <v>6</v>
      </c>
      <c r="L102" t="s">
        <v>6</v>
      </c>
      <c r="M102" t="s">
        <v>24</v>
      </c>
      <c r="N102" t="s">
        <v>24</v>
      </c>
      <c r="O102" t="s">
        <v>24</v>
      </c>
      <c r="P102" t="s">
        <v>24</v>
      </c>
      <c r="Q102" t="s">
        <v>60</v>
      </c>
      <c r="R102" t="s">
        <v>62</v>
      </c>
    </row>
    <row r="103" spans="4:18" x14ac:dyDescent="0.2">
      <c r="D103">
        <v>1.968064</v>
      </c>
      <c r="E103">
        <v>248.4</v>
      </c>
      <c r="F103">
        <v>126.21538</v>
      </c>
      <c r="G103" t="s">
        <v>7</v>
      </c>
      <c r="H103">
        <v>2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6</v>
      </c>
      <c r="P103" t="s">
        <v>6</v>
      </c>
      <c r="Q103" t="s">
        <v>60</v>
      </c>
      <c r="R103" t="s">
        <v>62</v>
      </c>
    </row>
    <row r="104" spans="4:18" x14ac:dyDescent="0.2">
      <c r="D104">
        <v>1.586084</v>
      </c>
      <c r="E104">
        <v>220.8</v>
      </c>
      <c r="F104">
        <v>139.21080499999999</v>
      </c>
      <c r="G104" t="s">
        <v>7</v>
      </c>
      <c r="H104">
        <v>2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6</v>
      </c>
      <c r="P104" t="s">
        <v>6</v>
      </c>
      <c r="Q104" t="s">
        <v>60</v>
      </c>
      <c r="R104" t="s">
        <v>62</v>
      </c>
    </row>
    <row r="105" spans="4:18" x14ac:dyDescent="0.2">
      <c r="D105">
        <v>1.666876</v>
      </c>
      <c r="E105">
        <v>220.8</v>
      </c>
      <c r="F105">
        <v>132.46339499999999</v>
      </c>
      <c r="G105" t="s">
        <v>7</v>
      </c>
      <c r="H105">
        <v>2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6</v>
      </c>
      <c r="P105" t="s">
        <v>6</v>
      </c>
      <c r="Q105" t="s">
        <v>60</v>
      </c>
      <c r="R105" t="s">
        <v>62</v>
      </c>
    </row>
    <row r="106" spans="4:18" x14ac:dyDescent="0.2">
      <c r="D106">
        <v>1.8024340000000001</v>
      </c>
      <c r="E106">
        <v>248.4</v>
      </c>
      <c r="F106">
        <v>137.813637</v>
      </c>
      <c r="G106" t="s">
        <v>7</v>
      </c>
      <c r="H106">
        <v>2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6</v>
      </c>
      <c r="P106" t="s">
        <v>6</v>
      </c>
      <c r="Q106" t="s">
        <v>60</v>
      </c>
      <c r="R106" t="s">
        <v>62</v>
      </c>
    </row>
    <row r="107" spans="4:18" x14ac:dyDescent="0.2">
      <c r="D107">
        <v>1.8215239999999999</v>
      </c>
      <c r="E107">
        <v>220.8</v>
      </c>
      <c r="F107">
        <v>121.21721100000001</v>
      </c>
      <c r="G107" t="s">
        <v>7</v>
      </c>
      <c r="H107">
        <v>2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6</v>
      </c>
      <c r="P107" t="s">
        <v>6</v>
      </c>
      <c r="Q107" t="s">
        <v>60</v>
      </c>
      <c r="R107" t="s">
        <v>62</v>
      </c>
    </row>
    <row r="108" spans="4:18" x14ac:dyDescent="0.2">
      <c r="D108">
        <v>1.7031130000000001</v>
      </c>
      <c r="E108">
        <v>220.8</v>
      </c>
      <c r="F108">
        <v>129.64498800000001</v>
      </c>
      <c r="G108" t="s">
        <v>7</v>
      </c>
      <c r="H108">
        <v>2</v>
      </c>
      <c r="I108" t="s">
        <v>24</v>
      </c>
      <c r="J108" t="s">
        <v>24</v>
      </c>
      <c r="K108" t="s">
        <v>24</v>
      </c>
      <c r="L108" t="s">
        <v>24</v>
      </c>
      <c r="M108" t="s">
        <v>6</v>
      </c>
      <c r="N108" t="s">
        <v>6</v>
      </c>
      <c r="O108" t="s">
        <v>24</v>
      </c>
      <c r="P108" t="s">
        <v>24</v>
      </c>
      <c r="Q108" t="s">
        <v>60</v>
      </c>
      <c r="R108" t="s">
        <v>62</v>
      </c>
    </row>
    <row r="109" spans="4:18" x14ac:dyDescent="0.2">
      <c r="D109">
        <v>1.434917</v>
      </c>
      <c r="E109">
        <v>193.2</v>
      </c>
      <c r="F109">
        <v>134.64189200000001</v>
      </c>
      <c r="G109" t="s">
        <v>7</v>
      </c>
      <c r="H109">
        <v>2</v>
      </c>
      <c r="I109" t="s">
        <v>24</v>
      </c>
      <c r="J109" t="s">
        <v>24</v>
      </c>
      <c r="K109" t="s">
        <v>24</v>
      </c>
      <c r="L109" t="s">
        <v>24</v>
      </c>
      <c r="M109" t="s">
        <v>6</v>
      </c>
      <c r="N109" t="s">
        <v>6</v>
      </c>
      <c r="O109" t="s">
        <v>24</v>
      </c>
      <c r="P109" t="s">
        <v>24</v>
      </c>
      <c r="Q109" t="s">
        <v>60</v>
      </c>
      <c r="R109" t="s">
        <v>62</v>
      </c>
    </row>
    <row r="110" spans="4:18" x14ac:dyDescent="0.2">
      <c r="D110">
        <v>1.6063320000000001</v>
      </c>
      <c r="E110">
        <v>220.8</v>
      </c>
      <c r="F110">
        <v>137.45604900000001</v>
      </c>
      <c r="G110" t="s">
        <v>7</v>
      </c>
      <c r="H110">
        <v>2</v>
      </c>
      <c r="I110" t="s">
        <v>24</v>
      </c>
      <c r="J110" t="s">
        <v>24</v>
      </c>
      <c r="K110" t="s">
        <v>24</v>
      </c>
      <c r="L110" t="s">
        <v>24</v>
      </c>
      <c r="M110" t="s">
        <v>6</v>
      </c>
      <c r="N110" t="s">
        <v>6</v>
      </c>
      <c r="O110" t="s">
        <v>24</v>
      </c>
      <c r="P110" t="s">
        <v>24</v>
      </c>
      <c r="Q110" t="s">
        <v>60</v>
      </c>
      <c r="R110" t="s">
        <v>62</v>
      </c>
    </row>
    <row r="111" spans="4:18" x14ac:dyDescent="0.2">
      <c r="D111">
        <v>1.4733240000000001</v>
      </c>
      <c r="E111">
        <v>193.2</v>
      </c>
      <c r="F111">
        <v>131.132058</v>
      </c>
      <c r="G111" t="s">
        <v>7</v>
      </c>
      <c r="H111">
        <v>2</v>
      </c>
      <c r="I111" t="s">
        <v>24</v>
      </c>
      <c r="J111" t="s">
        <v>24</v>
      </c>
      <c r="K111" t="s">
        <v>24</v>
      </c>
      <c r="L111" t="s">
        <v>24</v>
      </c>
      <c r="M111" t="s">
        <v>6</v>
      </c>
      <c r="N111" t="s">
        <v>6</v>
      </c>
      <c r="O111" t="s">
        <v>24</v>
      </c>
      <c r="P111" t="s">
        <v>24</v>
      </c>
      <c r="Q111" t="s">
        <v>60</v>
      </c>
      <c r="R111" t="s">
        <v>62</v>
      </c>
    </row>
    <row r="112" spans="4:18" x14ac:dyDescent="0.2">
      <c r="D112">
        <v>1.4540219999999999</v>
      </c>
      <c r="E112">
        <v>220.8</v>
      </c>
      <c r="F112">
        <v>151.85462899999999</v>
      </c>
      <c r="G112" t="s">
        <v>7</v>
      </c>
      <c r="H112">
        <v>2</v>
      </c>
      <c r="I112" t="s">
        <v>24</v>
      </c>
      <c r="J112" t="s">
        <v>24</v>
      </c>
      <c r="K112" t="s">
        <v>24</v>
      </c>
      <c r="L112" t="s">
        <v>24</v>
      </c>
      <c r="M112" t="s">
        <v>6</v>
      </c>
      <c r="N112" t="s">
        <v>6</v>
      </c>
      <c r="O112" t="s">
        <v>24</v>
      </c>
      <c r="P112" t="s">
        <v>24</v>
      </c>
      <c r="Q112" t="s">
        <v>60</v>
      </c>
      <c r="R112" t="s">
        <v>62</v>
      </c>
    </row>
    <row r="113" spans="4:18" x14ac:dyDescent="0.2">
      <c r="D113">
        <v>1.775414</v>
      </c>
      <c r="E113">
        <v>248.4</v>
      </c>
      <c r="F113">
        <v>139.91106400000001</v>
      </c>
      <c r="G113" t="s">
        <v>7</v>
      </c>
      <c r="H113">
        <v>2</v>
      </c>
      <c r="I113" t="s">
        <v>6</v>
      </c>
      <c r="J113" t="s">
        <v>6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60</v>
      </c>
      <c r="R113" t="s">
        <v>62</v>
      </c>
    </row>
    <row r="114" spans="4:18" x14ac:dyDescent="0.2">
      <c r="D114">
        <v>1.64072</v>
      </c>
      <c r="E114">
        <v>220.8</v>
      </c>
      <c r="F114">
        <v>134.575039</v>
      </c>
      <c r="G114" t="s">
        <v>7</v>
      </c>
      <c r="H114">
        <v>2</v>
      </c>
      <c r="I114" t="s">
        <v>6</v>
      </c>
      <c r="J114" t="s">
        <v>6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60</v>
      </c>
      <c r="R114" t="s">
        <v>62</v>
      </c>
    </row>
    <row r="115" spans="4:18" x14ac:dyDescent="0.2">
      <c r="D115">
        <v>1.5989169999999999</v>
      </c>
      <c r="E115">
        <v>220.8</v>
      </c>
      <c r="F115">
        <v>138.09345099999999</v>
      </c>
      <c r="G115" t="s">
        <v>7</v>
      </c>
      <c r="H115">
        <v>2</v>
      </c>
      <c r="I115" t="s">
        <v>6</v>
      </c>
      <c r="J115" t="s">
        <v>6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60</v>
      </c>
      <c r="R115" t="s">
        <v>62</v>
      </c>
    </row>
    <row r="116" spans="4:18" x14ac:dyDescent="0.2">
      <c r="D116">
        <v>1.5701419999999999</v>
      </c>
      <c r="E116">
        <v>220.8</v>
      </c>
      <c r="F116">
        <v>140.62422699999999</v>
      </c>
      <c r="G116" t="s">
        <v>7</v>
      </c>
      <c r="H116">
        <v>2</v>
      </c>
      <c r="I116" t="s">
        <v>6</v>
      </c>
      <c r="J116" t="s">
        <v>6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60</v>
      </c>
      <c r="R116" t="s">
        <v>62</v>
      </c>
    </row>
    <row r="117" spans="4:18" x14ac:dyDescent="0.2">
      <c r="D117">
        <v>1.5531090000000001</v>
      </c>
      <c r="E117">
        <v>193.2</v>
      </c>
      <c r="F117">
        <v>124.395628</v>
      </c>
      <c r="G117" t="s">
        <v>7</v>
      </c>
      <c r="H117">
        <v>2</v>
      </c>
      <c r="I117" t="s">
        <v>6</v>
      </c>
      <c r="J117" t="s">
        <v>6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60</v>
      </c>
      <c r="R117" t="s">
        <v>62</v>
      </c>
    </row>
    <row r="118" spans="4:18" x14ac:dyDescent="0.2">
      <c r="D118">
        <v>1.55324</v>
      </c>
      <c r="E118">
        <v>193.2</v>
      </c>
      <c r="F118">
        <v>124.385148</v>
      </c>
      <c r="G118" t="s">
        <v>7</v>
      </c>
      <c r="H118">
        <v>4</v>
      </c>
      <c r="I118" t="s">
        <v>6</v>
      </c>
      <c r="J118" t="s">
        <v>6</v>
      </c>
      <c r="K118" t="s">
        <v>24</v>
      </c>
      <c r="L118" t="s">
        <v>24</v>
      </c>
      <c r="M118" t="s">
        <v>6</v>
      </c>
      <c r="N118" t="s">
        <v>6</v>
      </c>
      <c r="O118" t="s">
        <v>24</v>
      </c>
      <c r="P118" t="s">
        <v>24</v>
      </c>
      <c r="Q118" t="s">
        <v>60</v>
      </c>
      <c r="R118" t="s">
        <v>62</v>
      </c>
    </row>
    <row r="119" spans="4:18" x14ac:dyDescent="0.2">
      <c r="D119">
        <v>1.553269</v>
      </c>
      <c r="E119">
        <v>193.2</v>
      </c>
      <c r="F119">
        <v>124.38282599999999</v>
      </c>
      <c r="G119" t="s">
        <v>7</v>
      </c>
      <c r="H119">
        <v>4</v>
      </c>
      <c r="I119" t="s">
        <v>6</v>
      </c>
      <c r="J119" t="s">
        <v>6</v>
      </c>
      <c r="K119" t="s">
        <v>24</v>
      </c>
      <c r="L119" t="s">
        <v>24</v>
      </c>
      <c r="M119" t="s">
        <v>6</v>
      </c>
      <c r="N119" t="s">
        <v>6</v>
      </c>
      <c r="O119" t="s">
        <v>24</v>
      </c>
      <c r="P119" t="s">
        <v>24</v>
      </c>
      <c r="Q119" t="s">
        <v>60</v>
      </c>
      <c r="R119" t="s">
        <v>62</v>
      </c>
    </row>
    <row r="120" spans="4:18" x14ac:dyDescent="0.2">
      <c r="D120">
        <v>1.398307</v>
      </c>
      <c r="E120">
        <v>193.2</v>
      </c>
      <c r="F120">
        <v>138.16707099999999</v>
      </c>
      <c r="G120" t="s">
        <v>7</v>
      </c>
      <c r="H120">
        <v>4</v>
      </c>
      <c r="I120" t="s">
        <v>6</v>
      </c>
      <c r="J120" t="s">
        <v>6</v>
      </c>
      <c r="K120" t="s">
        <v>24</v>
      </c>
      <c r="L120" t="s">
        <v>24</v>
      </c>
      <c r="M120" t="s">
        <v>6</v>
      </c>
      <c r="N120" t="s">
        <v>6</v>
      </c>
      <c r="O120" t="s">
        <v>24</v>
      </c>
      <c r="P120" t="s">
        <v>24</v>
      </c>
      <c r="Q120" t="s">
        <v>60</v>
      </c>
      <c r="R120" t="s">
        <v>62</v>
      </c>
    </row>
    <row r="121" spans="4:18" x14ac:dyDescent="0.2">
      <c r="D121">
        <v>1.5289520000000001</v>
      </c>
      <c r="E121">
        <v>220.8</v>
      </c>
      <c r="F121">
        <v>144.41265799999999</v>
      </c>
      <c r="G121" t="s">
        <v>7</v>
      </c>
      <c r="H121">
        <v>4</v>
      </c>
      <c r="I121" t="s">
        <v>6</v>
      </c>
      <c r="J121" t="s">
        <v>6</v>
      </c>
      <c r="K121" t="s">
        <v>24</v>
      </c>
      <c r="L121" t="s">
        <v>24</v>
      </c>
      <c r="M121" t="s">
        <v>6</v>
      </c>
      <c r="N121" t="s">
        <v>6</v>
      </c>
      <c r="O121" t="s">
        <v>24</v>
      </c>
      <c r="P121" t="s">
        <v>24</v>
      </c>
      <c r="Q121" t="s">
        <v>60</v>
      </c>
      <c r="R121" t="s">
        <v>62</v>
      </c>
    </row>
    <row r="122" spans="4:18" x14ac:dyDescent="0.2">
      <c r="D122">
        <v>1.453746</v>
      </c>
      <c r="E122">
        <v>193.2</v>
      </c>
      <c r="F122">
        <v>132.89800099999999</v>
      </c>
      <c r="G122" t="s">
        <v>7</v>
      </c>
      <c r="H122">
        <v>4</v>
      </c>
      <c r="I122" t="s">
        <v>6</v>
      </c>
      <c r="J122" t="s">
        <v>6</v>
      </c>
      <c r="K122" t="s">
        <v>24</v>
      </c>
      <c r="L122" t="s">
        <v>24</v>
      </c>
      <c r="M122" t="s">
        <v>6</v>
      </c>
      <c r="N122" t="s">
        <v>6</v>
      </c>
      <c r="O122" t="s">
        <v>24</v>
      </c>
      <c r="P122" t="s">
        <v>24</v>
      </c>
      <c r="Q122" t="s">
        <v>60</v>
      </c>
      <c r="R122" t="s">
        <v>62</v>
      </c>
    </row>
    <row r="123" spans="4:18" x14ac:dyDescent="0.2">
      <c r="D123">
        <v>1.6527339999999999</v>
      </c>
      <c r="E123">
        <v>220.8</v>
      </c>
      <c r="F123">
        <v>133.59680599999999</v>
      </c>
      <c r="G123" t="s">
        <v>7</v>
      </c>
      <c r="H123">
        <v>4</v>
      </c>
      <c r="I123" t="s">
        <v>6</v>
      </c>
      <c r="J123" t="s">
        <v>6</v>
      </c>
      <c r="K123" t="s">
        <v>6</v>
      </c>
      <c r="L123" t="s">
        <v>6</v>
      </c>
      <c r="M123" t="s">
        <v>24</v>
      </c>
      <c r="N123" t="s">
        <v>24</v>
      </c>
      <c r="O123" t="s">
        <v>24</v>
      </c>
      <c r="P123" t="s">
        <v>24</v>
      </c>
      <c r="Q123" t="s">
        <v>60</v>
      </c>
      <c r="R123" t="s">
        <v>62</v>
      </c>
    </row>
    <row r="124" spans="4:18" x14ac:dyDescent="0.2">
      <c r="D124">
        <v>1.697306</v>
      </c>
      <c r="E124">
        <v>220.8</v>
      </c>
      <c r="F124">
        <v>130.088517</v>
      </c>
      <c r="G124" t="s">
        <v>7</v>
      </c>
      <c r="H124">
        <v>4</v>
      </c>
      <c r="I124" t="s">
        <v>6</v>
      </c>
      <c r="J124" t="s">
        <v>6</v>
      </c>
      <c r="K124" t="s">
        <v>6</v>
      </c>
      <c r="L124" t="s">
        <v>6</v>
      </c>
      <c r="M124" t="s">
        <v>24</v>
      </c>
      <c r="N124" t="s">
        <v>24</v>
      </c>
      <c r="O124" t="s">
        <v>24</v>
      </c>
      <c r="P124" t="s">
        <v>24</v>
      </c>
      <c r="Q124" t="s">
        <v>60</v>
      </c>
      <c r="R124" t="s">
        <v>62</v>
      </c>
    </row>
    <row r="125" spans="4:18" x14ac:dyDescent="0.2">
      <c r="D125">
        <v>1.7359519999999999</v>
      </c>
      <c r="E125">
        <v>220.8</v>
      </c>
      <c r="F125">
        <v>127.192436</v>
      </c>
      <c r="G125" t="s">
        <v>7</v>
      </c>
      <c r="H125">
        <v>4</v>
      </c>
      <c r="I125" t="s">
        <v>6</v>
      </c>
      <c r="J125" t="s">
        <v>6</v>
      </c>
      <c r="K125" t="s">
        <v>6</v>
      </c>
      <c r="L125" t="s">
        <v>6</v>
      </c>
      <c r="M125" t="s">
        <v>24</v>
      </c>
      <c r="N125" t="s">
        <v>24</v>
      </c>
      <c r="O125" t="s">
        <v>24</v>
      </c>
      <c r="P125" t="s">
        <v>24</v>
      </c>
      <c r="Q125" t="s">
        <v>60</v>
      </c>
      <c r="R125" t="s">
        <v>62</v>
      </c>
    </row>
    <row r="126" spans="4:18" x14ac:dyDescent="0.2">
      <c r="D126">
        <v>1.5662529999999999</v>
      </c>
      <c r="E126">
        <v>220.8</v>
      </c>
      <c r="F126">
        <v>140.97343499999999</v>
      </c>
      <c r="G126" t="s">
        <v>7</v>
      </c>
      <c r="H126">
        <v>4</v>
      </c>
      <c r="I126" t="s">
        <v>6</v>
      </c>
      <c r="J126" t="s">
        <v>6</v>
      </c>
      <c r="K126" t="s">
        <v>6</v>
      </c>
      <c r="L126" t="s">
        <v>6</v>
      </c>
      <c r="M126" t="s">
        <v>24</v>
      </c>
      <c r="N126" t="s">
        <v>24</v>
      </c>
      <c r="O126" t="s">
        <v>24</v>
      </c>
      <c r="P126" t="s">
        <v>24</v>
      </c>
      <c r="Q126" t="s">
        <v>60</v>
      </c>
      <c r="R126" t="s">
        <v>62</v>
      </c>
    </row>
    <row r="127" spans="4:18" x14ac:dyDescent="0.2">
      <c r="D127">
        <v>1.589194</v>
      </c>
      <c r="E127">
        <v>193.2</v>
      </c>
      <c r="F127">
        <v>121.571051</v>
      </c>
      <c r="G127" t="s">
        <v>7</v>
      </c>
      <c r="H127">
        <v>4</v>
      </c>
      <c r="I127" t="s">
        <v>6</v>
      </c>
      <c r="J127" t="s">
        <v>6</v>
      </c>
      <c r="K127" t="s">
        <v>6</v>
      </c>
      <c r="L127" t="s">
        <v>6</v>
      </c>
      <c r="M127" t="s">
        <v>24</v>
      </c>
      <c r="N127" t="s">
        <v>24</v>
      </c>
      <c r="O127" t="s">
        <v>24</v>
      </c>
      <c r="P127" t="s">
        <v>24</v>
      </c>
      <c r="Q127" t="s">
        <v>60</v>
      </c>
      <c r="R127" t="s">
        <v>62</v>
      </c>
    </row>
    <row r="128" spans="4:18" x14ac:dyDescent="0.2">
      <c r="D128">
        <v>2.8501750000000001</v>
      </c>
      <c r="E128">
        <v>358.8</v>
      </c>
      <c r="F128">
        <v>125.886985</v>
      </c>
      <c r="G128" t="s">
        <v>16</v>
      </c>
      <c r="H128">
        <v>2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6</v>
      </c>
      <c r="P128" t="s">
        <v>6</v>
      </c>
      <c r="Q128" t="s">
        <v>60</v>
      </c>
      <c r="R128" t="s">
        <v>62</v>
      </c>
    </row>
    <row r="129" spans="4:18" x14ac:dyDescent="0.2">
      <c r="D129">
        <v>3.4226040000000002</v>
      </c>
      <c r="E129">
        <v>441.6</v>
      </c>
      <c r="F129">
        <v>129.02455900000001</v>
      </c>
      <c r="G129" t="s">
        <v>16</v>
      </c>
      <c r="H129">
        <v>2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6</v>
      </c>
      <c r="P129" t="s">
        <v>6</v>
      </c>
      <c r="Q129" t="s">
        <v>60</v>
      </c>
      <c r="R129" t="s">
        <v>62</v>
      </c>
    </row>
    <row r="130" spans="4:18" x14ac:dyDescent="0.2">
      <c r="D130">
        <v>2.472172</v>
      </c>
      <c r="E130">
        <v>331.2</v>
      </c>
      <c r="F130">
        <v>133.97125600000001</v>
      </c>
      <c r="G130" t="s">
        <v>16</v>
      </c>
      <c r="H130">
        <v>2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6</v>
      </c>
      <c r="P130" t="s">
        <v>6</v>
      </c>
      <c r="Q130" t="s">
        <v>60</v>
      </c>
      <c r="R130" t="s">
        <v>62</v>
      </c>
    </row>
    <row r="131" spans="4:18" x14ac:dyDescent="0.2">
      <c r="D131">
        <v>2.8923559999999999</v>
      </c>
      <c r="E131">
        <v>358.8</v>
      </c>
      <c r="F131">
        <v>124.051103</v>
      </c>
      <c r="G131" t="s">
        <v>16</v>
      </c>
      <c r="H131">
        <v>2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6</v>
      </c>
      <c r="P131" t="s">
        <v>6</v>
      </c>
      <c r="Q131" t="s">
        <v>60</v>
      </c>
      <c r="R131" t="s">
        <v>62</v>
      </c>
    </row>
    <row r="132" spans="4:18" x14ac:dyDescent="0.2">
      <c r="D132">
        <v>2.9090919999999998</v>
      </c>
      <c r="E132">
        <v>358.8</v>
      </c>
      <c r="F132">
        <v>123.337469</v>
      </c>
      <c r="G132" t="s">
        <v>16</v>
      </c>
      <c r="H132">
        <v>2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6</v>
      </c>
      <c r="P132" t="s">
        <v>6</v>
      </c>
      <c r="Q132" t="s">
        <v>60</v>
      </c>
      <c r="R132" t="s">
        <v>62</v>
      </c>
    </row>
    <row r="133" spans="4:18" x14ac:dyDescent="0.2">
      <c r="D133">
        <v>2.7566440000000001</v>
      </c>
      <c r="E133">
        <v>331.2</v>
      </c>
      <c r="F133">
        <v>120.146092</v>
      </c>
      <c r="G133" t="s">
        <v>16</v>
      </c>
      <c r="H133">
        <v>2</v>
      </c>
      <c r="I133" t="s">
        <v>24</v>
      </c>
      <c r="J133" t="s">
        <v>24</v>
      </c>
      <c r="K133" t="s">
        <v>24</v>
      </c>
      <c r="L133" t="s">
        <v>24</v>
      </c>
      <c r="M133" t="s">
        <v>6</v>
      </c>
      <c r="N133" t="s">
        <v>6</v>
      </c>
      <c r="O133" t="s">
        <v>24</v>
      </c>
      <c r="P133" t="s">
        <v>24</v>
      </c>
      <c r="Q133" t="s">
        <v>60</v>
      </c>
      <c r="R133" t="s">
        <v>62</v>
      </c>
    </row>
    <row r="134" spans="4:18" x14ac:dyDescent="0.2">
      <c r="D134">
        <v>2.844646</v>
      </c>
      <c r="E134">
        <v>358.8</v>
      </c>
      <c r="F134">
        <v>126.131688</v>
      </c>
      <c r="G134" t="s">
        <v>16</v>
      </c>
      <c r="H134">
        <v>2</v>
      </c>
      <c r="I134" t="s">
        <v>24</v>
      </c>
      <c r="J134" t="s">
        <v>24</v>
      </c>
      <c r="K134" t="s">
        <v>24</v>
      </c>
      <c r="L134" t="s">
        <v>24</v>
      </c>
      <c r="M134" t="s">
        <v>6</v>
      </c>
      <c r="N134" t="s">
        <v>6</v>
      </c>
      <c r="O134" t="s">
        <v>24</v>
      </c>
      <c r="P134" t="s">
        <v>24</v>
      </c>
      <c r="Q134" t="s">
        <v>60</v>
      </c>
      <c r="R134" t="s">
        <v>62</v>
      </c>
    </row>
    <row r="135" spans="4:18" x14ac:dyDescent="0.2">
      <c r="D135">
        <v>2.6092939999999998</v>
      </c>
      <c r="E135">
        <v>331.2</v>
      </c>
      <c r="F135">
        <v>126.930904</v>
      </c>
      <c r="G135" t="s">
        <v>16</v>
      </c>
      <c r="H135">
        <v>2</v>
      </c>
      <c r="I135" t="s">
        <v>24</v>
      </c>
      <c r="J135" t="s">
        <v>24</v>
      </c>
      <c r="K135" t="s">
        <v>24</v>
      </c>
      <c r="L135" t="s">
        <v>24</v>
      </c>
      <c r="M135" t="s">
        <v>6</v>
      </c>
      <c r="N135" t="s">
        <v>6</v>
      </c>
      <c r="O135" t="s">
        <v>24</v>
      </c>
      <c r="P135" t="s">
        <v>24</v>
      </c>
      <c r="Q135" t="s">
        <v>60</v>
      </c>
      <c r="R135" t="s">
        <v>62</v>
      </c>
    </row>
    <row r="136" spans="4:18" x14ac:dyDescent="0.2">
      <c r="D136">
        <v>2.6459600000000001</v>
      </c>
      <c r="E136">
        <v>331.2</v>
      </c>
      <c r="F136">
        <v>125.17196300000001</v>
      </c>
      <c r="G136" t="s">
        <v>16</v>
      </c>
      <c r="H136">
        <v>2</v>
      </c>
      <c r="I136" t="s">
        <v>24</v>
      </c>
      <c r="J136" t="s">
        <v>24</v>
      </c>
      <c r="K136" t="s">
        <v>24</v>
      </c>
      <c r="L136" t="s">
        <v>24</v>
      </c>
      <c r="M136" t="s">
        <v>6</v>
      </c>
      <c r="N136" t="s">
        <v>6</v>
      </c>
      <c r="O136" t="s">
        <v>24</v>
      </c>
      <c r="P136" t="s">
        <v>24</v>
      </c>
      <c r="Q136" t="s">
        <v>60</v>
      </c>
      <c r="R136" t="s">
        <v>62</v>
      </c>
    </row>
    <row r="137" spans="4:18" x14ac:dyDescent="0.2">
      <c r="D137">
        <v>2.7316919999999998</v>
      </c>
      <c r="E137">
        <v>331.2</v>
      </c>
      <c r="F137">
        <v>121.243532</v>
      </c>
      <c r="G137" t="s">
        <v>16</v>
      </c>
      <c r="H137">
        <v>2</v>
      </c>
      <c r="I137" t="s">
        <v>24</v>
      </c>
      <c r="J137" t="s">
        <v>24</v>
      </c>
      <c r="K137" t="s">
        <v>24</v>
      </c>
      <c r="L137" t="s">
        <v>24</v>
      </c>
      <c r="M137" t="s">
        <v>6</v>
      </c>
      <c r="N137" t="s">
        <v>6</v>
      </c>
      <c r="O137" t="s">
        <v>24</v>
      </c>
      <c r="P137" t="s">
        <v>24</v>
      </c>
      <c r="Q137" t="s">
        <v>60</v>
      </c>
      <c r="R137" t="s">
        <v>62</v>
      </c>
    </row>
    <row r="138" spans="4:18" x14ac:dyDescent="0.2">
      <c r="D138">
        <v>1.9806440000000001</v>
      </c>
      <c r="E138">
        <v>248.4</v>
      </c>
      <c r="F138">
        <v>125.413775</v>
      </c>
      <c r="G138" t="s">
        <v>16</v>
      </c>
      <c r="H138">
        <v>2</v>
      </c>
      <c r="I138" t="s">
        <v>6</v>
      </c>
      <c r="J138" t="s">
        <v>6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60</v>
      </c>
      <c r="R138" t="s">
        <v>62</v>
      </c>
    </row>
    <row r="139" spans="4:18" x14ac:dyDescent="0.2">
      <c r="D139">
        <v>2.2378089999999999</v>
      </c>
      <c r="E139">
        <v>276</v>
      </c>
      <c r="F139">
        <v>123.334918</v>
      </c>
      <c r="G139" t="s">
        <v>16</v>
      </c>
      <c r="H139">
        <v>2</v>
      </c>
      <c r="I139" t="s">
        <v>6</v>
      </c>
      <c r="J139" t="s">
        <v>6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60</v>
      </c>
      <c r="R139" t="s">
        <v>62</v>
      </c>
    </row>
    <row r="140" spans="4:18" x14ac:dyDescent="0.2">
      <c r="D140">
        <v>2.061099</v>
      </c>
      <c r="E140">
        <v>248.4</v>
      </c>
      <c r="F140">
        <v>120.518254</v>
      </c>
      <c r="G140" t="s">
        <v>16</v>
      </c>
      <c r="H140">
        <v>2</v>
      </c>
      <c r="I140" t="s">
        <v>6</v>
      </c>
      <c r="J140" t="s">
        <v>6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60</v>
      </c>
      <c r="R140" t="s">
        <v>62</v>
      </c>
    </row>
    <row r="141" spans="4:18" x14ac:dyDescent="0.2">
      <c r="D141">
        <v>2.276538</v>
      </c>
      <c r="E141">
        <v>276</v>
      </c>
      <c r="F141">
        <v>121.236746</v>
      </c>
      <c r="G141" t="s">
        <v>16</v>
      </c>
      <c r="H141">
        <v>2</v>
      </c>
      <c r="I141" t="s">
        <v>6</v>
      </c>
      <c r="J141" t="s">
        <v>6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60</v>
      </c>
      <c r="R141" t="s">
        <v>62</v>
      </c>
    </row>
    <row r="142" spans="4:18" x14ac:dyDescent="0.2">
      <c r="D142">
        <v>2.2351580000000002</v>
      </c>
      <c r="E142">
        <v>303.60000000000002</v>
      </c>
      <c r="F142">
        <v>135.82929999999999</v>
      </c>
      <c r="G142" t="s">
        <v>16</v>
      </c>
      <c r="H142">
        <v>2</v>
      </c>
      <c r="I142" t="s">
        <v>6</v>
      </c>
      <c r="J142" t="s">
        <v>6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60</v>
      </c>
      <c r="R142" t="s">
        <v>62</v>
      </c>
    </row>
    <row r="143" spans="4:18" x14ac:dyDescent="0.2">
      <c r="D143">
        <v>2.4854539999999998</v>
      </c>
      <c r="E143">
        <v>331.2</v>
      </c>
      <c r="F143">
        <v>133.25531699999999</v>
      </c>
      <c r="G143" t="s">
        <v>16</v>
      </c>
      <c r="H143">
        <v>4</v>
      </c>
      <c r="I143" t="s">
        <v>6</v>
      </c>
      <c r="J143" t="s">
        <v>6</v>
      </c>
      <c r="K143" t="s">
        <v>24</v>
      </c>
      <c r="L143" t="s">
        <v>24</v>
      </c>
      <c r="M143" t="s">
        <v>6</v>
      </c>
      <c r="N143" t="s">
        <v>6</v>
      </c>
      <c r="O143" t="s">
        <v>24</v>
      </c>
      <c r="P143" t="s">
        <v>24</v>
      </c>
      <c r="Q143" t="s">
        <v>60</v>
      </c>
      <c r="R143" t="s">
        <v>62</v>
      </c>
    </row>
    <row r="144" spans="4:18" x14ac:dyDescent="0.2">
      <c r="D144">
        <v>2.5475400000000001</v>
      </c>
      <c r="E144">
        <v>331.2</v>
      </c>
      <c r="F144">
        <v>130.007777</v>
      </c>
      <c r="G144" t="s">
        <v>16</v>
      </c>
      <c r="H144">
        <v>4</v>
      </c>
      <c r="I144" t="s">
        <v>6</v>
      </c>
      <c r="J144" t="s">
        <v>6</v>
      </c>
      <c r="K144" t="s">
        <v>24</v>
      </c>
      <c r="L144" t="s">
        <v>24</v>
      </c>
      <c r="M144" t="s">
        <v>6</v>
      </c>
      <c r="N144" t="s">
        <v>6</v>
      </c>
      <c r="O144" t="s">
        <v>24</v>
      </c>
      <c r="P144" t="s">
        <v>24</v>
      </c>
      <c r="Q144" t="s">
        <v>60</v>
      </c>
      <c r="R144" t="s">
        <v>62</v>
      </c>
    </row>
    <row r="145" spans="4:18" x14ac:dyDescent="0.2">
      <c r="D145">
        <v>2.4724279999999998</v>
      </c>
      <c r="E145">
        <v>331.2</v>
      </c>
      <c r="F145">
        <v>133.957403</v>
      </c>
      <c r="G145" t="s">
        <v>16</v>
      </c>
      <c r="H145">
        <v>4</v>
      </c>
      <c r="I145" t="s">
        <v>6</v>
      </c>
      <c r="J145" t="s">
        <v>6</v>
      </c>
      <c r="K145" t="s">
        <v>24</v>
      </c>
      <c r="L145" t="s">
        <v>24</v>
      </c>
      <c r="M145" t="s">
        <v>6</v>
      </c>
      <c r="N145" t="s">
        <v>6</v>
      </c>
      <c r="O145" t="s">
        <v>24</v>
      </c>
      <c r="P145" t="s">
        <v>24</v>
      </c>
      <c r="Q145" t="s">
        <v>60</v>
      </c>
      <c r="R145" t="s">
        <v>62</v>
      </c>
    </row>
    <row r="146" spans="4:18" x14ac:dyDescent="0.2">
      <c r="D146">
        <v>2.7593899999999998</v>
      </c>
      <c r="E146">
        <v>358.8</v>
      </c>
      <c r="F146">
        <v>130.02875900000001</v>
      </c>
      <c r="G146" t="s">
        <v>16</v>
      </c>
      <c r="H146">
        <v>4</v>
      </c>
      <c r="I146" t="s">
        <v>6</v>
      </c>
      <c r="J146" t="s">
        <v>6</v>
      </c>
      <c r="K146" t="s">
        <v>24</v>
      </c>
      <c r="L146" t="s">
        <v>24</v>
      </c>
      <c r="M146" t="s">
        <v>6</v>
      </c>
      <c r="N146" t="s">
        <v>6</v>
      </c>
      <c r="O146" t="s">
        <v>24</v>
      </c>
      <c r="P146" t="s">
        <v>24</v>
      </c>
      <c r="Q146" t="s">
        <v>60</v>
      </c>
      <c r="R146" t="s">
        <v>62</v>
      </c>
    </row>
    <row r="147" spans="4:18" x14ac:dyDescent="0.2">
      <c r="D147">
        <v>2.6311270000000002</v>
      </c>
      <c r="E147">
        <v>331.2</v>
      </c>
      <c r="F147">
        <v>125.877635</v>
      </c>
      <c r="G147" t="s">
        <v>16</v>
      </c>
      <c r="H147">
        <v>4</v>
      </c>
      <c r="I147" t="s">
        <v>6</v>
      </c>
      <c r="J147" t="s">
        <v>6</v>
      </c>
      <c r="K147" t="s">
        <v>24</v>
      </c>
      <c r="L147" t="s">
        <v>24</v>
      </c>
      <c r="M147" t="s">
        <v>6</v>
      </c>
      <c r="N147" t="s">
        <v>6</v>
      </c>
      <c r="O147" t="s">
        <v>24</v>
      </c>
      <c r="P147" t="s">
        <v>24</v>
      </c>
      <c r="Q147" t="s">
        <v>60</v>
      </c>
      <c r="R147" t="s">
        <v>62</v>
      </c>
    </row>
    <row r="148" spans="4:18" x14ac:dyDescent="0.2">
      <c r="D148">
        <v>2.9600590000000002</v>
      </c>
      <c r="E148">
        <v>358.8</v>
      </c>
      <c r="F148">
        <v>121.213801</v>
      </c>
      <c r="G148" t="s">
        <v>16</v>
      </c>
      <c r="H148">
        <v>4</v>
      </c>
      <c r="I148" t="s">
        <v>6</v>
      </c>
      <c r="J148" t="s">
        <v>6</v>
      </c>
      <c r="K148" t="s">
        <v>6</v>
      </c>
      <c r="L148" t="s">
        <v>6</v>
      </c>
      <c r="M148" t="s">
        <v>24</v>
      </c>
      <c r="N148" t="s">
        <v>24</v>
      </c>
      <c r="O148" t="s">
        <v>24</v>
      </c>
      <c r="P148" t="s">
        <v>24</v>
      </c>
      <c r="Q148" t="s">
        <v>60</v>
      </c>
      <c r="R148" t="s">
        <v>62</v>
      </c>
    </row>
    <row r="149" spans="4:18" x14ac:dyDescent="0.2">
      <c r="D149">
        <v>3.2550279999999998</v>
      </c>
      <c r="E149">
        <v>414</v>
      </c>
      <c r="F149">
        <v>127.187836</v>
      </c>
      <c r="G149" t="s">
        <v>16</v>
      </c>
      <c r="H149">
        <v>4</v>
      </c>
      <c r="I149" t="s">
        <v>6</v>
      </c>
      <c r="J149" t="s">
        <v>6</v>
      </c>
      <c r="K149" t="s">
        <v>6</v>
      </c>
      <c r="L149" t="s">
        <v>6</v>
      </c>
      <c r="M149" t="s">
        <v>24</v>
      </c>
      <c r="N149" t="s">
        <v>24</v>
      </c>
      <c r="O149" t="s">
        <v>24</v>
      </c>
      <c r="P149" t="s">
        <v>24</v>
      </c>
      <c r="Q149" t="s">
        <v>60</v>
      </c>
      <c r="R149" t="s">
        <v>62</v>
      </c>
    </row>
    <row r="150" spans="4:18" x14ac:dyDescent="0.2">
      <c r="D150">
        <v>3.0294949999999998</v>
      </c>
      <c r="E150">
        <v>386.4</v>
      </c>
      <c r="F150">
        <v>127.54603</v>
      </c>
      <c r="G150" t="s">
        <v>16</v>
      </c>
      <c r="H150">
        <v>4</v>
      </c>
      <c r="I150" t="s">
        <v>6</v>
      </c>
      <c r="J150" t="s">
        <v>6</v>
      </c>
      <c r="K150" t="s">
        <v>6</v>
      </c>
      <c r="L150" t="s">
        <v>6</v>
      </c>
      <c r="M150" t="s">
        <v>24</v>
      </c>
      <c r="N150" t="s">
        <v>24</v>
      </c>
      <c r="O150" t="s">
        <v>24</v>
      </c>
      <c r="P150" t="s">
        <v>24</v>
      </c>
      <c r="Q150" t="s">
        <v>60</v>
      </c>
      <c r="R150" t="s">
        <v>62</v>
      </c>
    </row>
    <row r="151" spans="4:18" x14ac:dyDescent="0.2">
      <c r="D151">
        <v>3.063256</v>
      </c>
      <c r="E151">
        <v>386.4</v>
      </c>
      <c r="F151">
        <v>126.14031</v>
      </c>
      <c r="G151" t="s">
        <v>16</v>
      </c>
      <c r="H151">
        <v>4</v>
      </c>
      <c r="I151" t="s">
        <v>6</v>
      </c>
      <c r="J151" t="s">
        <v>6</v>
      </c>
      <c r="K151" t="s">
        <v>6</v>
      </c>
      <c r="L151" t="s">
        <v>6</v>
      </c>
      <c r="M151" t="s">
        <v>24</v>
      </c>
      <c r="N151" t="s">
        <v>24</v>
      </c>
      <c r="O151" t="s">
        <v>24</v>
      </c>
      <c r="P151" t="s">
        <v>24</v>
      </c>
      <c r="Q151" t="s">
        <v>60</v>
      </c>
      <c r="R151" t="s">
        <v>62</v>
      </c>
    </row>
    <row r="152" spans="4:18" x14ac:dyDescent="0.2">
      <c r="D152">
        <v>3.1152470000000001</v>
      </c>
      <c r="E152">
        <v>386.4</v>
      </c>
      <c r="F152">
        <v>124.03509699999999</v>
      </c>
      <c r="G152" t="s">
        <v>16</v>
      </c>
      <c r="H152">
        <v>4</v>
      </c>
      <c r="I152" t="s">
        <v>6</v>
      </c>
      <c r="J152" t="s">
        <v>6</v>
      </c>
      <c r="K152" t="s">
        <v>6</v>
      </c>
      <c r="L152" t="s">
        <v>6</v>
      </c>
      <c r="M152" t="s">
        <v>24</v>
      </c>
      <c r="N152" t="s">
        <v>24</v>
      </c>
      <c r="O152" t="s">
        <v>24</v>
      </c>
      <c r="P152" t="s">
        <v>24</v>
      </c>
      <c r="Q152" t="s">
        <v>60</v>
      </c>
      <c r="R152" t="s">
        <v>62</v>
      </c>
    </row>
    <row r="153" spans="4:18" x14ac:dyDescent="0.2">
      <c r="D153">
        <v>2.0433089999999998</v>
      </c>
      <c r="E153">
        <v>248.4</v>
      </c>
      <c r="F153">
        <v>121.567543</v>
      </c>
      <c r="G153" t="s">
        <v>25</v>
      </c>
      <c r="H153">
        <v>2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6</v>
      </c>
      <c r="P153" t="s">
        <v>6</v>
      </c>
      <c r="Q153" t="s">
        <v>60</v>
      </c>
      <c r="R153" t="s">
        <v>62</v>
      </c>
    </row>
    <row r="154" spans="4:18" x14ac:dyDescent="0.2">
      <c r="D154">
        <v>1.8942159999999999</v>
      </c>
      <c r="E154">
        <v>248.4</v>
      </c>
      <c r="F154">
        <v>131.13605100000001</v>
      </c>
      <c r="G154" t="s">
        <v>25</v>
      </c>
      <c r="H154">
        <v>2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6</v>
      </c>
      <c r="P154" t="s">
        <v>6</v>
      </c>
      <c r="Q154" t="s">
        <v>60</v>
      </c>
      <c r="R154" t="s">
        <v>62</v>
      </c>
    </row>
    <row r="155" spans="4:18" x14ac:dyDescent="0.2">
      <c r="D155">
        <v>2.2064349999999999</v>
      </c>
      <c r="E155">
        <v>276</v>
      </c>
      <c r="F155">
        <v>125.08863700000001</v>
      </c>
      <c r="G155" t="s">
        <v>25</v>
      </c>
      <c r="H155">
        <v>2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6</v>
      </c>
      <c r="P155" t="s">
        <v>6</v>
      </c>
      <c r="Q155" t="s">
        <v>60</v>
      </c>
      <c r="R155" t="s">
        <v>62</v>
      </c>
    </row>
    <row r="156" spans="4:18" x14ac:dyDescent="0.2">
      <c r="D156">
        <v>2.2966129999999998</v>
      </c>
      <c r="E156">
        <v>303.60000000000002</v>
      </c>
      <c r="F156">
        <v>132.19468499999999</v>
      </c>
      <c r="G156" t="s">
        <v>25</v>
      </c>
      <c r="H156">
        <v>2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6</v>
      </c>
      <c r="P156" t="s">
        <v>6</v>
      </c>
      <c r="Q156" t="s">
        <v>60</v>
      </c>
      <c r="R156" t="s">
        <v>62</v>
      </c>
    </row>
    <row r="157" spans="4:18" x14ac:dyDescent="0.2">
      <c r="D157">
        <v>1.9106209999999999</v>
      </c>
      <c r="E157">
        <v>248.4</v>
      </c>
      <c r="F157">
        <v>130.010063</v>
      </c>
      <c r="G157" t="s">
        <v>25</v>
      </c>
      <c r="H157">
        <v>2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6</v>
      </c>
      <c r="P157" t="s">
        <v>6</v>
      </c>
      <c r="Q157" t="s">
        <v>60</v>
      </c>
      <c r="R157" t="s">
        <v>62</v>
      </c>
    </row>
    <row r="158" spans="4:18" x14ac:dyDescent="0.2">
      <c r="D158">
        <v>2.1219239999999999</v>
      </c>
      <c r="E158">
        <v>276</v>
      </c>
      <c r="F158">
        <v>130.07061899999999</v>
      </c>
      <c r="G158" t="s">
        <v>25</v>
      </c>
      <c r="H158">
        <v>2</v>
      </c>
      <c r="I158" t="s">
        <v>24</v>
      </c>
      <c r="J158" t="s">
        <v>24</v>
      </c>
      <c r="K158" t="s">
        <v>24</v>
      </c>
      <c r="L158" t="s">
        <v>24</v>
      </c>
      <c r="M158" t="s">
        <v>6</v>
      </c>
      <c r="N158" t="s">
        <v>6</v>
      </c>
      <c r="O158" t="s">
        <v>24</v>
      </c>
      <c r="P158" t="s">
        <v>24</v>
      </c>
      <c r="Q158" t="s">
        <v>60</v>
      </c>
      <c r="R158" t="s">
        <v>62</v>
      </c>
    </row>
    <row r="159" spans="4:18" x14ac:dyDescent="0.2">
      <c r="D159">
        <v>2.2126190000000001</v>
      </c>
      <c r="E159">
        <v>276</v>
      </c>
      <c r="F159">
        <v>124.73902699999999</v>
      </c>
      <c r="G159" t="s">
        <v>25</v>
      </c>
      <c r="H159">
        <v>2</v>
      </c>
      <c r="I159" t="s">
        <v>24</v>
      </c>
      <c r="J159" t="s">
        <v>24</v>
      </c>
      <c r="K159" t="s">
        <v>24</v>
      </c>
      <c r="L159" t="s">
        <v>24</v>
      </c>
      <c r="M159" t="s">
        <v>6</v>
      </c>
      <c r="N159" t="s">
        <v>6</v>
      </c>
      <c r="O159" t="s">
        <v>24</v>
      </c>
      <c r="P159" t="s">
        <v>24</v>
      </c>
      <c r="Q159" t="s">
        <v>60</v>
      </c>
      <c r="R159" t="s">
        <v>62</v>
      </c>
    </row>
    <row r="160" spans="4:18" x14ac:dyDescent="0.2">
      <c r="D160">
        <v>1.973643</v>
      </c>
      <c r="E160">
        <v>248.4</v>
      </c>
      <c r="F160">
        <v>125.858614</v>
      </c>
      <c r="G160" t="s">
        <v>25</v>
      </c>
      <c r="H160">
        <v>2</v>
      </c>
      <c r="I160" t="s">
        <v>24</v>
      </c>
      <c r="J160" t="s">
        <v>24</v>
      </c>
      <c r="K160" t="s">
        <v>24</v>
      </c>
      <c r="L160" t="s">
        <v>24</v>
      </c>
      <c r="M160" t="s">
        <v>6</v>
      </c>
      <c r="N160" t="s">
        <v>6</v>
      </c>
      <c r="O160" t="s">
        <v>24</v>
      </c>
      <c r="P160" t="s">
        <v>24</v>
      </c>
      <c r="Q160" t="s">
        <v>60</v>
      </c>
      <c r="R160" t="s">
        <v>62</v>
      </c>
    </row>
    <row r="161" spans="4:18" x14ac:dyDescent="0.2">
      <c r="D161">
        <v>2.0491790000000001</v>
      </c>
      <c r="E161">
        <v>248.4</v>
      </c>
      <c r="F161">
        <v>121.21929900000001</v>
      </c>
      <c r="G161" t="s">
        <v>25</v>
      </c>
      <c r="H161">
        <v>2</v>
      </c>
      <c r="I161" t="s">
        <v>24</v>
      </c>
      <c r="J161" t="s">
        <v>24</v>
      </c>
      <c r="K161" t="s">
        <v>24</v>
      </c>
      <c r="L161" t="s">
        <v>24</v>
      </c>
      <c r="M161" t="s">
        <v>6</v>
      </c>
      <c r="N161" t="s">
        <v>6</v>
      </c>
      <c r="O161" t="s">
        <v>24</v>
      </c>
      <c r="P161" t="s">
        <v>24</v>
      </c>
      <c r="Q161" t="s">
        <v>60</v>
      </c>
      <c r="R161" t="s">
        <v>62</v>
      </c>
    </row>
    <row r="162" spans="4:18" x14ac:dyDescent="0.2">
      <c r="D162">
        <v>2.0315159999999999</v>
      </c>
      <c r="E162">
        <v>248.4</v>
      </c>
      <c r="F162">
        <v>122.27321000000001</v>
      </c>
      <c r="G162" t="s">
        <v>25</v>
      </c>
      <c r="H162">
        <v>2</v>
      </c>
      <c r="I162" t="s">
        <v>24</v>
      </c>
      <c r="J162" t="s">
        <v>24</v>
      </c>
      <c r="K162" t="s">
        <v>24</v>
      </c>
      <c r="L162" t="s">
        <v>24</v>
      </c>
      <c r="M162" t="s">
        <v>6</v>
      </c>
      <c r="N162" t="s">
        <v>6</v>
      </c>
      <c r="O162" t="s">
        <v>24</v>
      </c>
      <c r="P162" t="s">
        <v>24</v>
      </c>
      <c r="Q162" t="s">
        <v>60</v>
      </c>
      <c r="R162" t="s">
        <v>62</v>
      </c>
    </row>
    <row r="163" spans="4:18" x14ac:dyDescent="0.2">
      <c r="D163">
        <v>1.900401</v>
      </c>
      <c r="E163">
        <v>248.4</v>
      </c>
      <c r="F163">
        <v>130.70928599999999</v>
      </c>
      <c r="G163" t="s">
        <v>25</v>
      </c>
      <c r="H163">
        <v>2</v>
      </c>
      <c r="I163" t="s">
        <v>6</v>
      </c>
      <c r="J163" t="s">
        <v>6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60</v>
      </c>
      <c r="R163" t="s">
        <v>62</v>
      </c>
    </row>
    <row r="164" spans="4:18" x14ac:dyDescent="0.2">
      <c r="D164">
        <v>1.768983</v>
      </c>
      <c r="E164">
        <v>220.8</v>
      </c>
      <c r="F164">
        <v>124.817453</v>
      </c>
      <c r="G164" t="s">
        <v>25</v>
      </c>
      <c r="H164">
        <v>2</v>
      </c>
      <c r="I164" t="s">
        <v>6</v>
      </c>
      <c r="J164" t="s">
        <v>6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60</v>
      </c>
      <c r="R164" t="s">
        <v>62</v>
      </c>
    </row>
    <row r="165" spans="4:18" x14ac:dyDescent="0.2">
      <c r="D165">
        <v>1.7903</v>
      </c>
      <c r="E165">
        <v>220.8</v>
      </c>
      <c r="F165">
        <v>123.33129599999999</v>
      </c>
      <c r="G165" t="s">
        <v>25</v>
      </c>
      <c r="H165">
        <v>2</v>
      </c>
      <c r="I165" t="s">
        <v>6</v>
      </c>
      <c r="J165" t="s">
        <v>6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60</v>
      </c>
      <c r="R165" t="s">
        <v>62</v>
      </c>
    </row>
    <row r="166" spans="4:18" x14ac:dyDescent="0.2">
      <c r="D166">
        <v>1.7492780000000001</v>
      </c>
      <c r="E166">
        <v>220.8</v>
      </c>
      <c r="F166">
        <v>126.223539</v>
      </c>
      <c r="G166" t="s">
        <v>25</v>
      </c>
      <c r="H166">
        <v>2</v>
      </c>
      <c r="I166" t="s">
        <v>6</v>
      </c>
      <c r="J166" t="s">
        <v>6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60</v>
      </c>
      <c r="R166" t="s">
        <v>62</v>
      </c>
    </row>
    <row r="167" spans="4:18" x14ac:dyDescent="0.2">
      <c r="D167">
        <v>1.831893</v>
      </c>
      <c r="E167">
        <v>220.8</v>
      </c>
      <c r="F167">
        <v>120.531036</v>
      </c>
      <c r="G167" t="s">
        <v>25</v>
      </c>
      <c r="H167">
        <v>2</v>
      </c>
      <c r="I167" t="s">
        <v>6</v>
      </c>
      <c r="J167" t="s">
        <v>6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60</v>
      </c>
      <c r="R167" t="s">
        <v>62</v>
      </c>
    </row>
    <row r="168" spans="4:18" x14ac:dyDescent="0.2">
      <c r="D168">
        <v>1.9106300000000001</v>
      </c>
      <c r="E168">
        <v>248.4</v>
      </c>
      <c r="F168">
        <v>130.00947500000001</v>
      </c>
      <c r="G168" t="s">
        <v>25</v>
      </c>
      <c r="H168">
        <v>4</v>
      </c>
      <c r="I168" t="s">
        <v>6</v>
      </c>
      <c r="J168" t="s">
        <v>6</v>
      </c>
      <c r="K168" t="s">
        <v>24</v>
      </c>
      <c r="L168" t="s">
        <v>24</v>
      </c>
      <c r="M168" t="s">
        <v>6</v>
      </c>
      <c r="N168" t="s">
        <v>6</v>
      </c>
      <c r="O168" t="s">
        <v>24</v>
      </c>
      <c r="P168" t="s">
        <v>24</v>
      </c>
      <c r="Q168" t="s">
        <v>60</v>
      </c>
      <c r="R168" t="s">
        <v>62</v>
      </c>
    </row>
    <row r="169" spans="4:18" x14ac:dyDescent="0.2">
      <c r="D169">
        <v>1.860414</v>
      </c>
      <c r="E169">
        <v>248.4</v>
      </c>
      <c r="F169">
        <v>133.518663</v>
      </c>
      <c r="G169" t="s">
        <v>25</v>
      </c>
      <c r="H169">
        <v>4</v>
      </c>
      <c r="I169" t="s">
        <v>6</v>
      </c>
      <c r="J169" t="s">
        <v>6</v>
      </c>
      <c r="K169" t="s">
        <v>24</v>
      </c>
      <c r="L169" t="s">
        <v>24</v>
      </c>
      <c r="M169" t="s">
        <v>6</v>
      </c>
      <c r="N169" t="s">
        <v>6</v>
      </c>
      <c r="O169" t="s">
        <v>24</v>
      </c>
      <c r="P169" t="s">
        <v>24</v>
      </c>
      <c r="Q169" t="s">
        <v>60</v>
      </c>
      <c r="R169" t="s">
        <v>62</v>
      </c>
    </row>
    <row r="170" spans="4:18" x14ac:dyDescent="0.2">
      <c r="D170">
        <v>1.739671</v>
      </c>
      <c r="E170">
        <v>220.8</v>
      </c>
      <c r="F170">
        <v>126.92053199999999</v>
      </c>
      <c r="G170" t="s">
        <v>25</v>
      </c>
      <c r="H170">
        <v>4</v>
      </c>
      <c r="I170" t="s">
        <v>6</v>
      </c>
      <c r="J170" t="s">
        <v>6</v>
      </c>
      <c r="K170" t="s">
        <v>24</v>
      </c>
      <c r="L170" t="s">
        <v>24</v>
      </c>
      <c r="M170" t="s">
        <v>6</v>
      </c>
      <c r="N170" t="s">
        <v>6</v>
      </c>
      <c r="O170" t="s">
        <v>24</v>
      </c>
      <c r="P170" t="s">
        <v>24</v>
      </c>
      <c r="Q170" t="s">
        <v>60</v>
      </c>
      <c r="R170" t="s">
        <v>62</v>
      </c>
    </row>
    <row r="171" spans="4:18" x14ac:dyDescent="0.2">
      <c r="D171">
        <v>1.91073</v>
      </c>
      <c r="E171">
        <v>248.4</v>
      </c>
      <c r="F171">
        <v>130.00267700000001</v>
      </c>
      <c r="G171" t="s">
        <v>25</v>
      </c>
      <c r="H171">
        <v>4</v>
      </c>
      <c r="I171" t="s">
        <v>6</v>
      </c>
      <c r="J171" t="s">
        <v>6</v>
      </c>
      <c r="K171" t="s">
        <v>24</v>
      </c>
      <c r="L171" t="s">
        <v>24</v>
      </c>
      <c r="M171" t="s">
        <v>6</v>
      </c>
      <c r="N171" t="s">
        <v>6</v>
      </c>
      <c r="O171" t="s">
        <v>24</v>
      </c>
      <c r="P171" t="s">
        <v>24</v>
      </c>
      <c r="Q171" t="s">
        <v>60</v>
      </c>
      <c r="R171" t="s">
        <v>62</v>
      </c>
    </row>
    <row r="172" spans="4:18" x14ac:dyDescent="0.2">
      <c r="D172">
        <v>1.8840539999999999</v>
      </c>
      <c r="E172">
        <v>248.4</v>
      </c>
      <c r="F172">
        <v>131.843368</v>
      </c>
      <c r="G172" t="s">
        <v>25</v>
      </c>
      <c r="H172">
        <v>4</v>
      </c>
      <c r="I172" t="s">
        <v>6</v>
      </c>
      <c r="J172" t="s">
        <v>6</v>
      </c>
      <c r="K172" t="s">
        <v>24</v>
      </c>
      <c r="L172" t="s">
        <v>24</v>
      </c>
      <c r="M172" t="s">
        <v>6</v>
      </c>
      <c r="N172" t="s">
        <v>6</v>
      </c>
      <c r="O172" t="s">
        <v>24</v>
      </c>
      <c r="P172" t="s">
        <v>24</v>
      </c>
      <c r="Q172" t="s">
        <v>60</v>
      </c>
      <c r="R172" t="s">
        <v>62</v>
      </c>
    </row>
    <row r="173" spans="4:18" x14ac:dyDescent="0.2">
      <c r="D173">
        <v>1.816195</v>
      </c>
      <c r="E173">
        <v>220.8</v>
      </c>
      <c r="F173">
        <v>121.572817</v>
      </c>
      <c r="G173" t="s">
        <v>25</v>
      </c>
      <c r="H173">
        <v>4</v>
      </c>
      <c r="I173" t="s">
        <v>6</v>
      </c>
      <c r="J173" t="s">
        <v>6</v>
      </c>
      <c r="K173" t="s">
        <v>6</v>
      </c>
      <c r="L173" t="s">
        <v>6</v>
      </c>
      <c r="M173" t="s">
        <v>24</v>
      </c>
      <c r="N173" t="s">
        <v>24</v>
      </c>
      <c r="O173" t="s">
        <v>24</v>
      </c>
      <c r="P173" t="s">
        <v>24</v>
      </c>
      <c r="Q173" t="s">
        <v>60</v>
      </c>
      <c r="R173" t="s">
        <v>62</v>
      </c>
    </row>
    <row r="174" spans="4:18" x14ac:dyDescent="0.2">
      <c r="D174">
        <v>1.7751479999999999</v>
      </c>
      <c r="E174">
        <v>220.8</v>
      </c>
      <c r="F174">
        <v>124.38397500000001</v>
      </c>
      <c r="G174" t="s">
        <v>25</v>
      </c>
      <c r="H174">
        <v>4</v>
      </c>
      <c r="I174" t="s">
        <v>6</v>
      </c>
      <c r="J174" t="s">
        <v>6</v>
      </c>
      <c r="K174" t="s">
        <v>6</v>
      </c>
      <c r="L174" t="s">
        <v>6</v>
      </c>
      <c r="M174" t="s">
        <v>24</v>
      </c>
      <c r="N174" t="s">
        <v>24</v>
      </c>
      <c r="O174" t="s">
        <v>24</v>
      </c>
      <c r="P174" t="s">
        <v>24</v>
      </c>
      <c r="Q174" t="s">
        <v>60</v>
      </c>
      <c r="R174" t="s">
        <v>62</v>
      </c>
    </row>
    <row r="175" spans="4:18" x14ac:dyDescent="0.2">
      <c r="D175">
        <v>1.69733</v>
      </c>
      <c r="E175">
        <v>220.8</v>
      </c>
      <c r="F175">
        <v>130.08663300000001</v>
      </c>
      <c r="G175" t="s">
        <v>25</v>
      </c>
      <c r="H175">
        <v>4</v>
      </c>
      <c r="I175" t="s">
        <v>6</v>
      </c>
      <c r="J175" t="s">
        <v>6</v>
      </c>
      <c r="K175" t="s">
        <v>6</v>
      </c>
      <c r="L175" t="s">
        <v>6</v>
      </c>
      <c r="M175" t="s">
        <v>24</v>
      </c>
      <c r="N175" t="s">
        <v>24</v>
      </c>
      <c r="O175" t="s">
        <v>24</v>
      </c>
      <c r="P175" t="s">
        <v>24</v>
      </c>
      <c r="Q175" t="s">
        <v>60</v>
      </c>
      <c r="R175" t="s">
        <v>62</v>
      </c>
    </row>
    <row r="176" spans="4:18" x14ac:dyDescent="0.2">
      <c r="D176">
        <v>1.7641009999999999</v>
      </c>
      <c r="E176">
        <v>220.8</v>
      </c>
      <c r="F176">
        <v>125.16293400000001</v>
      </c>
      <c r="G176" t="s">
        <v>25</v>
      </c>
      <c r="H176">
        <v>4</v>
      </c>
      <c r="I176" t="s">
        <v>6</v>
      </c>
      <c r="J176" t="s">
        <v>6</v>
      </c>
      <c r="K176" t="s">
        <v>6</v>
      </c>
      <c r="L176" t="s">
        <v>6</v>
      </c>
      <c r="M176" t="s">
        <v>24</v>
      </c>
      <c r="N176" t="s">
        <v>24</v>
      </c>
      <c r="O176" t="s">
        <v>24</v>
      </c>
      <c r="P176" t="s">
        <v>24</v>
      </c>
      <c r="Q176" t="s">
        <v>60</v>
      </c>
      <c r="R176" t="s">
        <v>62</v>
      </c>
    </row>
    <row r="177" spans="4:18" x14ac:dyDescent="0.2">
      <c r="D177">
        <v>1.8070679999999999</v>
      </c>
      <c r="E177">
        <v>248.4</v>
      </c>
      <c r="F177">
        <v>137.460251</v>
      </c>
      <c r="G177" t="s">
        <v>25</v>
      </c>
      <c r="H177">
        <v>4</v>
      </c>
      <c r="I177" t="s">
        <v>6</v>
      </c>
      <c r="J177" t="s">
        <v>6</v>
      </c>
      <c r="K177" t="s">
        <v>6</v>
      </c>
      <c r="L177" t="s">
        <v>6</v>
      </c>
      <c r="M177" t="s">
        <v>24</v>
      </c>
      <c r="N177" t="s">
        <v>24</v>
      </c>
      <c r="O177" t="s">
        <v>24</v>
      </c>
      <c r="P177" t="s">
        <v>24</v>
      </c>
      <c r="Q177" t="s">
        <v>60</v>
      </c>
      <c r="R177" t="s">
        <v>62</v>
      </c>
    </row>
    <row r="178" spans="4:18" x14ac:dyDescent="0.2">
      <c r="D178">
        <v>1.8398509999999999</v>
      </c>
      <c r="E178">
        <v>248.4</v>
      </c>
      <c r="F178">
        <v>135.01094800000001</v>
      </c>
      <c r="G178" t="s">
        <v>25</v>
      </c>
      <c r="H178">
        <v>8</v>
      </c>
      <c r="I178" t="s">
        <v>6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  <c r="Q178" t="s">
        <v>60</v>
      </c>
      <c r="R178" t="s">
        <v>62</v>
      </c>
    </row>
    <row r="179" spans="4:18" x14ac:dyDescent="0.2">
      <c r="D179">
        <v>1.6449339999999999</v>
      </c>
      <c r="E179">
        <v>220.8</v>
      </c>
      <c r="F179">
        <v>134.230279</v>
      </c>
      <c r="G179" t="s">
        <v>25</v>
      </c>
      <c r="H179">
        <v>8</v>
      </c>
      <c r="I179" t="s">
        <v>6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  <c r="Q179" t="s">
        <v>60</v>
      </c>
      <c r="R179" t="s">
        <v>62</v>
      </c>
    </row>
    <row r="180" spans="4:18" x14ac:dyDescent="0.2">
      <c r="D180">
        <v>1.8800600000000001</v>
      </c>
      <c r="E180">
        <v>248.4</v>
      </c>
      <c r="F180">
        <v>132.12342899999999</v>
      </c>
      <c r="G180" t="s">
        <v>25</v>
      </c>
      <c r="H180">
        <v>8</v>
      </c>
      <c r="I180" t="s">
        <v>6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  <c r="Q180" t="s">
        <v>60</v>
      </c>
      <c r="R180" t="s">
        <v>62</v>
      </c>
    </row>
    <row r="181" spans="4:18" x14ac:dyDescent="0.2">
      <c r="D181">
        <v>1.8056650000000001</v>
      </c>
      <c r="E181">
        <v>220.8</v>
      </c>
      <c r="F181">
        <v>122.281785</v>
      </c>
      <c r="G181" t="s">
        <v>25</v>
      </c>
      <c r="H181">
        <v>8</v>
      </c>
      <c r="I181" t="s">
        <v>6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  <c r="Q181" t="s">
        <v>60</v>
      </c>
      <c r="R181" t="s">
        <v>62</v>
      </c>
    </row>
    <row r="182" spans="4:18" x14ac:dyDescent="0.2">
      <c r="D182">
        <v>1.839861</v>
      </c>
      <c r="E182">
        <v>248.4</v>
      </c>
      <c r="F182">
        <v>135.01018400000001</v>
      </c>
      <c r="G182" t="s">
        <v>25</v>
      </c>
      <c r="H182">
        <v>8</v>
      </c>
      <c r="I182" t="s">
        <v>6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60</v>
      </c>
      <c r="R182" t="s">
        <v>62</v>
      </c>
    </row>
    <row r="183" spans="4:18" x14ac:dyDescent="0.2">
      <c r="D183">
        <v>0.66197799999999996</v>
      </c>
      <c r="E183">
        <v>82.8</v>
      </c>
      <c r="F183">
        <v>125.079667</v>
      </c>
      <c r="G183" t="s">
        <v>28</v>
      </c>
      <c r="H183">
        <v>8</v>
      </c>
      <c r="I183" t="s">
        <v>6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  <c r="Q183" t="s">
        <v>60</v>
      </c>
      <c r="R183" t="s">
        <v>62</v>
      </c>
    </row>
    <row r="184" spans="4:18" x14ac:dyDescent="0.2">
      <c r="D184">
        <v>0.649227</v>
      </c>
      <c r="E184">
        <v>82.8</v>
      </c>
      <c r="F184">
        <v>127.536316</v>
      </c>
      <c r="G184" t="s">
        <v>28</v>
      </c>
      <c r="H184">
        <v>8</v>
      </c>
      <c r="I184" t="s">
        <v>6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  <c r="Q184" t="s">
        <v>60</v>
      </c>
      <c r="R184" t="s">
        <v>62</v>
      </c>
    </row>
    <row r="185" spans="4:18" x14ac:dyDescent="0.2">
      <c r="D185">
        <v>0.65605000000000002</v>
      </c>
      <c r="E185">
        <v>82.8</v>
      </c>
      <c r="F185">
        <v>126.209852</v>
      </c>
      <c r="G185" t="s">
        <v>28</v>
      </c>
      <c r="H185">
        <v>8</v>
      </c>
      <c r="I185" t="s">
        <v>6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  <c r="Q185" t="s">
        <v>60</v>
      </c>
      <c r="R185" t="s">
        <v>62</v>
      </c>
    </row>
    <row r="186" spans="4:18" x14ac:dyDescent="0.2">
      <c r="D186">
        <v>1.5360259999999999</v>
      </c>
      <c r="E186">
        <v>193.2</v>
      </c>
      <c r="F186">
        <v>125.779111</v>
      </c>
      <c r="G186" t="s">
        <v>29</v>
      </c>
      <c r="H186">
        <v>8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  <c r="Q186" t="s">
        <v>60</v>
      </c>
      <c r="R186" t="s">
        <v>62</v>
      </c>
    </row>
    <row r="187" spans="4:18" x14ac:dyDescent="0.2">
      <c r="D187">
        <v>1.3782110000000001</v>
      </c>
      <c r="E187">
        <v>165.6</v>
      </c>
      <c r="F187">
        <v>120.15573999999999</v>
      </c>
      <c r="G187" t="s">
        <v>29</v>
      </c>
      <c r="H187">
        <v>8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  <c r="Q187" t="s">
        <v>60</v>
      </c>
      <c r="R187" t="s">
        <v>62</v>
      </c>
    </row>
    <row r="188" spans="4:18" x14ac:dyDescent="0.2">
      <c r="D188">
        <v>1.4063950000000001</v>
      </c>
      <c r="E188">
        <v>193.2</v>
      </c>
      <c r="F188">
        <v>137.372533</v>
      </c>
      <c r="G188" t="s">
        <v>29</v>
      </c>
      <c r="H188">
        <v>8</v>
      </c>
      <c r="I188" t="s">
        <v>6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  <c r="Q188" t="s">
        <v>60</v>
      </c>
      <c r="R188" t="s">
        <v>62</v>
      </c>
    </row>
    <row r="189" spans="4:18" x14ac:dyDescent="0.2">
      <c r="D189">
        <v>1.589272</v>
      </c>
      <c r="E189">
        <v>193.2</v>
      </c>
      <c r="F189">
        <v>121.56511399999999</v>
      </c>
      <c r="G189" t="s">
        <v>30</v>
      </c>
      <c r="H189">
        <v>8</v>
      </c>
      <c r="I189" t="s">
        <v>6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t="s">
        <v>6</v>
      </c>
      <c r="P189" t="s">
        <v>6</v>
      </c>
      <c r="Q189" t="s">
        <v>60</v>
      </c>
      <c r="R189" t="s">
        <v>62</v>
      </c>
    </row>
    <row r="190" spans="4:18" x14ac:dyDescent="0.2">
      <c r="D190">
        <v>1.614587</v>
      </c>
      <c r="E190">
        <v>220.8</v>
      </c>
      <c r="F190">
        <v>136.75323399999999</v>
      </c>
      <c r="G190" t="s">
        <v>30</v>
      </c>
      <c r="H190">
        <v>8</v>
      </c>
      <c r="I190" t="s">
        <v>6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t="s">
        <v>6</v>
      </c>
      <c r="P190" t="s">
        <v>6</v>
      </c>
      <c r="Q190" t="s">
        <v>60</v>
      </c>
      <c r="R190" t="s">
        <v>62</v>
      </c>
    </row>
    <row r="191" spans="4:18" x14ac:dyDescent="0.2">
      <c r="D191">
        <v>1.5990489999999999</v>
      </c>
      <c r="E191">
        <v>220.8</v>
      </c>
      <c r="F191">
        <v>138.082055</v>
      </c>
      <c r="G191" t="s">
        <v>30</v>
      </c>
      <c r="H191">
        <v>8</v>
      </c>
      <c r="I191" t="s">
        <v>6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t="s">
        <v>6</v>
      </c>
      <c r="P191" t="s">
        <v>6</v>
      </c>
      <c r="Q191" t="s">
        <v>60</v>
      </c>
      <c r="R191" t="s">
        <v>62</v>
      </c>
    </row>
    <row r="192" spans="4:18" x14ac:dyDescent="0.2">
      <c r="D192">
        <v>0.40022400000000002</v>
      </c>
      <c r="E192">
        <v>82.8</v>
      </c>
      <c r="F192">
        <v>206.883928</v>
      </c>
      <c r="G192" t="s">
        <v>31</v>
      </c>
      <c r="H192">
        <v>8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60</v>
      </c>
      <c r="R192" t="s">
        <v>62</v>
      </c>
    </row>
    <row r="193" spans="4:18" x14ac:dyDescent="0.2">
      <c r="D193">
        <v>0.32867099999999999</v>
      </c>
      <c r="E193">
        <v>55.2</v>
      </c>
      <c r="F193">
        <v>167.948971</v>
      </c>
      <c r="G193" t="s">
        <v>31</v>
      </c>
      <c r="H193">
        <v>8</v>
      </c>
      <c r="I193" t="s">
        <v>6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  <c r="Q193" t="s">
        <v>60</v>
      </c>
      <c r="R193" t="s">
        <v>62</v>
      </c>
    </row>
    <row r="194" spans="4:18" x14ac:dyDescent="0.2">
      <c r="D194">
        <v>0.30774499999999999</v>
      </c>
      <c r="E194">
        <v>55.2</v>
      </c>
      <c r="F194">
        <v>179.36955399999999</v>
      </c>
      <c r="G194" t="s">
        <v>31</v>
      </c>
      <c r="H194">
        <v>8</v>
      </c>
      <c r="I194" t="s">
        <v>6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  <c r="Q194" t="s">
        <v>60</v>
      </c>
      <c r="R194" t="s">
        <v>62</v>
      </c>
    </row>
    <row r="195" spans="4:18" x14ac:dyDescent="0.2">
      <c r="D195">
        <v>3.13307</v>
      </c>
      <c r="E195">
        <v>386.4</v>
      </c>
      <c r="F195">
        <v>123.32949499999999</v>
      </c>
      <c r="G195" t="s">
        <v>32</v>
      </c>
      <c r="H195">
        <v>8</v>
      </c>
      <c r="I195" t="s">
        <v>6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t="s">
        <v>6</v>
      </c>
      <c r="P195" t="s">
        <v>6</v>
      </c>
      <c r="Q195" t="s">
        <v>60</v>
      </c>
      <c r="R195" t="s">
        <v>62</v>
      </c>
    </row>
    <row r="196" spans="4:18" x14ac:dyDescent="0.2">
      <c r="D196">
        <v>3.0696400000000001</v>
      </c>
      <c r="E196">
        <v>386.4</v>
      </c>
      <c r="F196">
        <v>125.877951</v>
      </c>
      <c r="G196" t="s">
        <v>32</v>
      </c>
      <c r="H196">
        <v>8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  <c r="Q196" t="s">
        <v>60</v>
      </c>
      <c r="R196" t="s">
        <v>62</v>
      </c>
    </row>
    <row r="197" spans="4:18" x14ac:dyDescent="0.2">
      <c r="D197">
        <v>2.7898610000000001</v>
      </c>
      <c r="E197">
        <v>358.8</v>
      </c>
      <c r="F197">
        <v>128.608575</v>
      </c>
      <c r="G197" t="s">
        <v>32</v>
      </c>
      <c r="H197">
        <v>8</v>
      </c>
      <c r="I197" t="s">
        <v>6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t="s">
        <v>6</v>
      </c>
      <c r="P197" t="s">
        <v>6</v>
      </c>
      <c r="Q197" t="s">
        <v>60</v>
      </c>
      <c r="R197" t="s">
        <v>62</v>
      </c>
    </row>
    <row r="198" spans="4:18" x14ac:dyDescent="0.2">
      <c r="D198">
        <v>1.845874</v>
      </c>
      <c r="E198">
        <v>248.4</v>
      </c>
      <c r="F198">
        <v>134.57040900000001</v>
      </c>
      <c r="G198" t="s">
        <v>33</v>
      </c>
      <c r="H198">
        <v>8</v>
      </c>
      <c r="I198" t="s">
        <v>6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  <c r="Q198" t="s">
        <v>60</v>
      </c>
      <c r="R198" t="s">
        <v>62</v>
      </c>
    </row>
    <row r="199" spans="4:18" x14ac:dyDescent="0.2">
      <c r="D199">
        <v>1.6703049999999999</v>
      </c>
      <c r="E199">
        <v>220.8</v>
      </c>
      <c r="F199">
        <v>132.191428</v>
      </c>
      <c r="G199" t="s">
        <v>33</v>
      </c>
      <c r="H199">
        <v>8</v>
      </c>
      <c r="I199" t="s">
        <v>6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  <c r="Q199" t="s">
        <v>60</v>
      </c>
      <c r="R199" t="s">
        <v>62</v>
      </c>
    </row>
    <row r="200" spans="4:18" x14ac:dyDescent="0.2">
      <c r="D200">
        <v>1.8362369999999999</v>
      </c>
      <c r="E200">
        <v>248.4</v>
      </c>
      <c r="F200">
        <v>135.276668</v>
      </c>
      <c r="G200" t="s">
        <v>33</v>
      </c>
      <c r="H200">
        <v>8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  <c r="Q200" t="s">
        <v>60</v>
      </c>
      <c r="R200" t="s">
        <v>62</v>
      </c>
    </row>
    <row r="201" spans="4:18" x14ac:dyDescent="0.2">
      <c r="D201">
        <v>0.84015300000000004</v>
      </c>
      <c r="E201">
        <v>110.4</v>
      </c>
      <c r="F201">
        <v>131.40471099999999</v>
      </c>
      <c r="G201" t="s">
        <v>28</v>
      </c>
      <c r="H201">
        <v>2</v>
      </c>
      <c r="I201" t="s">
        <v>6</v>
      </c>
      <c r="J201" t="s">
        <v>6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60</v>
      </c>
      <c r="R201" t="s">
        <v>62</v>
      </c>
    </row>
    <row r="202" spans="4:18" x14ac:dyDescent="0.2">
      <c r="D202">
        <v>0.53675799999999996</v>
      </c>
      <c r="E202">
        <v>82.8</v>
      </c>
      <c r="F202">
        <v>154.25945300000001</v>
      </c>
      <c r="G202" t="s">
        <v>28</v>
      </c>
      <c r="H202">
        <v>2</v>
      </c>
      <c r="I202" t="s">
        <v>6</v>
      </c>
      <c r="J202" t="s">
        <v>6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60</v>
      </c>
      <c r="R202" t="s">
        <v>62</v>
      </c>
    </row>
    <row r="203" spans="4:18" x14ac:dyDescent="0.2">
      <c r="D203">
        <v>0.70419200000000004</v>
      </c>
      <c r="E203">
        <v>110.4</v>
      </c>
      <c r="F203">
        <v>156.775532</v>
      </c>
      <c r="G203" t="s">
        <v>28</v>
      </c>
      <c r="H203">
        <v>2</v>
      </c>
      <c r="I203" t="s">
        <v>6</v>
      </c>
      <c r="J203" t="s">
        <v>6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  <c r="Q203" t="s">
        <v>60</v>
      </c>
      <c r="R203" t="s">
        <v>62</v>
      </c>
    </row>
    <row r="204" spans="4:18" x14ac:dyDescent="0.2">
      <c r="D204">
        <v>1.4547140000000001</v>
      </c>
      <c r="E204">
        <v>193.2</v>
      </c>
      <c r="F204">
        <v>132.809619</v>
      </c>
      <c r="G204" t="s">
        <v>29</v>
      </c>
      <c r="H204">
        <v>2</v>
      </c>
      <c r="I204" t="s">
        <v>6</v>
      </c>
      <c r="J204" t="s">
        <v>6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60</v>
      </c>
      <c r="R204" t="s">
        <v>62</v>
      </c>
    </row>
    <row r="205" spans="4:18" x14ac:dyDescent="0.2">
      <c r="D205">
        <v>1.3878239999999999</v>
      </c>
      <c r="E205">
        <v>193.2</v>
      </c>
      <c r="F205">
        <v>139.21077600000001</v>
      </c>
      <c r="G205" t="s">
        <v>29</v>
      </c>
      <c r="H205">
        <v>2</v>
      </c>
      <c r="I205" t="s">
        <v>6</v>
      </c>
      <c r="J205" t="s">
        <v>6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60</v>
      </c>
      <c r="R205" t="s">
        <v>62</v>
      </c>
    </row>
    <row r="206" spans="4:18" x14ac:dyDescent="0.2">
      <c r="D206">
        <v>1.3268930000000001</v>
      </c>
      <c r="E206">
        <v>165.6</v>
      </c>
      <c r="F206">
        <v>124.802817</v>
      </c>
      <c r="G206" t="s">
        <v>29</v>
      </c>
      <c r="H206">
        <v>2</v>
      </c>
      <c r="I206" t="s">
        <v>6</v>
      </c>
      <c r="J206" t="s">
        <v>6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  <c r="Q206" t="s">
        <v>60</v>
      </c>
      <c r="R206" t="s">
        <v>62</v>
      </c>
    </row>
    <row r="207" spans="4:18" x14ac:dyDescent="0.2">
      <c r="D207">
        <v>1.5801810000000001</v>
      </c>
      <c r="E207">
        <v>193.2</v>
      </c>
      <c r="F207">
        <v>122.264492</v>
      </c>
      <c r="G207" t="s">
        <v>30</v>
      </c>
      <c r="H207">
        <v>2</v>
      </c>
      <c r="I207" t="s">
        <v>6</v>
      </c>
      <c r="J207" t="s">
        <v>6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60</v>
      </c>
      <c r="R207" t="s">
        <v>62</v>
      </c>
    </row>
    <row r="208" spans="4:18" x14ac:dyDescent="0.2">
      <c r="D208">
        <v>1.4063129999999999</v>
      </c>
      <c r="E208">
        <v>193.2</v>
      </c>
      <c r="F208">
        <v>137.380528</v>
      </c>
      <c r="G208" t="s">
        <v>30</v>
      </c>
      <c r="H208">
        <v>2</v>
      </c>
      <c r="I208" t="s">
        <v>6</v>
      </c>
      <c r="J208" t="s">
        <v>6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  <c r="Q208" t="s">
        <v>60</v>
      </c>
      <c r="R208" t="s">
        <v>62</v>
      </c>
    </row>
    <row r="209" spans="4:18" x14ac:dyDescent="0.2">
      <c r="D209">
        <v>1.428193</v>
      </c>
      <c r="E209">
        <v>193.2</v>
      </c>
      <c r="F209">
        <v>135.27583999999999</v>
      </c>
      <c r="G209" t="s">
        <v>30</v>
      </c>
      <c r="H209">
        <v>2</v>
      </c>
      <c r="I209" t="s">
        <v>6</v>
      </c>
      <c r="J209" t="s">
        <v>6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60</v>
      </c>
      <c r="R209" t="s">
        <v>62</v>
      </c>
    </row>
    <row r="210" spans="4:18" x14ac:dyDescent="0.2">
      <c r="D210">
        <v>1.522276</v>
      </c>
      <c r="E210">
        <v>193.2</v>
      </c>
      <c r="F210">
        <v>126.915255</v>
      </c>
      <c r="G210" t="s">
        <v>33</v>
      </c>
      <c r="H210">
        <v>2</v>
      </c>
      <c r="I210" t="s">
        <v>6</v>
      </c>
      <c r="J210" t="s">
        <v>6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60</v>
      </c>
      <c r="R210" t="s">
        <v>62</v>
      </c>
    </row>
    <row r="211" spans="4:18" x14ac:dyDescent="0.2">
      <c r="D211">
        <v>1.497447</v>
      </c>
      <c r="E211">
        <v>193.2</v>
      </c>
      <c r="F211">
        <v>129.019623</v>
      </c>
      <c r="G211" t="s">
        <v>33</v>
      </c>
      <c r="H211">
        <v>2</v>
      </c>
      <c r="I211" t="s">
        <v>6</v>
      </c>
      <c r="J211" t="s">
        <v>6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60</v>
      </c>
      <c r="R211" t="s">
        <v>62</v>
      </c>
    </row>
    <row r="212" spans="4:18" x14ac:dyDescent="0.2">
      <c r="D212">
        <v>1.531739</v>
      </c>
      <c r="E212">
        <v>193.2</v>
      </c>
      <c r="F212">
        <v>126.131148</v>
      </c>
      <c r="G212" t="s">
        <v>33</v>
      </c>
      <c r="H212">
        <v>2</v>
      </c>
      <c r="I212" t="s">
        <v>6</v>
      </c>
      <c r="J212" t="s">
        <v>6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  <c r="Q212" t="s">
        <v>60</v>
      </c>
      <c r="R212" t="s">
        <v>62</v>
      </c>
    </row>
    <row r="213" spans="4:18" x14ac:dyDescent="0.2">
      <c r="D213">
        <v>0.3039</v>
      </c>
      <c r="E213">
        <v>55.2</v>
      </c>
      <c r="F213">
        <v>181.63859600000001</v>
      </c>
      <c r="G213" t="s">
        <v>31</v>
      </c>
      <c r="H213">
        <v>2</v>
      </c>
      <c r="I213" t="s">
        <v>6</v>
      </c>
      <c r="J213" t="s">
        <v>6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  <c r="Q213" t="s">
        <v>60</v>
      </c>
      <c r="R213" t="s">
        <v>62</v>
      </c>
    </row>
    <row r="214" spans="4:18" x14ac:dyDescent="0.2">
      <c r="D214">
        <v>0.342005</v>
      </c>
      <c r="E214">
        <v>55.2</v>
      </c>
      <c r="F214">
        <v>161.40113500000001</v>
      </c>
      <c r="G214" t="s">
        <v>31</v>
      </c>
      <c r="H214">
        <v>2</v>
      </c>
      <c r="I214" t="s">
        <v>6</v>
      </c>
      <c r="J214" t="s">
        <v>6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60</v>
      </c>
      <c r="R214" t="s">
        <v>62</v>
      </c>
    </row>
    <row r="215" spans="4:18" x14ac:dyDescent="0.2">
      <c r="D215">
        <v>0.47609000000000001</v>
      </c>
      <c r="E215">
        <v>82.8</v>
      </c>
      <c r="F215">
        <v>173.916526</v>
      </c>
      <c r="G215" t="s">
        <v>31</v>
      </c>
      <c r="H215">
        <v>2</v>
      </c>
      <c r="I215" t="s">
        <v>6</v>
      </c>
      <c r="J215" t="s">
        <v>6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60</v>
      </c>
      <c r="R215" t="s">
        <v>62</v>
      </c>
    </row>
    <row r="216" spans="4:18" x14ac:dyDescent="0.2">
      <c r="D216">
        <v>2.5177350000000001</v>
      </c>
      <c r="E216">
        <v>331.2</v>
      </c>
      <c r="F216">
        <v>131.546807</v>
      </c>
      <c r="G216" t="s">
        <v>32</v>
      </c>
      <c r="H216">
        <v>2</v>
      </c>
      <c r="I216" t="s">
        <v>6</v>
      </c>
      <c r="J216" t="s">
        <v>6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60</v>
      </c>
      <c r="R216" t="s">
        <v>62</v>
      </c>
    </row>
    <row r="217" spans="4:18" x14ac:dyDescent="0.2">
      <c r="D217">
        <v>2.9768669999999999</v>
      </c>
      <c r="E217">
        <v>358.8</v>
      </c>
      <c r="F217">
        <v>120.52940099999999</v>
      </c>
      <c r="G217" t="s">
        <v>32</v>
      </c>
      <c r="H217">
        <v>2</v>
      </c>
      <c r="I217" t="s">
        <v>6</v>
      </c>
      <c r="J217" t="s">
        <v>6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60</v>
      </c>
      <c r="R217" t="s">
        <v>62</v>
      </c>
    </row>
    <row r="218" spans="4:18" x14ac:dyDescent="0.2">
      <c r="D218">
        <v>3.0213450000000002</v>
      </c>
      <c r="E218">
        <v>386.4</v>
      </c>
      <c r="F218">
        <v>127.890074</v>
      </c>
      <c r="G218" t="s">
        <v>32</v>
      </c>
      <c r="H218">
        <v>2</v>
      </c>
      <c r="I218" t="s">
        <v>6</v>
      </c>
      <c r="J218" t="s">
        <v>6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  <c r="Q218" t="s">
        <v>60</v>
      </c>
      <c r="R218" t="s">
        <v>62</v>
      </c>
    </row>
    <row r="219" spans="4:18" x14ac:dyDescent="0.2">
      <c r="D219">
        <v>0.60859700000000005</v>
      </c>
      <c r="E219">
        <v>82.8</v>
      </c>
      <c r="F219">
        <v>136.05064999999999</v>
      </c>
      <c r="G219" t="s">
        <v>28</v>
      </c>
      <c r="H219">
        <v>4</v>
      </c>
      <c r="I219" t="s">
        <v>6</v>
      </c>
      <c r="J219" t="s">
        <v>6</v>
      </c>
      <c r="K219" t="s">
        <v>6</v>
      </c>
      <c r="L219" t="s">
        <v>6</v>
      </c>
      <c r="M219" t="s">
        <v>24</v>
      </c>
      <c r="N219" t="s">
        <v>24</v>
      </c>
      <c r="O219" t="s">
        <v>24</v>
      </c>
      <c r="P219" t="s">
        <v>24</v>
      </c>
      <c r="Q219" t="s">
        <v>60</v>
      </c>
      <c r="R219" t="s">
        <v>62</v>
      </c>
    </row>
    <row r="220" spans="4:18" x14ac:dyDescent="0.2">
      <c r="D220">
        <v>0.57031299999999996</v>
      </c>
      <c r="E220">
        <v>82.8</v>
      </c>
      <c r="F220">
        <v>145.183502</v>
      </c>
      <c r="G220" t="s">
        <v>28</v>
      </c>
      <c r="H220">
        <v>4</v>
      </c>
      <c r="I220" t="s">
        <v>6</v>
      </c>
      <c r="J220" t="s">
        <v>6</v>
      </c>
      <c r="K220" t="s">
        <v>6</v>
      </c>
      <c r="L220" t="s">
        <v>6</v>
      </c>
      <c r="M220" t="s">
        <v>24</v>
      </c>
      <c r="N220" t="s">
        <v>24</v>
      </c>
      <c r="O220" t="s">
        <v>24</v>
      </c>
      <c r="P220" t="s">
        <v>24</v>
      </c>
      <c r="Q220" t="s">
        <v>60</v>
      </c>
      <c r="R220" t="s">
        <v>62</v>
      </c>
    </row>
    <row r="221" spans="4:18" x14ac:dyDescent="0.2">
      <c r="D221">
        <v>0.65059699999999998</v>
      </c>
      <c r="E221">
        <v>82.8</v>
      </c>
      <c r="F221">
        <v>127.267645</v>
      </c>
      <c r="G221" t="s">
        <v>28</v>
      </c>
      <c r="H221">
        <v>4</v>
      </c>
      <c r="I221" t="s">
        <v>6</v>
      </c>
      <c r="J221" t="s">
        <v>6</v>
      </c>
      <c r="K221" t="s">
        <v>6</v>
      </c>
      <c r="L221" t="s">
        <v>6</v>
      </c>
      <c r="M221" t="s">
        <v>24</v>
      </c>
      <c r="N221" t="s">
        <v>24</v>
      </c>
      <c r="O221" t="s">
        <v>24</v>
      </c>
      <c r="P221" t="s">
        <v>24</v>
      </c>
      <c r="Q221" t="s">
        <v>60</v>
      </c>
      <c r="R221" t="s">
        <v>62</v>
      </c>
    </row>
    <row r="222" spans="4:18" x14ac:dyDescent="0.2">
      <c r="D222">
        <v>1.1190230000000001</v>
      </c>
      <c r="E222">
        <v>138</v>
      </c>
      <c r="F222">
        <v>123.32191400000001</v>
      </c>
      <c r="G222" t="s">
        <v>29</v>
      </c>
      <c r="H222">
        <v>4</v>
      </c>
      <c r="I222" t="s">
        <v>6</v>
      </c>
      <c r="J222" t="s">
        <v>6</v>
      </c>
      <c r="K222" t="s">
        <v>6</v>
      </c>
      <c r="L222" t="s">
        <v>6</v>
      </c>
      <c r="M222" t="s">
        <v>24</v>
      </c>
      <c r="N222" t="s">
        <v>24</v>
      </c>
      <c r="O222" t="s">
        <v>24</v>
      </c>
      <c r="P222" t="s">
        <v>24</v>
      </c>
      <c r="Q222" t="s">
        <v>60</v>
      </c>
      <c r="R222" t="s">
        <v>62</v>
      </c>
    </row>
    <row r="223" spans="4:18" x14ac:dyDescent="0.2">
      <c r="D223">
        <v>1.1095159999999999</v>
      </c>
      <c r="E223">
        <v>138</v>
      </c>
      <c r="F223">
        <v>124.378601</v>
      </c>
      <c r="G223" t="s">
        <v>29</v>
      </c>
      <c r="H223">
        <v>4</v>
      </c>
      <c r="I223" t="s">
        <v>6</v>
      </c>
      <c r="J223" t="s">
        <v>6</v>
      </c>
      <c r="K223" t="s">
        <v>6</v>
      </c>
      <c r="L223" t="s">
        <v>6</v>
      </c>
      <c r="M223" t="s">
        <v>24</v>
      </c>
      <c r="N223" t="s">
        <v>24</v>
      </c>
      <c r="O223" t="s">
        <v>24</v>
      </c>
      <c r="P223" t="s">
        <v>24</v>
      </c>
      <c r="Q223" t="s">
        <v>60</v>
      </c>
      <c r="R223" t="s">
        <v>62</v>
      </c>
    </row>
    <row r="224" spans="4:18" x14ac:dyDescent="0.2">
      <c r="D224">
        <v>1.096425</v>
      </c>
      <c r="E224">
        <v>138</v>
      </c>
      <c r="F224">
        <v>125.863592</v>
      </c>
      <c r="G224" t="s">
        <v>29</v>
      </c>
      <c r="H224">
        <v>4</v>
      </c>
      <c r="I224" t="s">
        <v>6</v>
      </c>
      <c r="J224" t="s">
        <v>6</v>
      </c>
      <c r="K224" t="s">
        <v>6</v>
      </c>
      <c r="L224" t="s">
        <v>6</v>
      </c>
      <c r="M224" t="s">
        <v>24</v>
      </c>
      <c r="N224" t="s">
        <v>24</v>
      </c>
      <c r="O224" t="s">
        <v>24</v>
      </c>
      <c r="P224" t="s">
        <v>24</v>
      </c>
      <c r="Q224" t="s">
        <v>60</v>
      </c>
      <c r="R224" t="s">
        <v>62</v>
      </c>
    </row>
    <row r="225" spans="4:18" x14ac:dyDescent="0.2">
      <c r="D225">
        <v>0.40283600000000003</v>
      </c>
      <c r="E225">
        <v>55.2</v>
      </c>
      <c r="F225">
        <v>137.02844300000001</v>
      </c>
      <c r="G225" t="s">
        <v>31</v>
      </c>
      <c r="H225">
        <v>4</v>
      </c>
      <c r="I225" t="s">
        <v>6</v>
      </c>
      <c r="J225" t="s">
        <v>6</v>
      </c>
      <c r="K225" t="s">
        <v>6</v>
      </c>
      <c r="L225" t="s">
        <v>6</v>
      </c>
      <c r="M225" t="s">
        <v>24</v>
      </c>
      <c r="N225" t="s">
        <v>24</v>
      </c>
      <c r="O225" t="s">
        <v>24</v>
      </c>
      <c r="P225" t="s">
        <v>24</v>
      </c>
      <c r="Q225" t="s">
        <v>60</v>
      </c>
      <c r="R225" t="s">
        <v>62</v>
      </c>
    </row>
    <row r="226" spans="4:18" x14ac:dyDescent="0.2">
      <c r="D226">
        <v>0.33194899999999999</v>
      </c>
      <c r="E226">
        <v>55.2</v>
      </c>
      <c r="F226">
        <v>166.29049499999999</v>
      </c>
      <c r="G226" t="s">
        <v>31</v>
      </c>
      <c r="H226">
        <v>4</v>
      </c>
      <c r="I226" t="s">
        <v>6</v>
      </c>
      <c r="J226" t="s">
        <v>6</v>
      </c>
      <c r="K226" t="s">
        <v>6</v>
      </c>
      <c r="L226" t="s">
        <v>6</v>
      </c>
      <c r="M226" t="s">
        <v>24</v>
      </c>
      <c r="N226" t="s">
        <v>24</v>
      </c>
      <c r="O226" t="s">
        <v>24</v>
      </c>
      <c r="P226" t="s">
        <v>24</v>
      </c>
      <c r="Q226" t="s">
        <v>60</v>
      </c>
      <c r="R226" t="s">
        <v>62</v>
      </c>
    </row>
    <row r="227" spans="4:18" x14ac:dyDescent="0.2">
      <c r="D227">
        <v>0.303564</v>
      </c>
      <c r="E227">
        <v>55.2</v>
      </c>
      <c r="F227">
        <v>181.83969500000001</v>
      </c>
      <c r="G227" t="s">
        <v>31</v>
      </c>
      <c r="H227">
        <v>4</v>
      </c>
      <c r="I227" t="s">
        <v>6</v>
      </c>
      <c r="J227" t="s">
        <v>6</v>
      </c>
      <c r="K227" t="s">
        <v>6</v>
      </c>
      <c r="L227" t="s">
        <v>6</v>
      </c>
      <c r="M227" t="s">
        <v>24</v>
      </c>
      <c r="N227" t="s">
        <v>24</v>
      </c>
      <c r="O227" t="s">
        <v>24</v>
      </c>
      <c r="P227" t="s">
        <v>24</v>
      </c>
      <c r="Q227" t="s">
        <v>60</v>
      </c>
      <c r="R227" t="s">
        <v>62</v>
      </c>
    </row>
    <row r="228" spans="4:18" x14ac:dyDescent="0.2">
      <c r="D228">
        <v>1.3054859999999999</v>
      </c>
      <c r="E228">
        <v>193.2</v>
      </c>
      <c r="F228">
        <v>147.99082899999999</v>
      </c>
      <c r="G228" t="s">
        <v>30</v>
      </c>
      <c r="H228">
        <v>4</v>
      </c>
      <c r="I228" t="s">
        <v>6</v>
      </c>
      <c r="J228" t="s">
        <v>6</v>
      </c>
      <c r="K228" t="s">
        <v>6</v>
      </c>
      <c r="L228" t="s">
        <v>6</v>
      </c>
      <c r="M228" t="s">
        <v>24</v>
      </c>
      <c r="N228" t="s">
        <v>24</v>
      </c>
      <c r="O228" t="s">
        <v>24</v>
      </c>
      <c r="P228" t="s">
        <v>24</v>
      </c>
      <c r="Q228" t="s">
        <v>60</v>
      </c>
      <c r="R228" t="s">
        <v>62</v>
      </c>
    </row>
    <row r="229" spans="4:18" x14ac:dyDescent="0.2">
      <c r="D229">
        <v>1.3020160000000001</v>
      </c>
      <c r="E229">
        <v>165.6</v>
      </c>
      <c r="F229">
        <v>127.18734600000001</v>
      </c>
      <c r="G229" t="s">
        <v>30</v>
      </c>
      <c r="H229">
        <v>4</v>
      </c>
      <c r="I229" t="s">
        <v>6</v>
      </c>
      <c r="J229" t="s">
        <v>6</v>
      </c>
      <c r="K229" t="s">
        <v>6</v>
      </c>
      <c r="L229" t="s">
        <v>6</v>
      </c>
      <c r="M229" t="s">
        <v>24</v>
      </c>
      <c r="N229" t="s">
        <v>24</v>
      </c>
      <c r="O229" t="s">
        <v>24</v>
      </c>
      <c r="P229" t="s">
        <v>24</v>
      </c>
      <c r="Q229" t="s">
        <v>60</v>
      </c>
      <c r="R229" t="s">
        <v>62</v>
      </c>
    </row>
    <row r="230" spans="4:18" x14ac:dyDescent="0.2">
      <c r="D230">
        <v>1.3603529999999999</v>
      </c>
      <c r="E230">
        <v>193.2</v>
      </c>
      <c r="F230">
        <v>142.02195599999999</v>
      </c>
      <c r="G230" t="s">
        <v>30</v>
      </c>
      <c r="H230">
        <v>4</v>
      </c>
      <c r="I230" t="s">
        <v>6</v>
      </c>
      <c r="J230" t="s">
        <v>6</v>
      </c>
      <c r="K230" t="s">
        <v>6</v>
      </c>
      <c r="L230" t="s">
        <v>6</v>
      </c>
      <c r="M230" t="s">
        <v>24</v>
      </c>
      <c r="N230" t="s">
        <v>24</v>
      </c>
      <c r="O230" t="s">
        <v>24</v>
      </c>
      <c r="P230" t="s">
        <v>24</v>
      </c>
      <c r="Q230" t="s">
        <v>60</v>
      </c>
      <c r="R230" t="s">
        <v>62</v>
      </c>
    </row>
    <row r="231" spans="4:18" x14ac:dyDescent="0.2">
      <c r="D231">
        <v>2.602382</v>
      </c>
      <c r="E231">
        <v>331.2</v>
      </c>
      <c r="F231">
        <v>127.268007</v>
      </c>
      <c r="G231" t="s">
        <v>32</v>
      </c>
      <c r="H231">
        <v>4</v>
      </c>
      <c r="I231" t="s">
        <v>6</v>
      </c>
      <c r="J231" t="s">
        <v>6</v>
      </c>
      <c r="K231" t="s">
        <v>6</v>
      </c>
      <c r="L231" t="s">
        <v>6</v>
      </c>
      <c r="M231" t="s">
        <v>24</v>
      </c>
      <c r="N231" t="s">
        <v>24</v>
      </c>
      <c r="O231" t="s">
        <v>24</v>
      </c>
      <c r="P231" t="s">
        <v>24</v>
      </c>
      <c r="Q231" t="s">
        <v>60</v>
      </c>
      <c r="R231" t="s">
        <v>62</v>
      </c>
    </row>
    <row r="232" spans="4:18" x14ac:dyDescent="0.2">
      <c r="D232">
        <v>2.7323059999999999</v>
      </c>
      <c r="E232">
        <v>331.2</v>
      </c>
      <c r="F232">
        <v>121.21628800000001</v>
      </c>
      <c r="G232" t="s">
        <v>32</v>
      </c>
      <c r="H232">
        <v>4</v>
      </c>
      <c r="I232" t="s">
        <v>6</v>
      </c>
      <c r="J232" t="s">
        <v>6</v>
      </c>
      <c r="K232" t="s">
        <v>6</v>
      </c>
      <c r="L232" t="s">
        <v>6</v>
      </c>
      <c r="M232" t="s">
        <v>24</v>
      </c>
      <c r="N232" t="s">
        <v>24</v>
      </c>
      <c r="O232" t="s">
        <v>24</v>
      </c>
      <c r="P232" t="s">
        <v>24</v>
      </c>
      <c r="Q232" t="s">
        <v>60</v>
      </c>
      <c r="R232" t="s">
        <v>62</v>
      </c>
    </row>
    <row r="233" spans="4:18" x14ac:dyDescent="0.2">
      <c r="D233">
        <v>1.370528</v>
      </c>
      <c r="E233">
        <v>193.2</v>
      </c>
      <c r="F233">
        <v>140.9676</v>
      </c>
      <c r="G233" t="s">
        <v>33</v>
      </c>
      <c r="H233">
        <v>4</v>
      </c>
      <c r="I233" t="s">
        <v>6</v>
      </c>
      <c r="J233" t="s">
        <v>6</v>
      </c>
      <c r="K233" t="s">
        <v>6</v>
      </c>
      <c r="L233" t="s">
        <v>6</v>
      </c>
      <c r="M233" t="s">
        <v>24</v>
      </c>
      <c r="N233" t="s">
        <v>24</v>
      </c>
      <c r="O233" t="s">
        <v>24</v>
      </c>
      <c r="P233" t="s">
        <v>24</v>
      </c>
      <c r="Q233" t="s">
        <v>60</v>
      </c>
      <c r="R233" t="s">
        <v>62</v>
      </c>
    </row>
    <row r="234" spans="4:18" x14ac:dyDescent="0.2">
      <c r="D234">
        <v>1.297642</v>
      </c>
      <c r="E234">
        <v>165.6</v>
      </c>
      <c r="F234">
        <v>127.616128</v>
      </c>
      <c r="G234" t="s">
        <v>33</v>
      </c>
      <c r="H234">
        <v>4</v>
      </c>
      <c r="I234" t="s">
        <v>6</v>
      </c>
      <c r="J234" t="s">
        <v>6</v>
      </c>
      <c r="K234" t="s">
        <v>6</v>
      </c>
      <c r="L234" t="s">
        <v>6</v>
      </c>
      <c r="M234" t="s">
        <v>24</v>
      </c>
      <c r="N234" t="s">
        <v>24</v>
      </c>
      <c r="O234" t="s">
        <v>24</v>
      </c>
      <c r="P234" t="s">
        <v>24</v>
      </c>
      <c r="Q234" t="s">
        <v>60</v>
      </c>
      <c r="R234" t="s">
        <v>62</v>
      </c>
    </row>
    <row r="235" spans="4:18" x14ac:dyDescent="0.2">
      <c r="D235">
        <v>1.42011</v>
      </c>
      <c r="E235">
        <v>193.2</v>
      </c>
      <c r="F235">
        <v>136.04576399999999</v>
      </c>
      <c r="G235" t="s">
        <v>33</v>
      </c>
      <c r="H235">
        <v>4</v>
      </c>
      <c r="I235" t="s">
        <v>6</v>
      </c>
      <c r="J235" t="s">
        <v>6</v>
      </c>
      <c r="K235" t="s">
        <v>6</v>
      </c>
      <c r="L235" t="s">
        <v>6</v>
      </c>
      <c r="M235" t="s">
        <v>24</v>
      </c>
      <c r="N235" t="s">
        <v>24</v>
      </c>
      <c r="O235" t="s">
        <v>24</v>
      </c>
      <c r="P235" t="s">
        <v>24</v>
      </c>
      <c r="Q235" t="s">
        <v>60</v>
      </c>
      <c r="R235" t="s">
        <v>62</v>
      </c>
    </row>
    <row r="236" spans="4:18" x14ac:dyDescent="0.2">
      <c r="D236">
        <v>0.65100499999999994</v>
      </c>
      <c r="E236">
        <v>82.8</v>
      </c>
      <c r="F236">
        <v>127.187996</v>
      </c>
      <c r="G236" t="s">
        <v>28</v>
      </c>
      <c r="H236">
        <v>4</v>
      </c>
      <c r="I236" t="s">
        <v>6</v>
      </c>
      <c r="J236" t="s">
        <v>6</v>
      </c>
      <c r="K236" t="s">
        <v>24</v>
      </c>
      <c r="L236" t="s">
        <v>24</v>
      </c>
      <c r="M236" t="s">
        <v>6</v>
      </c>
      <c r="N236" t="s">
        <v>6</v>
      </c>
      <c r="O236" t="s">
        <v>24</v>
      </c>
      <c r="P236" t="s">
        <v>24</v>
      </c>
      <c r="Q236" t="s">
        <v>60</v>
      </c>
      <c r="R236" t="s">
        <v>62</v>
      </c>
    </row>
    <row r="237" spans="4:18" x14ac:dyDescent="0.2">
      <c r="D237">
        <v>0.61656900000000003</v>
      </c>
      <c r="E237">
        <v>82.8</v>
      </c>
      <c r="F237">
        <v>134.29156900000001</v>
      </c>
      <c r="G237" t="s">
        <v>28</v>
      </c>
      <c r="H237">
        <v>4</v>
      </c>
      <c r="I237" t="s">
        <v>6</v>
      </c>
      <c r="J237" t="s">
        <v>6</v>
      </c>
      <c r="K237" t="s">
        <v>24</v>
      </c>
      <c r="L237" t="s">
        <v>24</v>
      </c>
      <c r="M237" t="s">
        <v>6</v>
      </c>
      <c r="N237" t="s">
        <v>6</v>
      </c>
      <c r="O237" t="s">
        <v>24</v>
      </c>
      <c r="P237" t="s">
        <v>24</v>
      </c>
      <c r="Q237" t="s">
        <v>60</v>
      </c>
      <c r="R237" t="s">
        <v>62</v>
      </c>
    </row>
    <row r="238" spans="4:18" x14ac:dyDescent="0.2">
      <c r="D238">
        <v>0.67524799999999996</v>
      </c>
      <c r="E238">
        <v>82.8</v>
      </c>
      <c r="F238">
        <v>122.621567</v>
      </c>
      <c r="G238" t="s">
        <v>28</v>
      </c>
      <c r="H238">
        <v>4</v>
      </c>
      <c r="I238" t="s">
        <v>6</v>
      </c>
      <c r="J238" t="s">
        <v>6</v>
      </c>
      <c r="K238" t="s">
        <v>24</v>
      </c>
      <c r="L238" t="s">
        <v>24</v>
      </c>
      <c r="M238" t="s">
        <v>6</v>
      </c>
      <c r="N238" t="s">
        <v>6</v>
      </c>
      <c r="O238" t="s">
        <v>24</v>
      </c>
      <c r="P238" t="s">
        <v>24</v>
      </c>
      <c r="Q238" t="s">
        <v>60</v>
      </c>
      <c r="R238" t="s">
        <v>62</v>
      </c>
    </row>
    <row r="239" spans="4:18" x14ac:dyDescent="0.2">
      <c r="D239">
        <v>1.1835519999999999</v>
      </c>
      <c r="E239">
        <v>165.6</v>
      </c>
      <c r="F239">
        <v>139.91784100000001</v>
      </c>
      <c r="G239" t="s">
        <v>29</v>
      </c>
      <c r="H239">
        <v>4</v>
      </c>
      <c r="I239" t="s">
        <v>6</v>
      </c>
      <c r="J239" t="s">
        <v>6</v>
      </c>
      <c r="K239" t="s">
        <v>24</v>
      </c>
      <c r="L239" t="s">
        <v>24</v>
      </c>
      <c r="M239" t="s">
        <v>6</v>
      </c>
      <c r="N239" t="s">
        <v>6</v>
      </c>
      <c r="O239" t="s">
        <v>24</v>
      </c>
      <c r="P239" t="s">
        <v>24</v>
      </c>
      <c r="Q239" t="s">
        <v>60</v>
      </c>
      <c r="R239" t="s">
        <v>62</v>
      </c>
    </row>
    <row r="240" spans="4:18" x14ac:dyDescent="0.2">
      <c r="D240">
        <v>1.1517569999999999</v>
      </c>
      <c r="E240">
        <v>165.6</v>
      </c>
      <c r="F240">
        <v>143.78035499999999</v>
      </c>
      <c r="G240" t="s">
        <v>29</v>
      </c>
      <c r="H240">
        <v>4</v>
      </c>
      <c r="I240" t="s">
        <v>6</v>
      </c>
      <c r="J240" t="s">
        <v>6</v>
      </c>
      <c r="K240" t="s">
        <v>24</v>
      </c>
      <c r="L240" t="s">
        <v>24</v>
      </c>
      <c r="M240" t="s">
        <v>6</v>
      </c>
      <c r="N240" t="s">
        <v>6</v>
      </c>
      <c r="O240" t="s">
        <v>24</v>
      </c>
      <c r="P240" t="s">
        <v>24</v>
      </c>
      <c r="Q240" t="s">
        <v>60</v>
      </c>
      <c r="R240" t="s">
        <v>62</v>
      </c>
    </row>
    <row r="241" spans="4:18" x14ac:dyDescent="0.2">
      <c r="D241">
        <v>1.1986159999999999</v>
      </c>
      <c r="E241">
        <v>165.6</v>
      </c>
      <c r="F241">
        <v>138.159325</v>
      </c>
      <c r="G241" t="s">
        <v>29</v>
      </c>
      <c r="H241">
        <v>4</v>
      </c>
      <c r="I241" t="s">
        <v>6</v>
      </c>
      <c r="J241" t="s">
        <v>6</v>
      </c>
      <c r="K241" t="s">
        <v>24</v>
      </c>
      <c r="L241" t="s">
        <v>24</v>
      </c>
      <c r="M241" t="s">
        <v>6</v>
      </c>
      <c r="N241" t="s">
        <v>6</v>
      </c>
      <c r="O241" t="s">
        <v>24</v>
      </c>
      <c r="P241" t="s">
        <v>24</v>
      </c>
      <c r="Q241" t="s">
        <v>60</v>
      </c>
      <c r="R241" t="s">
        <v>62</v>
      </c>
    </row>
    <row r="242" spans="4:18" x14ac:dyDescent="0.2">
      <c r="D242">
        <v>1.3774390000000001</v>
      </c>
      <c r="E242">
        <v>193.2</v>
      </c>
      <c r="F242">
        <v>140.26031900000001</v>
      </c>
      <c r="G242" t="s">
        <v>30</v>
      </c>
      <c r="H242">
        <v>4</v>
      </c>
      <c r="I242" t="s">
        <v>6</v>
      </c>
      <c r="J242" t="s">
        <v>6</v>
      </c>
      <c r="K242" t="s">
        <v>24</v>
      </c>
      <c r="L242" t="s">
        <v>24</v>
      </c>
      <c r="M242" t="s">
        <v>6</v>
      </c>
      <c r="N242" t="s">
        <v>6</v>
      </c>
      <c r="O242" t="s">
        <v>24</v>
      </c>
      <c r="P242" t="s">
        <v>24</v>
      </c>
      <c r="Q242" t="s">
        <v>60</v>
      </c>
      <c r="R242" t="s">
        <v>62</v>
      </c>
    </row>
    <row r="243" spans="4:18" x14ac:dyDescent="0.2">
      <c r="D243">
        <v>1.5181260000000001</v>
      </c>
      <c r="E243">
        <v>193.2</v>
      </c>
      <c r="F243">
        <v>127.262185</v>
      </c>
      <c r="G243" t="s">
        <v>30</v>
      </c>
      <c r="H243">
        <v>4</v>
      </c>
      <c r="I243" t="s">
        <v>6</v>
      </c>
      <c r="J243" t="s">
        <v>6</v>
      </c>
      <c r="K243" t="s">
        <v>24</v>
      </c>
      <c r="L243" t="s">
        <v>24</v>
      </c>
      <c r="M243" t="s">
        <v>6</v>
      </c>
      <c r="N243" t="s">
        <v>6</v>
      </c>
      <c r="O243" t="s">
        <v>24</v>
      </c>
      <c r="P243" t="s">
        <v>24</v>
      </c>
      <c r="Q243" t="s">
        <v>60</v>
      </c>
      <c r="R243" t="s">
        <v>62</v>
      </c>
    </row>
    <row r="244" spans="4:18" x14ac:dyDescent="0.2">
      <c r="D244">
        <v>1.535056</v>
      </c>
      <c r="E244">
        <v>193.2</v>
      </c>
      <c r="F244">
        <v>125.85861300000001</v>
      </c>
      <c r="G244" t="s">
        <v>30</v>
      </c>
      <c r="H244">
        <v>4</v>
      </c>
      <c r="I244" t="s">
        <v>6</v>
      </c>
      <c r="J244" t="s">
        <v>6</v>
      </c>
      <c r="K244" t="s">
        <v>24</v>
      </c>
      <c r="L244" t="s">
        <v>24</v>
      </c>
      <c r="M244" t="s">
        <v>6</v>
      </c>
      <c r="N244" t="s">
        <v>6</v>
      </c>
      <c r="O244" t="s">
        <v>24</v>
      </c>
      <c r="P244" t="s">
        <v>24</v>
      </c>
      <c r="Q244" t="s">
        <v>60</v>
      </c>
      <c r="R244" t="s">
        <v>62</v>
      </c>
    </row>
    <row r="245" spans="4:18" x14ac:dyDescent="0.2">
      <c r="D245">
        <v>0.31182100000000001</v>
      </c>
      <c r="E245">
        <v>55.2</v>
      </c>
      <c r="F245">
        <v>177.02488600000001</v>
      </c>
      <c r="G245" t="s">
        <v>31</v>
      </c>
      <c r="H245">
        <v>4</v>
      </c>
      <c r="I245" t="s">
        <v>6</v>
      </c>
      <c r="J245" t="s">
        <v>6</v>
      </c>
      <c r="K245" t="s">
        <v>24</v>
      </c>
      <c r="L245" t="s">
        <v>24</v>
      </c>
      <c r="M245" t="s">
        <v>6</v>
      </c>
      <c r="N245" t="s">
        <v>6</v>
      </c>
      <c r="O245" t="s">
        <v>24</v>
      </c>
      <c r="P245" t="s">
        <v>24</v>
      </c>
      <c r="Q245" t="s">
        <v>60</v>
      </c>
      <c r="R245" t="s">
        <v>62</v>
      </c>
    </row>
    <row r="246" spans="4:18" x14ac:dyDescent="0.2">
      <c r="D246">
        <v>0.32553799999999999</v>
      </c>
      <c r="E246">
        <v>55.2</v>
      </c>
      <c r="F246">
        <v>169.56535099999999</v>
      </c>
      <c r="G246" t="s">
        <v>31</v>
      </c>
      <c r="H246">
        <v>4</v>
      </c>
      <c r="I246" t="s">
        <v>6</v>
      </c>
      <c r="J246" t="s">
        <v>6</v>
      </c>
      <c r="K246" t="s">
        <v>24</v>
      </c>
      <c r="L246" t="s">
        <v>24</v>
      </c>
      <c r="M246" t="s">
        <v>6</v>
      </c>
      <c r="N246" t="s">
        <v>6</v>
      </c>
      <c r="O246" t="s">
        <v>24</v>
      </c>
      <c r="P246" t="s">
        <v>24</v>
      </c>
      <c r="Q246" t="s">
        <v>60</v>
      </c>
      <c r="R246" t="s">
        <v>62</v>
      </c>
    </row>
    <row r="247" spans="4:18" x14ac:dyDescent="0.2">
      <c r="D247">
        <v>0.42935899999999999</v>
      </c>
      <c r="E247">
        <v>82.8</v>
      </c>
      <c r="F247">
        <v>192.84571500000001</v>
      </c>
      <c r="G247" t="s">
        <v>31</v>
      </c>
      <c r="H247">
        <v>4</v>
      </c>
      <c r="I247" t="s">
        <v>6</v>
      </c>
      <c r="J247" t="s">
        <v>6</v>
      </c>
      <c r="K247" t="s">
        <v>24</v>
      </c>
      <c r="L247" t="s">
        <v>24</v>
      </c>
      <c r="M247" t="s">
        <v>6</v>
      </c>
      <c r="N247" t="s">
        <v>6</v>
      </c>
      <c r="O247" t="s">
        <v>24</v>
      </c>
      <c r="P247" t="s">
        <v>24</v>
      </c>
      <c r="Q247" t="s">
        <v>60</v>
      </c>
      <c r="R247" t="s">
        <v>62</v>
      </c>
    </row>
    <row r="248" spans="4:18" x14ac:dyDescent="0.2">
      <c r="D248">
        <v>1.6105039999999999</v>
      </c>
      <c r="E248">
        <v>220.8</v>
      </c>
      <c r="F248">
        <v>137.09996100000001</v>
      </c>
      <c r="G248" t="s">
        <v>33</v>
      </c>
      <c r="H248">
        <v>4</v>
      </c>
      <c r="I248" t="s">
        <v>6</v>
      </c>
      <c r="J248" t="s">
        <v>6</v>
      </c>
      <c r="K248" t="s">
        <v>24</v>
      </c>
      <c r="L248" t="s">
        <v>24</v>
      </c>
      <c r="M248" t="s">
        <v>6</v>
      </c>
      <c r="N248" t="s">
        <v>6</v>
      </c>
      <c r="O248" t="s">
        <v>24</v>
      </c>
      <c r="P248" t="s">
        <v>24</v>
      </c>
      <c r="Q248" t="s">
        <v>60</v>
      </c>
      <c r="R248" t="s">
        <v>62</v>
      </c>
    </row>
    <row r="249" spans="4:18" x14ac:dyDescent="0.2">
      <c r="D249">
        <v>1.5446310000000001</v>
      </c>
      <c r="E249">
        <v>193.2</v>
      </c>
      <c r="F249">
        <v>125.07838099999999</v>
      </c>
      <c r="G249" t="s">
        <v>33</v>
      </c>
      <c r="H249">
        <v>4</v>
      </c>
      <c r="I249" t="s">
        <v>6</v>
      </c>
      <c r="J249" t="s">
        <v>6</v>
      </c>
      <c r="K249" t="s">
        <v>24</v>
      </c>
      <c r="L249" t="s">
        <v>24</v>
      </c>
      <c r="M249" t="s">
        <v>6</v>
      </c>
      <c r="N249" t="s">
        <v>6</v>
      </c>
      <c r="O249" t="s">
        <v>24</v>
      </c>
      <c r="P249" t="s">
        <v>24</v>
      </c>
      <c r="Q249" t="s">
        <v>60</v>
      </c>
      <c r="R249" t="s">
        <v>62</v>
      </c>
    </row>
    <row r="250" spans="4:18" x14ac:dyDescent="0.2">
      <c r="D250">
        <v>1.607866</v>
      </c>
      <c r="E250">
        <v>193.2</v>
      </c>
      <c r="F250">
        <v>120.15929800000001</v>
      </c>
      <c r="G250" t="s">
        <v>33</v>
      </c>
      <c r="H250">
        <v>4</v>
      </c>
      <c r="I250" t="s">
        <v>6</v>
      </c>
      <c r="J250" t="s">
        <v>6</v>
      </c>
      <c r="K250" t="s">
        <v>24</v>
      </c>
      <c r="L250" t="s">
        <v>24</v>
      </c>
      <c r="M250" t="s">
        <v>6</v>
      </c>
      <c r="N250" t="s">
        <v>6</v>
      </c>
      <c r="O250" t="s">
        <v>24</v>
      </c>
      <c r="P250" t="s">
        <v>24</v>
      </c>
      <c r="Q250" t="s">
        <v>60</v>
      </c>
      <c r="R250" t="s">
        <v>62</v>
      </c>
    </row>
    <row r="251" spans="4:18" x14ac:dyDescent="0.2">
      <c r="D251">
        <v>3.159897</v>
      </c>
      <c r="E251">
        <v>386.4</v>
      </c>
      <c r="F251">
        <v>122.282471</v>
      </c>
      <c r="G251" t="s">
        <v>32</v>
      </c>
      <c r="H251">
        <v>4</v>
      </c>
      <c r="I251" t="s">
        <v>6</v>
      </c>
      <c r="J251" t="s">
        <v>6</v>
      </c>
      <c r="K251" t="s">
        <v>24</v>
      </c>
      <c r="L251" t="s">
        <v>24</v>
      </c>
      <c r="M251" t="s">
        <v>6</v>
      </c>
      <c r="N251" t="s">
        <v>6</v>
      </c>
      <c r="O251" t="s">
        <v>24</v>
      </c>
      <c r="P251" t="s">
        <v>24</v>
      </c>
      <c r="Q251" t="s">
        <v>60</v>
      </c>
      <c r="R251" t="s">
        <v>62</v>
      </c>
    </row>
    <row r="252" spans="4:18" x14ac:dyDescent="0.2">
      <c r="D252">
        <v>3.0803379999999998</v>
      </c>
      <c r="E252">
        <v>386.4</v>
      </c>
      <c r="F252">
        <v>125.440777</v>
      </c>
      <c r="G252" t="s">
        <v>32</v>
      </c>
      <c r="H252">
        <v>4</v>
      </c>
      <c r="I252" t="s">
        <v>6</v>
      </c>
      <c r="J252" t="s">
        <v>6</v>
      </c>
      <c r="K252" t="s">
        <v>24</v>
      </c>
      <c r="L252" t="s">
        <v>24</v>
      </c>
      <c r="M252" t="s">
        <v>6</v>
      </c>
      <c r="N252" t="s">
        <v>6</v>
      </c>
      <c r="O252" t="s">
        <v>24</v>
      </c>
      <c r="P252" t="s">
        <v>24</v>
      </c>
      <c r="Q252" t="s">
        <v>60</v>
      </c>
      <c r="R252" t="s">
        <v>62</v>
      </c>
    </row>
    <row r="253" spans="4:18" x14ac:dyDescent="0.2">
      <c r="D253">
        <v>2.842768</v>
      </c>
      <c r="E253">
        <v>358.8</v>
      </c>
      <c r="F253">
        <v>126.215002</v>
      </c>
      <c r="G253" t="s">
        <v>32</v>
      </c>
      <c r="H253">
        <v>4</v>
      </c>
      <c r="I253" t="s">
        <v>6</v>
      </c>
      <c r="J253" t="s">
        <v>6</v>
      </c>
      <c r="K253" t="s">
        <v>24</v>
      </c>
      <c r="L253" t="s">
        <v>24</v>
      </c>
      <c r="M253" t="s">
        <v>6</v>
      </c>
      <c r="N253" t="s">
        <v>6</v>
      </c>
      <c r="O253" t="s">
        <v>24</v>
      </c>
      <c r="P253" t="s">
        <v>24</v>
      </c>
      <c r="Q253" t="s">
        <v>60</v>
      </c>
      <c r="R253" t="s">
        <v>62</v>
      </c>
    </row>
    <row r="254" spans="4:18" x14ac:dyDescent="0.2">
      <c r="D254">
        <v>0.68311299999999997</v>
      </c>
      <c r="E254">
        <v>82.8</v>
      </c>
      <c r="F254">
        <v>121.209794</v>
      </c>
      <c r="G254" t="s">
        <v>28</v>
      </c>
      <c r="H254">
        <v>2</v>
      </c>
      <c r="I254" t="s">
        <v>24</v>
      </c>
      <c r="J254" t="s">
        <v>24</v>
      </c>
      <c r="K254" t="s">
        <v>24</v>
      </c>
      <c r="L254" t="s">
        <v>24</v>
      </c>
      <c r="M254" t="s">
        <v>6</v>
      </c>
      <c r="N254" t="s">
        <v>6</v>
      </c>
      <c r="O254" t="s">
        <v>24</v>
      </c>
      <c r="P254" t="s">
        <v>24</v>
      </c>
      <c r="Q254" t="s">
        <v>60</v>
      </c>
      <c r="R254" t="s">
        <v>62</v>
      </c>
    </row>
    <row r="255" spans="4:18" x14ac:dyDescent="0.2">
      <c r="D255">
        <v>0.64352100000000001</v>
      </c>
      <c r="E255">
        <v>82.8</v>
      </c>
      <c r="F255">
        <v>128.667226</v>
      </c>
      <c r="G255" t="s">
        <v>28</v>
      </c>
      <c r="H255">
        <v>2</v>
      </c>
      <c r="I255" t="s">
        <v>24</v>
      </c>
      <c r="J255" t="s">
        <v>24</v>
      </c>
      <c r="K255" t="s">
        <v>24</v>
      </c>
      <c r="L255" t="s">
        <v>24</v>
      </c>
      <c r="M255" t="s">
        <v>6</v>
      </c>
      <c r="N255" t="s">
        <v>6</v>
      </c>
      <c r="O255" t="s">
        <v>24</v>
      </c>
      <c r="P255" t="s">
        <v>24</v>
      </c>
      <c r="Q255" t="s">
        <v>60</v>
      </c>
      <c r="R255" t="s">
        <v>62</v>
      </c>
    </row>
    <row r="256" spans="4:18" x14ac:dyDescent="0.2">
      <c r="D256">
        <v>0.753548</v>
      </c>
      <c r="E256">
        <v>110.4</v>
      </c>
      <c r="F256">
        <v>146.506901</v>
      </c>
      <c r="G256" t="s">
        <v>28</v>
      </c>
      <c r="H256">
        <v>2</v>
      </c>
      <c r="I256" t="s">
        <v>24</v>
      </c>
      <c r="J256" t="s">
        <v>24</v>
      </c>
      <c r="K256" t="s">
        <v>24</v>
      </c>
      <c r="L256" t="s">
        <v>24</v>
      </c>
      <c r="M256" t="s">
        <v>6</v>
      </c>
      <c r="N256" t="s">
        <v>6</v>
      </c>
      <c r="O256" t="s">
        <v>24</v>
      </c>
      <c r="P256" t="s">
        <v>24</v>
      </c>
      <c r="Q256" t="s">
        <v>60</v>
      </c>
      <c r="R256" t="s">
        <v>62</v>
      </c>
    </row>
    <row r="257" spans="4:18" x14ac:dyDescent="0.2">
      <c r="D257">
        <v>1.5577289999999999</v>
      </c>
      <c r="E257">
        <v>193.2</v>
      </c>
      <c r="F257">
        <v>124.026712</v>
      </c>
      <c r="G257" t="s">
        <v>29</v>
      </c>
      <c r="H257">
        <v>2</v>
      </c>
      <c r="I257" t="s">
        <v>24</v>
      </c>
      <c r="J257" t="s">
        <v>24</v>
      </c>
      <c r="K257" t="s">
        <v>24</v>
      </c>
      <c r="L257" t="s">
        <v>24</v>
      </c>
      <c r="M257" t="s">
        <v>6</v>
      </c>
      <c r="N257" t="s">
        <v>6</v>
      </c>
      <c r="O257" t="s">
        <v>24</v>
      </c>
      <c r="P257" t="s">
        <v>24</v>
      </c>
      <c r="Q257" t="s">
        <v>60</v>
      </c>
      <c r="R257" t="s">
        <v>62</v>
      </c>
    </row>
    <row r="258" spans="4:18" x14ac:dyDescent="0.2">
      <c r="D258">
        <v>1.5223150000000001</v>
      </c>
      <c r="E258">
        <v>193.2</v>
      </c>
      <c r="F258">
        <v>126.912007</v>
      </c>
      <c r="G258" s="4" t="s">
        <v>29</v>
      </c>
      <c r="H258">
        <v>2</v>
      </c>
      <c r="I258" t="s">
        <v>24</v>
      </c>
      <c r="J258" t="s">
        <v>24</v>
      </c>
      <c r="K258" t="s">
        <v>24</v>
      </c>
      <c r="L258" t="s">
        <v>24</v>
      </c>
      <c r="M258" t="s">
        <v>6</v>
      </c>
      <c r="N258" t="s">
        <v>6</v>
      </c>
      <c r="O258" t="s">
        <v>24</v>
      </c>
      <c r="P258" t="s">
        <v>24</v>
      </c>
      <c r="Q258" t="s">
        <v>60</v>
      </c>
      <c r="R258" t="s">
        <v>62</v>
      </c>
    </row>
    <row r="259" spans="4:18" x14ac:dyDescent="0.2">
      <c r="D259">
        <v>1.5533380000000001</v>
      </c>
      <c r="E259">
        <v>193.2</v>
      </c>
      <c r="F259">
        <v>124.377281</v>
      </c>
      <c r="G259" s="4" t="s">
        <v>29</v>
      </c>
      <c r="H259">
        <v>2</v>
      </c>
      <c r="I259" t="s">
        <v>24</v>
      </c>
      <c r="J259" t="s">
        <v>24</v>
      </c>
      <c r="K259" t="s">
        <v>24</v>
      </c>
      <c r="L259" t="s">
        <v>24</v>
      </c>
      <c r="M259" t="s">
        <v>6</v>
      </c>
      <c r="N259" t="s">
        <v>6</v>
      </c>
      <c r="O259" t="s">
        <v>24</v>
      </c>
      <c r="P259" t="s">
        <v>24</v>
      </c>
      <c r="Q259" t="s">
        <v>60</v>
      </c>
      <c r="R259" t="s">
        <v>62</v>
      </c>
    </row>
    <row r="260" spans="4:18" x14ac:dyDescent="0.2">
      <c r="D260">
        <v>0.33771099999999998</v>
      </c>
      <c r="E260">
        <v>55.2</v>
      </c>
      <c r="F260">
        <v>163.45352600000001</v>
      </c>
      <c r="G260" t="s">
        <v>31</v>
      </c>
      <c r="H260">
        <v>2</v>
      </c>
      <c r="I260" t="s">
        <v>24</v>
      </c>
      <c r="J260" t="s">
        <v>24</v>
      </c>
      <c r="K260" t="s">
        <v>24</v>
      </c>
      <c r="L260" t="s">
        <v>24</v>
      </c>
      <c r="M260" t="s">
        <v>6</v>
      </c>
      <c r="N260" t="s">
        <v>6</v>
      </c>
      <c r="O260" t="s">
        <v>24</v>
      </c>
      <c r="P260" t="s">
        <v>24</v>
      </c>
      <c r="Q260" t="s">
        <v>60</v>
      </c>
      <c r="R260" t="s">
        <v>62</v>
      </c>
    </row>
    <row r="261" spans="4:18" x14ac:dyDescent="0.2">
      <c r="D261">
        <v>0.320913</v>
      </c>
      <c r="E261">
        <v>55.2</v>
      </c>
      <c r="F261">
        <v>172.009277</v>
      </c>
      <c r="G261" t="s">
        <v>31</v>
      </c>
      <c r="H261">
        <v>2</v>
      </c>
      <c r="I261" t="s">
        <v>24</v>
      </c>
      <c r="J261" t="s">
        <v>24</v>
      </c>
      <c r="K261" t="s">
        <v>24</v>
      </c>
      <c r="L261" t="s">
        <v>24</v>
      </c>
      <c r="M261" t="s">
        <v>6</v>
      </c>
      <c r="N261" t="s">
        <v>6</v>
      </c>
      <c r="O261" t="s">
        <v>24</v>
      </c>
      <c r="P261" t="s">
        <v>24</v>
      </c>
      <c r="Q261" t="s">
        <v>60</v>
      </c>
      <c r="R261" t="s">
        <v>62</v>
      </c>
    </row>
    <row r="262" spans="4:18" x14ac:dyDescent="0.2">
      <c r="D262">
        <v>0.41580400000000001</v>
      </c>
      <c r="E262">
        <v>82.8</v>
      </c>
      <c r="F262">
        <v>199.13233</v>
      </c>
      <c r="G262" t="s">
        <v>31</v>
      </c>
      <c r="H262">
        <v>2</v>
      </c>
      <c r="I262" t="s">
        <v>24</v>
      </c>
      <c r="J262" t="s">
        <v>24</v>
      </c>
      <c r="K262" t="s">
        <v>24</v>
      </c>
      <c r="L262" t="s">
        <v>24</v>
      </c>
      <c r="M262" t="s">
        <v>6</v>
      </c>
      <c r="N262" t="s">
        <v>6</v>
      </c>
      <c r="O262" t="s">
        <v>24</v>
      </c>
      <c r="P262" t="s">
        <v>24</v>
      </c>
      <c r="Q262" t="s">
        <v>60</v>
      </c>
      <c r="R262" t="s">
        <v>62</v>
      </c>
    </row>
    <row r="263" spans="4:18" x14ac:dyDescent="0.2">
      <c r="D263">
        <v>1.6571750000000001</v>
      </c>
      <c r="E263">
        <v>220.8</v>
      </c>
      <c r="F263">
        <v>133.23876799999999</v>
      </c>
      <c r="G263" t="s">
        <v>30</v>
      </c>
      <c r="H263">
        <v>2</v>
      </c>
      <c r="I263" t="s">
        <v>24</v>
      </c>
      <c r="J263" t="s">
        <v>24</v>
      </c>
      <c r="K263" t="s">
        <v>24</v>
      </c>
      <c r="L263" t="s">
        <v>24</v>
      </c>
      <c r="M263" t="s">
        <v>6</v>
      </c>
      <c r="N263" t="s">
        <v>6</v>
      </c>
      <c r="O263" t="s">
        <v>24</v>
      </c>
      <c r="P263" t="s">
        <v>24</v>
      </c>
      <c r="Q263" t="s">
        <v>60</v>
      </c>
      <c r="R263" t="s">
        <v>62</v>
      </c>
    </row>
    <row r="264" spans="4:18" x14ac:dyDescent="0.2">
      <c r="D264">
        <v>1.477314</v>
      </c>
      <c r="E264">
        <v>193.2</v>
      </c>
      <c r="F264">
        <v>130.77790200000001</v>
      </c>
      <c r="G264" t="s">
        <v>30</v>
      </c>
      <c r="H264">
        <v>2</v>
      </c>
      <c r="I264" t="s">
        <v>24</v>
      </c>
      <c r="J264" t="s">
        <v>24</v>
      </c>
      <c r="K264" t="s">
        <v>24</v>
      </c>
      <c r="L264" t="s">
        <v>24</v>
      </c>
      <c r="M264" t="s">
        <v>6</v>
      </c>
      <c r="N264" t="s">
        <v>6</v>
      </c>
      <c r="O264" t="s">
        <v>24</v>
      </c>
      <c r="P264" t="s">
        <v>24</v>
      </c>
      <c r="Q264" t="s">
        <v>60</v>
      </c>
      <c r="R264" t="s">
        <v>62</v>
      </c>
    </row>
    <row r="265" spans="4:18" x14ac:dyDescent="0.2">
      <c r="D265">
        <v>1.6883250000000001</v>
      </c>
      <c r="E265">
        <v>220.8</v>
      </c>
      <c r="F265">
        <v>130.78049100000001</v>
      </c>
      <c r="G265" t="s">
        <v>30</v>
      </c>
      <c r="H265">
        <v>2</v>
      </c>
      <c r="I265" t="s">
        <v>24</v>
      </c>
      <c r="J265" t="s">
        <v>24</v>
      </c>
      <c r="K265" t="s">
        <v>24</v>
      </c>
      <c r="L265" t="s">
        <v>24</v>
      </c>
      <c r="M265" t="s">
        <v>6</v>
      </c>
      <c r="N265" t="s">
        <v>6</v>
      </c>
      <c r="O265" t="s">
        <v>24</v>
      </c>
      <c r="P265" t="s">
        <v>24</v>
      </c>
      <c r="Q265" t="s">
        <v>60</v>
      </c>
      <c r="R265" t="s">
        <v>62</v>
      </c>
    </row>
    <row r="266" spans="4:18" x14ac:dyDescent="0.2">
      <c r="D266">
        <v>3.272259</v>
      </c>
      <c r="E266">
        <v>414</v>
      </c>
      <c r="F266">
        <v>126.518117</v>
      </c>
      <c r="G266" t="s">
        <v>32</v>
      </c>
      <c r="H266">
        <v>2</v>
      </c>
      <c r="I266" t="s">
        <v>24</v>
      </c>
      <c r="J266" t="s">
        <v>24</v>
      </c>
      <c r="K266" t="s">
        <v>24</v>
      </c>
      <c r="L266" t="s">
        <v>24</v>
      </c>
      <c r="M266" t="s">
        <v>6</v>
      </c>
      <c r="N266" t="s">
        <v>6</v>
      </c>
      <c r="O266" t="s">
        <v>24</v>
      </c>
      <c r="P266" t="s">
        <v>24</v>
      </c>
      <c r="Q266" t="s">
        <v>60</v>
      </c>
      <c r="R266" t="s">
        <v>62</v>
      </c>
    </row>
    <row r="267" spans="4:18" x14ac:dyDescent="0.2">
      <c r="D267">
        <v>3.0367790000000001</v>
      </c>
      <c r="E267">
        <v>386.4</v>
      </c>
      <c r="F267">
        <v>127.24006799999999</v>
      </c>
      <c r="G267" t="s">
        <v>32</v>
      </c>
      <c r="H267">
        <v>2</v>
      </c>
      <c r="I267" t="s">
        <v>24</v>
      </c>
      <c r="J267" t="s">
        <v>24</v>
      </c>
      <c r="K267" t="s">
        <v>24</v>
      </c>
      <c r="L267" t="s">
        <v>24</v>
      </c>
      <c r="M267" t="s">
        <v>6</v>
      </c>
      <c r="N267" t="s">
        <v>6</v>
      </c>
      <c r="O267" t="s">
        <v>24</v>
      </c>
      <c r="P267" t="s">
        <v>24</v>
      </c>
      <c r="Q267" t="s">
        <v>60</v>
      </c>
      <c r="R267" t="s">
        <v>62</v>
      </c>
    </row>
    <row r="268" spans="4:18" x14ac:dyDescent="0.2">
      <c r="D268">
        <v>3.0870500000000001</v>
      </c>
      <c r="E268">
        <v>386.4</v>
      </c>
      <c r="F268">
        <v>125.16804999999999</v>
      </c>
      <c r="G268" t="s">
        <v>32</v>
      </c>
      <c r="H268">
        <v>2</v>
      </c>
      <c r="I268" t="s">
        <v>24</v>
      </c>
      <c r="J268" t="s">
        <v>24</v>
      </c>
      <c r="K268" t="s">
        <v>24</v>
      </c>
      <c r="L268" t="s">
        <v>24</v>
      </c>
      <c r="M268" t="s">
        <v>6</v>
      </c>
      <c r="N268" t="s">
        <v>6</v>
      </c>
      <c r="O268" t="s">
        <v>24</v>
      </c>
      <c r="P268" t="s">
        <v>24</v>
      </c>
      <c r="Q268" t="s">
        <v>60</v>
      </c>
      <c r="R268" t="s">
        <v>62</v>
      </c>
    </row>
    <row r="269" spans="4:18" x14ac:dyDescent="0.2">
      <c r="D269">
        <v>1.805887</v>
      </c>
      <c r="E269">
        <v>220.8</v>
      </c>
      <c r="F269">
        <v>122.266786</v>
      </c>
      <c r="G269" t="s">
        <v>33</v>
      </c>
      <c r="H269">
        <v>2</v>
      </c>
      <c r="I269" t="s">
        <v>24</v>
      </c>
      <c r="J269" t="s">
        <v>24</v>
      </c>
      <c r="K269" t="s">
        <v>24</v>
      </c>
      <c r="L269" t="s">
        <v>24</v>
      </c>
      <c r="M269" t="s">
        <v>6</v>
      </c>
      <c r="N269" t="s">
        <v>6</v>
      </c>
      <c r="O269" t="s">
        <v>24</v>
      </c>
      <c r="P269" t="s">
        <v>24</v>
      </c>
      <c r="Q269" t="s">
        <v>60</v>
      </c>
      <c r="R269" t="s">
        <v>62</v>
      </c>
    </row>
    <row r="270" spans="4:18" x14ac:dyDescent="0.2">
      <c r="D270">
        <v>1.7752410000000001</v>
      </c>
      <c r="E270">
        <v>220.8</v>
      </c>
      <c r="F270">
        <v>124.377458</v>
      </c>
      <c r="G270" t="s">
        <v>33</v>
      </c>
      <c r="H270">
        <v>2</v>
      </c>
      <c r="I270" t="s">
        <v>24</v>
      </c>
      <c r="J270" t="s">
        <v>24</v>
      </c>
      <c r="K270" t="s">
        <v>24</v>
      </c>
      <c r="L270" t="s">
        <v>24</v>
      </c>
      <c r="M270" t="s">
        <v>6</v>
      </c>
      <c r="N270" t="s">
        <v>6</v>
      </c>
      <c r="O270" t="s">
        <v>24</v>
      </c>
      <c r="P270" t="s">
        <v>24</v>
      </c>
      <c r="Q270" t="s">
        <v>60</v>
      </c>
      <c r="R270" t="s">
        <v>62</v>
      </c>
    </row>
    <row r="271" spans="4:18" x14ac:dyDescent="0.2">
      <c r="D271">
        <v>1.8448640000000001</v>
      </c>
      <c r="E271">
        <v>248.4</v>
      </c>
      <c r="F271">
        <v>134.64406500000001</v>
      </c>
      <c r="G271" t="s">
        <v>33</v>
      </c>
      <c r="H271">
        <v>2</v>
      </c>
      <c r="I271" t="s">
        <v>24</v>
      </c>
      <c r="J271" t="s">
        <v>24</v>
      </c>
      <c r="K271" t="s">
        <v>24</v>
      </c>
      <c r="L271" t="s">
        <v>24</v>
      </c>
      <c r="M271" t="s">
        <v>6</v>
      </c>
      <c r="N271" t="s">
        <v>6</v>
      </c>
      <c r="O271" t="s">
        <v>24</v>
      </c>
      <c r="P271" t="s">
        <v>24</v>
      </c>
      <c r="Q271" t="s">
        <v>60</v>
      </c>
      <c r="R271" t="s">
        <v>62</v>
      </c>
    </row>
    <row r="272" spans="4:18" x14ac:dyDescent="0.2">
      <c r="D272">
        <v>0.80986400000000003</v>
      </c>
      <c r="E272">
        <v>110.4</v>
      </c>
      <c r="F272">
        <v>136.319254</v>
      </c>
      <c r="G272" t="s">
        <v>28</v>
      </c>
      <c r="H272">
        <v>2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6</v>
      </c>
      <c r="P272" t="s">
        <v>6</v>
      </c>
      <c r="Q272" t="s">
        <v>60</v>
      </c>
      <c r="R272" t="s">
        <v>62</v>
      </c>
    </row>
    <row r="273" spans="4:18" x14ac:dyDescent="0.2">
      <c r="D273">
        <v>0.813581</v>
      </c>
      <c r="E273">
        <v>110.4</v>
      </c>
      <c r="F273">
        <v>135.69641200000001</v>
      </c>
      <c r="G273" t="s">
        <v>28</v>
      </c>
      <c r="H273">
        <v>2</v>
      </c>
      <c r="I273" t="s">
        <v>24</v>
      </c>
      <c r="J273" t="s">
        <v>24</v>
      </c>
      <c r="K273" t="s">
        <v>24</v>
      </c>
      <c r="L273" t="s">
        <v>24</v>
      </c>
      <c r="M273" t="s">
        <v>24</v>
      </c>
      <c r="N273" t="s">
        <v>24</v>
      </c>
      <c r="O273" t="s">
        <v>6</v>
      </c>
      <c r="P273" t="s">
        <v>6</v>
      </c>
      <c r="Q273" t="s">
        <v>60</v>
      </c>
      <c r="R273" t="s">
        <v>62</v>
      </c>
    </row>
    <row r="274" spans="4:18" x14ac:dyDescent="0.2">
      <c r="D274">
        <v>0.75494300000000003</v>
      </c>
      <c r="E274">
        <v>110.4</v>
      </c>
      <c r="F274">
        <v>146.236164</v>
      </c>
      <c r="G274" t="s">
        <v>28</v>
      </c>
      <c r="H274">
        <v>2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6</v>
      </c>
      <c r="P274" t="s">
        <v>6</v>
      </c>
      <c r="Q274" t="s">
        <v>60</v>
      </c>
      <c r="R274" t="s">
        <v>62</v>
      </c>
    </row>
    <row r="275" spans="4:18" x14ac:dyDescent="0.2">
      <c r="D275">
        <v>1.5780700000000001</v>
      </c>
      <c r="E275">
        <v>220.8</v>
      </c>
      <c r="F275">
        <v>139.91773800000001</v>
      </c>
      <c r="G275" t="s">
        <v>29</v>
      </c>
      <c r="H275">
        <v>2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6</v>
      </c>
      <c r="P275" t="s">
        <v>6</v>
      </c>
      <c r="Q275" t="s">
        <v>60</v>
      </c>
      <c r="R275" t="s">
        <v>62</v>
      </c>
    </row>
    <row r="276" spans="4:18" x14ac:dyDescent="0.2">
      <c r="D276">
        <v>1.5470159999999999</v>
      </c>
      <c r="E276">
        <v>220.8</v>
      </c>
      <c r="F276">
        <v>142.72642999999999</v>
      </c>
      <c r="G276" t="s">
        <v>29</v>
      </c>
      <c r="H276">
        <v>2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6</v>
      </c>
      <c r="P276" t="s">
        <v>6</v>
      </c>
      <c r="Q276" t="s">
        <v>60</v>
      </c>
      <c r="R276" t="s">
        <v>62</v>
      </c>
    </row>
    <row r="277" spans="4:18" x14ac:dyDescent="0.2">
      <c r="D277">
        <v>1.5756030000000001</v>
      </c>
      <c r="E277">
        <v>193.2</v>
      </c>
      <c r="F277">
        <v>122.61971200000001</v>
      </c>
      <c r="G277" t="s">
        <v>29</v>
      </c>
      <c r="H277">
        <v>2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6</v>
      </c>
      <c r="P277" t="s">
        <v>6</v>
      </c>
      <c r="Q277" t="s">
        <v>60</v>
      </c>
      <c r="R277" t="s">
        <v>62</v>
      </c>
    </row>
    <row r="278" spans="4:18" x14ac:dyDescent="0.2">
      <c r="D278">
        <v>0.39077000000000001</v>
      </c>
      <c r="E278">
        <v>55.2</v>
      </c>
      <c r="F278">
        <v>141.25964300000001</v>
      </c>
      <c r="G278" t="s">
        <v>31</v>
      </c>
      <c r="H278">
        <v>2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6</v>
      </c>
      <c r="P278" t="s">
        <v>6</v>
      </c>
      <c r="Q278" t="s">
        <v>60</v>
      </c>
      <c r="R278" t="s">
        <v>62</v>
      </c>
    </row>
    <row r="279" spans="4:18" x14ac:dyDescent="0.2">
      <c r="D279">
        <v>0.41426000000000002</v>
      </c>
      <c r="E279">
        <v>55.2</v>
      </c>
      <c r="F279">
        <v>133.24954600000001</v>
      </c>
      <c r="G279" t="s">
        <v>31</v>
      </c>
      <c r="H279">
        <v>2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  <c r="N279" t="s">
        <v>24</v>
      </c>
      <c r="O279" t="s">
        <v>6</v>
      </c>
      <c r="P279" t="s">
        <v>6</v>
      </c>
      <c r="Q279" t="s">
        <v>60</v>
      </c>
      <c r="R279" t="s">
        <v>62</v>
      </c>
    </row>
    <row r="280" spans="4:18" x14ac:dyDescent="0.2">
      <c r="D280">
        <v>0.48706899999999997</v>
      </c>
      <c r="E280">
        <v>82.8</v>
      </c>
      <c r="F280">
        <v>169.99650199999999</v>
      </c>
      <c r="G280" t="s">
        <v>31</v>
      </c>
      <c r="H280">
        <v>2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6</v>
      </c>
      <c r="P280" t="s">
        <v>6</v>
      </c>
      <c r="Q280" t="s">
        <v>60</v>
      </c>
      <c r="R280" t="s">
        <v>62</v>
      </c>
    </row>
    <row r="281" spans="4:18" x14ac:dyDescent="0.2">
      <c r="D281">
        <v>1.6713089999999999</v>
      </c>
      <c r="E281">
        <v>220.8</v>
      </c>
      <c r="F281">
        <v>132.11200500000001</v>
      </c>
      <c r="G281" t="s">
        <v>30</v>
      </c>
      <c r="H281">
        <v>2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6</v>
      </c>
      <c r="P281" t="s">
        <v>6</v>
      </c>
      <c r="Q281" t="s">
        <v>60</v>
      </c>
      <c r="R281" t="s">
        <v>62</v>
      </c>
    </row>
    <row r="282" spans="4:18" x14ac:dyDescent="0.2">
      <c r="D282">
        <v>1.644147</v>
      </c>
      <c r="E282">
        <v>220.8</v>
      </c>
      <c r="F282">
        <v>134.29454000000001</v>
      </c>
      <c r="G282" t="s">
        <v>30</v>
      </c>
      <c r="H282">
        <v>2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  <c r="N282" t="s">
        <v>24</v>
      </c>
      <c r="O282" t="s">
        <v>6</v>
      </c>
      <c r="P282" t="s">
        <v>6</v>
      </c>
      <c r="Q282" t="s">
        <v>60</v>
      </c>
      <c r="R282" t="s">
        <v>62</v>
      </c>
    </row>
    <row r="283" spans="4:18" x14ac:dyDescent="0.2">
      <c r="D283">
        <v>1.865391</v>
      </c>
      <c r="E283">
        <v>248.4</v>
      </c>
      <c r="F283">
        <v>133.16242800000001</v>
      </c>
      <c r="G283" t="s">
        <v>30</v>
      </c>
      <c r="H283">
        <v>2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6</v>
      </c>
      <c r="P283" t="s">
        <v>6</v>
      </c>
      <c r="Q283" t="s">
        <v>60</v>
      </c>
      <c r="R283" t="s">
        <v>62</v>
      </c>
    </row>
    <row r="284" spans="4:18" x14ac:dyDescent="0.2">
      <c r="D284">
        <v>3.3377340000000002</v>
      </c>
      <c r="E284">
        <v>414</v>
      </c>
      <c r="F284">
        <v>124.036249</v>
      </c>
      <c r="G284" t="s">
        <v>32</v>
      </c>
      <c r="H284">
        <v>2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6</v>
      </c>
      <c r="P284" t="s">
        <v>6</v>
      </c>
      <c r="Q284" t="s">
        <v>60</v>
      </c>
      <c r="R284" t="s">
        <v>62</v>
      </c>
    </row>
    <row r="285" spans="4:18" x14ac:dyDescent="0.2">
      <c r="D285">
        <v>3.2526869999999999</v>
      </c>
      <c r="E285">
        <v>414</v>
      </c>
      <c r="F285">
        <v>127.279372</v>
      </c>
      <c r="G285" t="s">
        <v>32</v>
      </c>
      <c r="H285">
        <v>2</v>
      </c>
      <c r="I285" t="s">
        <v>24</v>
      </c>
      <c r="J285" t="s">
        <v>24</v>
      </c>
      <c r="K285" t="s">
        <v>24</v>
      </c>
      <c r="L285" t="s">
        <v>24</v>
      </c>
      <c r="M285" t="s">
        <v>24</v>
      </c>
      <c r="N285" t="s">
        <v>24</v>
      </c>
      <c r="O285" t="s">
        <v>6</v>
      </c>
      <c r="P285" t="s">
        <v>6</v>
      </c>
      <c r="Q285" t="s">
        <v>60</v>
      </c>
      <c r="R285" t="s">
        <v>62</v>
      </c>
    </row>
    <row r="286" spans="4:18" x14ac:dyDescent="0.2">
      <c r="D286">
        <v>3.6663000000000001</v>
      </c>
      <c r="E286">
        <v>469.2</v>
      </c>
      <c r="F286">
        <v>127.97641900000001</v>
      </c>
      <c r="G286" t="s">
        <v>32</v>
      </c>
      <c r="H286">
        <v>2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6</v>
      </c>
      <c r="P286" t="s">
        <v>6</v>
      </c>
      <c r="Q286" t="s">
        <v>60</v>
      </c>
      <c r="R286" t="s">
        <v>62</v>
      </c>
    </row>
    <row r="287" spans="4:18" x14ac:dyDescent="0.2">
      <c r="D287">
        <v>2.2785169999999999</v>
      </c>
      <c r="E287">
        <v>303.60000000000002</v>
      </c>
      <c r="F287">
        <v>133.244552</v>
      </c>
      <c r="G287" t="s">
        <v>33</v>
      </c>
      <c r="H287">
        <v>2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6</v>
      </c>
      <c r="P287" t="s">
        <v>6</v>
      </c>
      <c r="Q287" t="s">
        <v>60</v>
      </c>
      <c r="R287" t="s">
        <v>62</v>
      </c>
    </row>
    <row r="288" spans="4:18" x14ac:dyDescent="0.2">
      <c r="D288">
        <v>2.2051349999999998</v>
      </c>
      <c r="E288">
        <v>276</v>
      </c>
      <c r="F288">
        <v>125.16242099999999</v>
      </c>
      <c r="G288" t="s">
        <v>33</v>
      </c>
      <c r="H288">
        <v>2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6</v>
      </c>
      <c r="P288" t="s">
        <v>6</v>
      </c>
      <c r="Q288" t="s">
        <v>60</v>
      </c>
      <c r="R288" t="s">
        <v>62</v>
      </c>
    </row>
    <row r="289" spans="4:18" x14ac:dyDescent="0.2">
      <c r="D289">
        <v>2.2050420000000002</v>
      </c>
      <c r="E289">
        <v>276</v>
      </c>
      <c r="F289">
        <v>125.16767</v>
      </c>
      <c r="G289" t="s">
        <v>33</v>
      </c>
      <c r="H289">
        <v>2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6</v>
      </c>
      <c r="P289" t="s">
        <v>6</v>
      </c>
      <c r="Q289" t="s">
        <v>60</v>
      </c>
      <c r="R289" t="s">
        <v>62</v>
      </c>
    </row>
    <row r="290" spans="4:18" x14ac:dyDescent="0.2">
      <c r="D290">
        <v>0.56889599999999996</v>
      </c>
      <c r="E290">
        <v>82.8</v>
      </c>
      <c r="F290">
        <v>145.54499300000001</v>
      </c>
      <c r="G290" t="s">
        <v>17</v>
      </c>
      <c r="H290">
        <v>8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>
        <v>1</v>
      </c>
      <c r="R290" t="s">
        <v>62</v>
      </c>
    </row>
    <row r="291" spans="4:18" x14ac:dyDescent="0.2">
      <c r="D291">
        <v>0.49798700000000001</v>
      </c>
      <c r="E291">
        <v>82.8</v>
      </c>
      <c r="F291">
        <v>166.269544</v>
      </c>
      <c r="G291" t="s">
        <v>17</v>
      </c>
      <c r="H291">
        <v>8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>
        <v>1</v>
      </c>
      <c r="R291" t="s">
        <v>62</v>
      </c>
    </row>
    <row r="292" spans="4:18" x14ac:dyDescent="0.2">
      <c r="D292">
        <v>0.79300599999999999</v>
      </c>
      <c r="E292">
        <v>110.4</v>
      </c>
      <c r="F292">
        <v>139.21712600000001</v>
      </c>
      <c r="G292" t="s">
        <v>17</v>
      </c>
      <c r="H292">
        <v>8</v>
      </c>
      <c r="I292" t="s">
        <v>6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t="s">
        <v>6</v>
      </c>
      <c r="P292" t="s">
        <v>6</v>
      </c>
      <c r="Q292">
        <v>1</v>
      </c>
      <c r="R292" t="s">
        <v>62</v>
      </c>
    </row>
    <row r="293" spans="4:18" x14ac:dyDescent="0.2">
      <c r="D293">
        <v>0.64042399999999999</v>
      </c>
      <c r="E293">
        <v>82.8</v>
      </c>
      <c r="F293">
        <v>129.289288</v>
      </c>
      <c r="G293" t="s">
        <v>17</v>
      </c>
      <c r="H293">
        <v>8</v>
      </c>
      <c r="I293" t="s">
        <v>6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t="s">
        <v>6</v>
      </c>
      <c r="P293" t="s">
        <v>6</v>
      </c>
      <c r="Q293">
        <v>10</v>
      </c>
      <c r="R293" t="s">
        <v>62</v>
      </c>
    </row>
    <row r="294" spans="4:18" x14ac:dyDescent="0.2">
      <c r="D294">
        <v>0.64884200000000003</v>
      </c>
      <c r="E294">
        <v>82.8</v>
      </c>
      <c r="F294">
        <v>127.612005</v>
      </c>
      <c r="G294" t="s">
        <v>17</v>
      </c>
      <c r="H294">
        <v>8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 t="s">
        <v>6</v>
      </c>
      <c r="Q294">
        <v>10</v>
      </c>
      <c r="R294" t="s">
        <v>62</v>
      </c>
    </row>
    <row r="295" spans="4:18" x14ac:dyDescent="0.2">
      <c r="D295">
        <v>0.84875900000000004</v>
      </c>
      <c r="E295">
        <v>110.4</v>
      </c>
      <c r="F295">
        <v>130.072183</v>
      </c>
      <c r="G295" t="s">
        <v>17</v>
      </c>
      <c r="H295">
        <v>8</v>
      </c>
      <c r="I295" t="s">
        <v>6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t="s">
        <v>6</v>
      </c>
      <c r="P295" t="s">
        <v>6</v>
      </c>
      <c r="Q295">
        <v>10</v>
      </c>
      <c r="R295" t="s">
        <v>62</v>
      </c>
    </row>
    <row r="296" spans="4:18" x14ac:dyDescent="0.2">
      <c r="D296">
        <v>0.66573199999999999</v>
      </c>
      <c r="E296">
        <v>82.8</v>
      </c>
      <c r="F296">
        <v>124.37428800000001</v>
      </c>
      <c r="G296" t="s">
        <v>17</v>
      </c>
      <c r="H296">
        <v>8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>
        <v>100</v>
      </c>
      <c r="R296" t="s">
        <v>62</v>
      </c>
    </row>
    <row r="297" spans="4:18" x14ac:dyDescent="0.2">
      <c r="D297">
        <v>0.65466000000000002</v>
      </c>
      <c r="E297">
        <v>82.8</v>
      </c>
      <c r="F297">
        <v>126.477912</v>
      </c>
      <c r="G297" t="s">
        <v>17</v>
      </c>
      <c r="H297">
        <v>8</v>
      </c>
      <c r="I297" t="s">
        <v>6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t="s">
        <v>6</v>
      </c>
      <c r="P297" t="s">
        <v>6</v>
      </c>
      <c r="Q297">
        <v>100</v>
      </c>
      <c r="R297" t="s">
        <v>62</v>
      </c>
    </row>
    <row r="298" spans="4:18" x14ac:dyDescent="0.2">
      <c r="D298">
        <v>0.70613800000000004</v>
      </c>
      <c r="E298">
        <v>110.4</v>
      </c>
      <c r="F298">
        <v>156.343435</v>
      </c>
      <c r="G298" t="s">
        <v>17</v>
      </c>
      <c r="H298">
        <v>8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>
        <v>100</v>
      </c>
      <c r="R298" t="s">
        <v>62</v>
      </c>
    </row>
    <row r="299" spans="4:18" x14ac:dyDescent="0.2">
      <c r="D299">
        <v>1.5445880000000001</v>
      </c>
      <c r="E299">
        <v>193.2</v>
      </c>
      <c r="F299">
        <v>125.081883</v>
      </c>
      <c r="G299" t="s">
        <v>4</v>
      </c>
      <c r="H299">
        <v>8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>
        <v>1</v>
      </c>
      <c r="R299" t="s">
        <v>62</v>
      </c>
    </row>
    <row r="300" spans="4:18" x14ac:dyDescent="0.2">
      <c r="D300">
        <v>1.4891970000000001</v>
      </c>
      <c r="E300">
        <v>193.2</v>
      </c>
      <c r="F300">
        <v>129.73434700000001</v>
      </c>
      <c r="G300" t="s">
        <v>4</v>
      </c>
      <c r="H300">
        <v>8</v>
      </c>
      <c r="I300" t="s">
        <v>6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t="s">
        <v>6</v>
      </c>
      <c r="P300" t="s">
        <v>6</v>
      </c>
      <c r="Q300">
        <v>1</v>
      </c>
      <c r="R300" t="s">
        <v>62</v>
      </c>
    </row>
    <row r="301" spans="4:18" x14ac:dyDescent="0.2">
      <c r="D301">
        <v>1.5096430000000001</v>
      </c>
      <c r="E301">
        <v>193.2</v>
      </c>
      <c r="F301">
        <v>127.977251</v>
      </c>
      <c r="G301" t="s">
        <v>4</v>
      </c>
      <c r="H301">
        <v>8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>
        <v>1</v>
      </c>
      <c r="R301" t="s">
        <v>62</v>
      </c>
    </row>
    <row r="302" spans="4:18" x14ac:dyDescent="0.2">
      <c r="D302">
        <v>1.4703459999999999</v>
      </c>
      <c r="E302">
        <v>193.2</v>
      </c>
      <c r="F302">
        <v>131.39767599999999</v>
      </c>
      <c r="G302" t="s">
        <v>4</v>
      </c>
      <c r="H302">
        <v>8</v>
      </c>
      <c r="I302" t="s">
        <v>6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 t="s">
        <v>6</v>
      </c>
      <c r="Q302">
        <v>10</v>
      </c>
      <c r="R302" t="s">
        <v>62</v>
      </c>
    </row>
    <row r="303" spans="4:18" x14ac:dyDescent="0.2">
      <c r="D303">
        <v>1.4395739999999999</v>
      </c>
      <c r="E303">
        <v>193.2</v>
      </c>
      <c r="F303">
        <v>134.20639199999999</v>
      </c>
      <c r="G303" t="s">
        <v>4</v>
      </c>
      <c r="H303">
        <v>8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>
        <v>10</v>
      </c>
      <c r="R303" t="s">
        <v>62</v>
      </c>
    </row>
    <row r="304" spans="4:18" x14ac:dyDescent="0.2">
      <c r="D304">
        <v>1.420134</v>
      </c>
      <c r="E304">
        <v>193.2</v>
      </c>
      <c r="F304">
        <v>136.043522</v>
      </c>
      <c r="G304" t="s">
        <v>4</v>
      </c>
      <c r="H304">
        <v>8</v>
      </c>
      <c r="I304" t="s">
        <v>6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>
        <v>10</v>
      </c>
      <c r="R304" t="s">
        <v>62</v>
      </c>
    </row>
    <row r="305" spans="4:18" x14ac:dyDescent="0.2">
      <c r="D305">
        <v>1.8942840000000001</v>
      </c>
      <c r="E305">
        <v>248.4</v>
      </c>
      <c r="F305">
        <v>131.13135500000001</v>
      </c>
      <c r="G305" t="s">
        <v>4</v>
      </c>
      <c r="H305">
        <v>8</v>
      </c>
      <c r="I305" t="s">
        <v>6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6</v>
      </c>
      <c r="Q305">
        <v>100</v>
      </c>
      <c r="R305" t="s">
        <v>62</v>
      </c>
    </row>
    <row r="306" spans="4:18" x14ac:dyDescent="0.2">
      <c r="D306">
        <v>1.875256</v>
      </c>
      <c r="E306">
        <v>248.4</v>
      </c>
      <c r="F306">
        <v>132.46193700000001</v>
      </c>
      <c r="G306" t="s">
        <v>4</v>
      </c>
      <c r="H306">
        <v>8</v>
      </c>
      <c r="I306" t="s">
        <v>6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t="s">
        <v>6</v>
      </c>
      <c r="P306" t="s">
        <v>6</v>
      </c>
      <c r="Q306">
        <v>100</v>
      </c>
      <c r="R306" t="s">
        <v>62</v>
      </c>
    </row>
    <row r="307" spans="4:18" x14ac:dyDescent="0.2">
      <c r="D307">
        <v>1.889184</v>
      </c>
      <c r="E307">
        <v>248.4</v>
      </c>
      <c r="F307">
        <v>131.48532499999999</v>
      </c>
      <c r="G307" t="s">
        <v>4</v>
      </c>
      <c r="H307">
        <v>8</v>
      </c>
      <c r="I307" t="s">
        <v>6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t="s">
        <v>6</v>
      </c>
      <c r="P307" t="s">
        <v>6</v>
      </c>
      <c r="Q307">
        <v>100</v>
      </c>
      <c r="R307" t="s">
        <v>62</v>
      </c>
    </row>
    <row r="308" spans="4:18" x14ac:dyDescent="0.2">
      <c r="D308">
        <v>0.40493299999999999</v>
      </c>
      <c r="E308">
        <v>55.2</v>
      </c>
      <c r="F308">
        <v>136.31875099999999</v>
      </c>
      <c r="G308" t="s">
        <v>22</v>
      </c>
      <c r="H308">
        <v>8</v>
      </c>
      <c r="I308" t="s">
        <v>6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>
        <v>1</v>
      </c>
      <c r="R308" t="s">
        <v>62</v>
      </c>
    </row>
    <row r="309" spans="4:18" x14ac:dyDescent="0.2">
      <c r="D309">
        <v>0.392569</v>
      </c>
      <c r="E309">
        <v>55.2</v>
      </c>
      <c r="F309">
        <v>140.61229</v>
      </c>
      <c r="G309" t="s">
        <v>22</v>
      </c>
      <c r="H309">
        <v>8</v>
      </c>
      <c r="I309" t="s">
        <v>6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t="s">
        <v>6</v>
      </c>
      <c r="P309" t="s">
        <v>6</v>
      </c>
      <c r="Q309">
        <v>1</v>
      </c>
      <c r="R309" t="s">
        <v>62</v>
      </c>
    </row>
    <row r="310" spans="4:18" x14ac:dyDescent="0.2">
      <c r="D310">
        <v>0.47877900000000001</v>
      </c>
      <c r="E310">
        <v>82.8</v>
      </c>
      <c r="F310">
        <v>172.93994900000001</v>
      </c>
      <c r="G310" t="s">
        <v>22</v>
      </c>
      <c r="H310">
        <v>8</v>
      </c>
      <c r="I310" t="s">
        <v>6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>
        <v>1</v>
      </c>
      <c r="R310" t="s">
        <v>62</v>
      </c>
    </row>
    <row r="311" spans="4:18" x14ac:dyDescent="0.2">
      <c r="D311">
        <v>0.31708599999999998</v>
      </c>
      <c r="E311">
        <v>55.2</v>
      </c>
      <c r="F311">
        <v>174.08509699999999</v>
      </c>
      <c r="G311" t="s">
        <v>22</v>
      </c>
      <c r="H311">
        <v>8</v>
      </c>
      <c r="I311" t="s">
        <v>6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>
        <v>10</v>
      </c>
      <c r="R311" t="s">
        <v>62</v>
      </c>
    </row>
    <row r="312" spans="4:18" x14ac:dyDescent="0.2">
      <c r="D312">
        <v>0.32798300000000002</v>
      </c>
      <c r="E312">
        <v>55.2</v>
      </c>
      <c r="F312">
        <v>168.301301</v>
      </c>
      <c r="G312" t="s">
        <v>22</v>
      </c>
      <c r="H312">
        <v>8</v>
      </c>
      <c r="I312" t="s">
        <v>6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>
        <v>10</v>
      </c>
      <c r="R312" t="s">
        <v>62</v>
      </c>
    </row>
    <row r="313" spans="4:18" x14ac:dyDescent="0.2">
      <c r="D313">
        <v>0.42105599999999999</v>
      </c>
      <c r="E313">
        <v>82.8</v>
      </c>
      <c r="F313">
        <v>196.64840899999999</v>
      </c>
      <c r="G313" t="s">
        <v>22</v>
      </c>
      <c r="H313">
        <v>8</v>
      </c>
      <c r="I313" t="s">
        <v>6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>
        <v>10</v>
      </c>
      <c r="R313" t="s">
        <v>62</v>
      </c>
    </row>
    <row r="314" spans="4:18" x14ac:dyDescent="0.2">
      <c r="D314">
        <v>0.37340699999999999</v>
      </c>
      <c r="E314">
        <v>55.2</v>
      </c>
      <c r="F314">
        <v>147.82809800000001</v>
      </c>
      <c r="G314" t="s">
        <v>22</v>
      </c>
      <c r="H314">
        <v>8</v>
      </c>
      <c r="I314" t="s">
        <v>6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t="s">
        <v>6</v>
      </c>
      <c r="P314" t="s">
        <v>6</v>
      </c>
      <c r="Q314">
        <v>100</v>
      </c>
      <c r="R314" t="s">
        <v>62</v>
      </c>
    </row>
    <row r="315" spans="4:18" x14ac:dyDescent="0.2">
      <c r="D315">
        <v>0.41725299999999999</v>
      </c>
      <c r="E315">
        <v>55.2</v>
      </c>
      <c r="F315">
        <v>132.293915</v>
      </c>
      <c r="G315" t="s">
        <v>22</v>
      </c>
      <c r="H315">
        <v>8</v>
      </c>
      <c r="I315" t="s">
        <v>6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t="s">
        <v>6</v>
      </c>
      <c r="P315" t="s">
        <v>6</v>
      </c>
      <c r="Q315">
        <v>100</v>
      </c>
      <c r="R315" t="s">
        <v>62</v>
      </c>
    </row>
    <row r="316" spans="4:18" x14ac:dyDescent="0.2">
      <c r="D316">
        <v>0.38459700000000002</v>
      </c>
      <c r="E316">
        <v>55.2</v>
      </c>
      <c r="F316">
        <v>143.52676400000001</v>
      </c>
      <c r="G316" t="s">
        <v>22</v>
      </c>
      <c r="H316">
        <v>8</v>
      </c>
      <c r="I316" t="s">
        <v>6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>
        <v>100</v>
      </c>
      <c r="R316" t="s">
        <v>62</v>
      </c>
    </row>
    <row r="317" spans="4:18" x14ac:dyDescent="0.2">
      <c r="D317">
        <v>1.9638439999999999</v>
      </c>
      <c r="E317">
        <v>248.4</v>
      </c>
      <c r="F317">
        <v>126.486637</v>
      </c>
      <c r="G317" t="s">
        <v>7</v>
      </c>
      <c r="H317">
        <v>8</v>
      </c>
      <c r="I317" t="s">
        <v>6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>
        <v>1</v>
      </c>
      <c r="R317" t="s">
        <v>62</v>
      </c>
    </row>
    <row r="318" spans="4:18" x14ac:dyDescent="0.2">
      <c r="D318">
        <v>1.984626</v>
      </c>
      <c r="E318">
        <v>248.4</v>
      </c>
      <c r="F318">
        <v>125.162097</v>
      </c>
      <c r="G318" t="s">
        <v>7</v>
      </c>
      <c r="H318">
        <v>8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>
        <v>1</v>
      </c>
      <c r="R318" t="s">
        <v>62</v>
      </c>
    </row>
    <row r="319" spans="4:18" x14ac:dyDescent="0.2">
      <c r="D319">
        <v>1.8375049999999999</v>
      </c>
      <c r="E319">
        <v>220.8</v>
      </c>
      <c r="F319">
        <v>120.16297</v>
      </c>
      <c r="G319" t="s">
        <v>7</v>
      </c>
      <c r="H319">
        <v>8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>
        <v>1</v>
      </c>
      <c r="R319" t="s">
        <v>62</v>
      </c>
    </row>
    <row r="320" spans="4:18" x14ac:dyDescent="0.2">
      <c r="D320">
        <v>1.4200790000000001</v>
      </c>
      <c r="E320">
        <v>193.2</v>
      </c>
      <c r="F320">
        <v>136.048811</v>
      </c>
      <c r="G320" t="s">
        <v>7</v>
      </c>
      <c r="H320">
        <v>8</v>
      </c>
      <c r="I320" t="s">
        <v>6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>
        <v>10</v>
      </c>
      <c r="R320" t="s">
        <v>62</v>
      </c>
    </row>
    <row r="321" spans="4:18" x14ac:dyDescent="0.2">
      <c r="D321">
        <v>1.5991150000000001</v>
      </c>
      <c r="E321">
        <v>220.8</v>
      </c>
      <c r="F321">
        <v>138.076412</v>
      </c>
      <c r="G321" t="s">
        <v>7</v>
      </c>
      <c r="H321">
        <v>8</v>
      </c>
      <c r="I321" t="s">
        <v>6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t="s">
        <v>6</v>
      </c>
      <c r="P321" t="s">
        <v>6</v>
      </c>
      <c r="Q321">
        <v>10</v>
      </c>
      <c r="R321" t="s">
        <v>62</v>
      </c>
    </row>
    <row r="322" spans="4:18" x14ac:dyDescent="0.2">
      <c r="D322">
        <v>1.5742290000000001</v>
      </c>
      <c r="E322">
        <v>220.8</v>
      </c>
      <c r="F322">
        <v>140.25913600000001</v>
      </c>
      <c r="G322" t="s">
        <v>7</v>
      </c>
      <c r="H322">
        <v>8</v>
      </c>
      <c r="I322" t="s">
        <v>6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t="s">
        <v>6</v>
      </c>
      <c r="P322" t="s">
        <v>6</v>
      </c>
      <c r="Q322">
        <v>10</v>
      </c>
      <c r="R322" t="s">
        <v>62</v>
      </c>
    </row>
    <row r="323" spans="4:18" x14ac:dyDescent="0.2">
      <c r="D323">
        <v>1.812767</v>
      </c>
      <c r="E323">
        <v>248.4</v>
      </c>
      <c r="F323">
        <v>137.02811</v>
      </c>
      <c r="G323" t="s">
        <v>7</v>
      </c>
      <c r="H323">
        <v>8</v>
      </c>
      <c r="I323" t="s">
        <v>6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>
        <v>100</v>
      </c>
      <c r="R323" t="s">
        <v>62</v>
      </c>
    </row>
    <row r="324" spans="4:18" x14ac:dyDescent="0.2">
      <c r="D324">
        <v>1.7505109999999999</v>
      </c>
      <c r="E324">
        <v>220.8</v>
      </c>
      <c r="F324">
        <v>126.13459899999999</v>
      </c>
      <c r="G324" t="s">
        <v>7</v>
      </c>
      <c r="H324">
        <v>8</v>
      </c>
      <c r="I324" t="s">
        <v>6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>
        <v>100</v>
      </c>
      <c r="R324" t="s">
        <v>62</v>
      </c>
    </row>
    <row r="325" spans="4:18" x14ac:dyDescent="0.2">
      <c r="D325">
        <v>1.7808120000000001</v>
      </c>
      <c r="E325">
        <v>248.4</v>
      </c>
      <c r="F325">
        <v>139.48695900000001</v>
      </c>
      <c r="G325" t="s">
        <v>7</v>
      </c>
      <c r="H325">
        <v>8</v>
      </c>
      <c r="I325" t="s">
        <v>6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t="s">
        <v>6</v>
      </c>
      <c r="P325" t="s">
        <v>6</v>
      </c>
      <c r="Q325">
        <v>100</v>
      </c>
      <c r="R325" t="s">
        <v>62</v>
      </c>
    </row>
    <row r="326" spans="4:18" x14ac:dyDescent="0.2">
      <c r="D326">
        <v>3.4055080000000002</v>
      </c>
      <c r="E326">
        <v>414</v>
      </c>
      <c r="F326">
        <v>121.567761</v>
      </c>
      <c r="G326" t="s">
        <v>16</v>
      </c>
      <c r="H326">
        <v>8</v>
      </c>
      <c r="I326" t="s">
        <v>6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t="s">
        <v>6</v>
      </c>
      <c r="P326" t="s">
        <v>6</v>
      </c>
      <c r="Q326">
        <v>1</v>
      </c>
      <c r="R326" t="s">
        <v>62</v>
      </c>
    </row>
    <row r="327" spans="4:18" x14ac:dyDescent="0.2">
      <c r="D327">
        <v>3.3675980000000001</v>
      </c>
      <c r="E327">
        <v>441.6</v>
      </c>
      <c r="F327">
        <v>131.132024</v>
      </c>
      <c r="G327" t="s">
        <v>16</v>
      </c>
      <c r="H327">
        <v>8</v>
      </c>
      <c r="I327" t="s">
        <v>6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t="s">
        <v>6</v>
      </c>
      <c r="P327" t="s">
        <v>6</v>
      </c>
      <c r="Q327">
        <v>1</v>
      </c>
      <c r="R327" t="s">
        <v>62</v>
      </c>
    </row>
    <row r="328" spans="4:18" x14ac:dyDescent="0.2">
      <c r="D328">
        <v>1.6659489999999999</v>
      </c>
      <c r="E328">
        <v>220.8</v>
      </c>
      <c r="F328">
        <v>132.53706</v>
      </c>
      <c r="G328" t="s">
        <v>16</v>
      </c>
      <c r="H328">
        <v>8</v>
      </c>
      <c r="I328" t="s">
        <v>6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>
        <v>1</v>
      </c>
      <c r="R328" t="s">
        <v>62</v>
      </c>
    </row>
    <row r="329" spans="4:18" x14ac:dyDescent="0.2">
      <c r="D329">
        <v>3.044543</v>
      </c>
      <c r="E329">
        <v>386.4</v>
      </c>
      <c r="F329">
        <v>126.915593</v>
      </c>
      <c r="G329" t="s">
        <v>16</v>
      </c>
      <c r="H329">
        <v>8</v>
      </c>
      <c r="I329" t="s">
        <v>6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>
        <v>10</v>
      </c>
      <c r="R329" t="s">
        <v>62</v>
      </c>
    </row>
    <row r="330" spans="4:18" x14ac:dyDescent="0.2">
      <c r="D330">
        <v>2.9544969999999999</v>
      </c>
      <c r="E330">
        <v>386.4</v>
      </c>
      <c r="F330">
        <v>130.78369599999999</v>
      </c>
      <c r="G330" t="s">
        <v>16</v>
      </c>
      <c r="H330">
        <v>8</v>
      </c>
      <c r="I330" t="s">
        <v>6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t="s">
        <v>6</v>
      </c>
      <c r="P330" t="s">
        <v>6</v>
      </c>
      <c r="Q330">
        <v>10</v>
      </c>
      <c r="R330" t="s">
        <v>62</v>
      </c>
    </row>
    <row r="331" spans="4:18" x14ac:dyDescent="0.2">
      <c r="D331">
        <v>2.9866389999999998</v>
      </c>
      <c r="E331">
        <v>386.4</v>
      </c>
      <c r="F331">
        <v>129.376206</v>
      </c>
      <c r="G331" t="s">
        <v>16</v>
      </c>
      <c r="H331">
        <v>8</v>
      </c>
      <c r="I331" t="s">
        <v>6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>
        <v>10</v>
      </c>
      <c r="R331" t="s">
        <v>62</v>
      </c>
    </row>
    <row r="332" spans="4:18" x14ac:dyDescent="0.2">
      <c r="D332">
        <v>3.3097539999999999</v>
      </c>
      <c r="E332">
        <v>414</v>
      </c>
      <c r="F332">
        <v>125.084822</v>
      </c>
      <c r="G332" t="s">
        <v>16</v>
      </c>
      <c r="H332">
        <v>8</v>
      </c>
      <c r="I332" t="s">
        <v>6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t="s">
        <v>6</v>
      </c>
      <c r="P332" t="s">
        <v>6</v>
      </c>
      <c r="Q332">
        <v>100</v>
      </c>
      <c r="R332" t="s">
        <v>62</v>
      </c>
    </row>
    <row r="333" spans="4:18" x14ac:dyDescent="0.2">
      <c r="D333">
        <v>3.281908</v>
      </c>
      <c r="E333">
        <v>414</v>
      </c>
      <c r="F333">
        <v>126.146146</v>
      </c>
      <c r="G333" t="s">
        <v>16</v>
      </c>
      <c r="H333">
        <v>8</v>
      </c>
      <c r="I333" t="s">
        <v>6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>
        <v>100</v>
      </c>
      <c r="R333" t="s">
        <v>62</v>
      </c>
    </row>
    <row r="334" spans="4:18" x14ac:dyDescent="0.2">
      <c r="D334">
        <v>3.3097850000000002</v>
      </c>
      <c r="E334">
        <v>414</v>
      </c>
      <c r="F334">
        <v>125.083652</v>
      </c>
      <c r="G334" t="s">
        <v>16</v>
      </c>
      <c r="H334">
        <v>8</v>
      </c>
      <c r="I334" t="s">
        <v>6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>
        <v>100</v>
      </c>
      <c r="R334" t="s">
        <v>62</v>
      </c>
    </row>
    <row r="335" spans="4:18" x14ac:dyDescent="0.2">
      <c r="D335">
        <v>2.2786330000000001</v>
      </c>
      <c r="E335">
        <v>303.60000000000002</v>
      </c>
      <c r="F335">
        <v>133.237798</v>
      </c>
      <c r="G335" t="s">
        <v>25</v>
      </c>
      <c r="H335">
        <v>8</v>
      </c>
      <c r="I335" t="s">
        <v>6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t="s">
        <v>6</v>
      </c>
      <c r="P335" t="s">
        <v>6</v>
      </c>
      <c r="Q335">
        <v>1</v>
      </c>
      <c r="R335" t="s">
        <v>62</v>
      </c>
    </row>
    <row r="336" spans="4:18" x14ac:dyDescent="0.2">
      <c r="D336">
        <v>2.3804979999999998</v>
      </c>
      <c r="E336">
        <v>303.60000000000002</v>
      </c>
      <c r="F336">
        <v>127.53635800000001</v>
      </c>
      <c r="G336" t="s">
        <v>25</v>
      </c>
      <c r="H336">
        <v>8</v>
      </c>
      <c r="I336" t="s">
        <v>6</v>
      </c>
      <c r="J336" t="s">
        <v>6</v>
      </c>
      <c r="K336" t="s">
        <v>6</v>
      </c>
      <c r="L336" t="s">
        <v>6</v>
      </c>
      <c r="M336" t="s">
        <v>6</v>
      </c>
      <c r="N336" t="s">
        <v>6</v>
      </c>
      <c r="O336" t="s">
        <v>6</v>
      </c>
      <c r="P336" t="s">
        <v>6</v>
      </c>
      <c r="Q336">
        <v>1</v>
      </c>
      <c r="R336" t="s">
        <v>62</v>
      </c>
    </row>
    <row r="337" spans="4:18" x14ac:dyDescent="0.2">
      <c r="D337">
        <v>2.3921290000000002</v>
      </c>
      <c r="E337">
        <v>303.60000000000002</v>
      </c>
      <c r="F337">
        <v>126.916239</v>
      </c>
      <c r="G337" t="s">
        <v>25</v>
      </c>
      <c r="H337">
        <v>8</v>
      </c>
      <c r="I337" t="s">
        <v>6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t="s">
        <v>6</v>
      </c>
      <c r="P337" t="s">
        <v>6</v>
      </c>
      <c r="Q337">
        <v>1</v>
      </c>
      <c r="R337" t="s">
        <v>62</v>
      </c>
    </row>
    <row r="338" spans="4:18" x14ac:dyDescent="0.2">
      <c r="D338">
        <v>2.6629360000000002</v>
      </c>
      <c r="E338">
        <v>331.2</v>
      </c>
      <c r="F338">
        <v>124.373985</v>
      </c>
      <c r="G338" t="s">
        <v>25</v>
      </c>
      <c r="H338">
        <v>8</v>
      </c>
      <c r="I338" t="s">
        <v>6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t="s">
        <v>6</v>
      </c>
      <c r="P338" t="s">
        <v>6</v>
      </c>
      <c r="Q338">
        <v>10</v>
      </c>
      <c r="R338" t="s">
        <v>62</v>
      </c>
    </row>
    <row r="339" spans="4:18" x14ac:dyDescent="0.2">
      <c r="D339">
        <v>2.5461839999999998</v>
      </c>
      <c r="E339">
        <v>331.2</v>
      </c>
      <c r="F339">
        <v>130.076989</v>
      </c>
      <c r="G339" t="s">
        <v>25</v>
      </c>
      <c r="H339">
        <v>8</v>
      </c>
      <c r="I339" t="s">
        <v>6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t="s">
        <v>6</v>
      </c>
      <c r="P339" t="s">
        <v>6</v>
      </c>
      <c r="Q339">
        <v>10</v>
      </c>
      <c r="R339" t="s">
        <v>62</v>
      </c>
    </row>
    <row r="340" spans="4:18" x14ac:dyDescent="0.2">
      <c r="D340">
        <v>2.6479059999999999</v>
      </c>
      <c r="E340">
        <v>331.2</v>
      </c>
      <c r="F340">
        <v>125.079964</v>
      </c>
      <c r="G340" t="s">
        <v>25</v>
      </c>
      <c r="H340">
        <v>8</v>
      </c>
      <c r="I340" t="s">
        <v>6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t="s">
        <v>6</v>
      </c>
      <c r="P340" t="s">
        <v>6</v>
      </c>
      <c r="Q340">
        <v>10</v>
      </c>
      <c r="R340" t="s">
        <v>62</v>
      </c>
    </row>
    <row r="341" spans="4:18" x14ac:dyDescent="0.2">
      <c r="D341">
        <v>3.0376919999999998</v>
      </c>
      <c r="E341">
        <v>386.4</v>
      </c>
      <c r="F341">
        <v>127.201857</v>
      </c>
      <c r="G341" t="s">
        <v>25</v>
      </c>
      <c r="H341">
        <v>8</v>
      </c>
      <c r="I341" t="s">
        <v>6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>
        <v>100</v>
      </c>
      <c r="R341" t="s">
        <v>62</v>
      </c>
    </row>
    <row r="342" spans="4:18" x14ac:dyDescent="0.2">
      <c r="D342">
        <v>2.8927010000000002</v>
      </c>
      <c r="E342">
        <v>358.8</v>
      </c>
      <c r="F342">
        <v>124.03633600000001</v>
      </c>
      <c r="G342" t="s">
        <v>25</v>
      </c>
      <c r="H342">
        <v>8</v>
      </c>
      <c r="I342" t="s">
        <v>6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t="s">
        <v>6</v>
      </c>
      <c r="P342" t="s">
        <v>6</v>
      </c>
      <c r="Q342">
        <v>100</v>
      </c>
      <c r="R342" t="s">
        <v>62</v>
      </c>
    </row>
    <row r="343" spans="4:18" x14ac:dyDescent="0.2">
      <c r="D343">
        <v>3.0871189999999999</v>
      </c>
      <c r="E343">
        <v>386.4</v>
      </c>
      <c r="F343">
        <v>125.165246</v>
      </c>
      <c r="G343" t="s">
        <v>25</v>
      </c>
      <c r="H343">
        <v>8</v>
      </c>
      <c r="I343" t="s">
        <v>6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t="s">
        <v>6</v>
      </c>
      <c r="P343" t="s">
        <v>6</v>
      </c>
      <c r="Q343">
        <v>100</v>
      </c>
      <c r="R343" t="s">
        <v>62</v>
      </c>
    </row>
    <row r="344" spans="4:18" x14ac:dyDescent="0.2">
      <c r="D344">
        <v>0.84242499999999998</v>
      </c>
      <c r="E344">
        <v>110.4</v>
      </c>
      <c r="F344">
        <v>131.050228</v>
      </c>
      <c r="G344" t="s">
        <v>58</v>
      </c>
      <c r="H344">
        <v>8</v>
      </c>
      <c r="I344" t="s">
        <v>6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t="s">
        <v>6</v>
      </c>
      <c r="P344" t="s">
        <v>6</v>
      </c>
      <c r="Q344" t="s">
        <v>60</v>
      </c>
      <c r="R344" t="s">
        <v>62</v>
      </c>
    </row>
    <row r="345" spans="4:18" x14ac:dyDescent="0.2">
      <c r="D345">
        <v>0.93247800000000003</v>
      </c>
      <c r="E345">
        <v>138</v>
      </c>
      <c r="F345">
        <v>147.99283500000001</v>
      </c>
      <c r="G345" t="s">
        <v>58</v>
      </c>
      <c r="H345">
        <v>8</v>
      </c>
      <c r="I345" t="s">
        <v>6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t="s">
        <v>6</v>
      </c>
      <c r="P345" t="s">
        <v>6</v>
      </c>
      <c r="Q345" t="s">
        <v>60</v>
      </c>
      <c r="R345" t="s">
        <v>62</v>
      </c>
    </row>
    <row r="346" spans="4:18" x14ac:dyDescent="0.2">
      <c r="D346">
        <v>0.809396</v>
      </c>
      <c r="E346">
        <v>110.4</v>
      </c>
      <c r="F346">
        <v>136.39806200000001</v>
      </c>
      <c r="G346" t="s">
        <v>58</v>
      </c>
      <c r="H346">
        <v>8</v>
      </c>
      <c r="I346" t="s">
        <v>6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t="s">
        <v>6</v>
      </c>
      <c r="P346" t="s">
        <v>6</v>
      </c>
      <c r="Q346" t="s">
        <v>60</v>
      </c>
      <c r="R346" t="s">
        <v>62</v>
      </c>
    </row>
    <row r="347" spans="4:18" x14ac:dyDescent="0.2">
      <c r="D347">
        <v>0.94419900000000001</v>
      </c>
      <c r="E347">
        <v>138</v>
      </c>
      <c r="F347">
        <v>146.15565699999999</v>
      </c>
      <c r="G347" t="s">
        <v>58</v>
      </c>
      <c r="H347">
        <v>8</v>
      </c>
      <c r="I347" t="s">
        <v>6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t="s">
        <v>6</v>
      </c>
      <c r="P347" t="s">
        <v>6</v>
      </c>
      <c r="Q347" t="s">
        <v>60</v>
      </c>
      <c r="R347" t="s">
        <v>62</v>
      </c>
    </row>
    <row r="348" spans="4:18" x14ac:dyDescent="0.2">
      <c r="D348">
        <v>0.86805699999999997</v>
      </c>
      <c r="E348">
        <v>110.4</v>
      </c>
      <c r="F348">
        <v>127.1806</v>
      </c>
      <c r="G348" t="s">
        <v>58</v>
      </c>
      <c r="H348">
        <v>8</v>
      </c>
      <c r="I348" t="s">
        <v>6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t="s">
        <v>6</v>
      </c>
      <c r="P348" t="s">
        <v>6</v>
      </c>
      <c r="Q348" t="s">
        <v>60</v>
      </c>
      <c r="R348" t="s">
        <v>62</v>
      </c>
    </row>
    <row r="349" spans="4:18" x14ac:dyDescent="0.2">
      <c r="D349">
        <v>0.82642300000000002</v>
      </c>
      <c r="E349">
        <v>110.4</v>
      </c>
      <c r="F349">
        <v>133.58776700000001</v>
      </c>
      <c r="G349" t="s">
        <v>58</v>
      </c>
      <c r="H349">
        <v>8</v>
      </c>
      <c r="I349" t="s">
        <v>6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t="s">
        <v>6</v>
      </c>
      <c r="P349" t="s">
        <v>6</v>
      </c>
      <c r="Q349" t="s">
        <v>60</v>
      </c>
      <c r="R349" t="s">
        <v>62</v>
      </c>
    </row>
    <row r="350" spans="4:18" x14ac:dyDescent="0.2">
      <c r="D350">
        <v>0.83521299999999998</v>
      </c>
      <c r="E350">
        <v>110.4</v>
      </c>
      <c r="F350">
        <v>132.18190799999999</v>
      </c>
      <c r="G350" t="s">
        <v>58</v>
      </c>
      <c r="H350">
        <v>8</v>
      </c>
      <c r="I350" t="s">
        <v>6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t="s">
        <v>6</v>
      </c>
      <c r="P350" t="s">
        <v>6</v>
      </c>
      <c r="Q350" t="s">
        <v>60</v>
      </c>
      <c r="R350" t="s">
        <v>62</v>
      </c>
    </row>
    <row r="351" spans="4:18" x14ac:dyDescent="0.2">
      <c r="D351">
        <v>0.84699199999999997</v>
      </c>
      <c r="E351">
        <v>110.4</v>
      </c>
      <c r="F351">
        <v>130.343648</v>
      </c>
      <c r="G351" t="s">
        <v>58</v>
      </c>
      <c r="H351">
        <v>8</v>
      </c>
      <c r="I351" t="s">
        <v>6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t="s">
        <v>6</v>
      </c>
      <c r="P351" t="s">
        <v>6</v>
      </c>
      <c r="Q351" t="s">
        <v>60</v>
      </c>
      <c r="R351" t="s">
        <v>62</v>
      </c>
    </row>
    <row r="352" spans="4:18" x14ac:dyDescent="0.2">
      <c r="D352">
        <v>0.86562600000000001</v>
      </c>
      <c r="E352">
        <v>110.4</v>
      </c>
      <c r="F352">
        <v>127.537767</v>
      </c>
      <c r="G352" t="s">
        <v>58</v>
      </c>
      <c r="H352">
        <v>8</v>
      </c>
      <c r="I352" t="s">
        <v>6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t="s">
        <v>6</v>
      </c>
      <c r="P352" t="s">
        <v>6</v>
      </c>
      <c r="Q352" t="s">
        <v>60</v>
      </c>
      <c r="R352" t="s">
        <v>62</v>
      </c>
    </row>
    <row r="353" spans="4:18" x14ac:dyDescent="0.2">
      <c r="D353">
        <v>0.84471200000000002</v>
      </c>
      <c r="E353">
        <v>110.4</v>
      </c>
      <c r="F353">
        <v>130.69547399999999</v>
      </c>
      <c r="G353" t="s">
        <v>58</v>
      </c>
      <c r="H353">
        <v>8</v>
      </c>
      <c r="I353" t="s">
        <v>6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t="s">
        <v>6</v>
      </c>
      <c r="P353" t="s">
        <v>6</v>
      </c>
      <c r="Q353" t="s">
        <v>60</v>
      </c>
      <c r="R353" t="s">
        <v>62</v>
      </c>
    </row>
    <row r="354" spans="4:18" x14ac:dyDescent="0.2">
      <c r="D354">
        <v>0.37476900000000002</v>
      </c>
      <c r="E354">
        <v>55.2</v>
      </c>
      <c r="F354">
        <v>147.290705</v>
      </c>
      <c r="G354" t="s">
        <v>59</v>
      </c>
      <c r="H354">
        <v>8</v>
      </c>
      <c r="I354" t="s">
        <v>6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t="s">
        <v>6</v>
      </c>
      <c r="P354" t="s">
        <v>6</v>
      </c>
      <c r="Q354" t="s">
        <v>60</v>
      </c>
      <c r="R354" t="s">
        <v>62</v>
      </c>
    </row>
    <row r="355" spans="4:18" x14ac:dyDescent="0.2">
      <c r="D355">
        <v>0.36538100000000001</v>
      </c>
      <c r="E355">
        <v>55.2</v>
      </c>
      <c r="F355">
        <v>151.075176</v>
      </c>
      <c r="G355" t="s">
        <v>59</v>
      </c>
      <c r="H355">
        <v>8</v>
      </c>
      <c r="I355" t="s">
        <v>6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t="s">
        <v>6</v>
      </c>
      <c r="P355" t="s">
        <v>6</v>
      </c>
      <c r="Q355" t="s">
        <v>60</v>
      </c>
      <c r="R355" t="s">
        <v>62</v>
      </c>
    </row>
    <row r="356" spans="4:18" x14ac:dyDescent="0.2">
      <c r="D356">
        <v>0.371228</v>
      </c>
      <c r="E356">
        <v>55.2</v>
      </c>
      <c r="F356">
        <v>148.69562999999999</v>
      </c>
      <c r="G356" t="s">
        <v>59</v>
      </c>
      <c r="H356">
        <v>8</v>
      </c>
      <c r="I356" t="s">
        <v>6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t="s">
        <v>6</v>
      </c>
      <c r="P356" t="s">
        <v>6</v>
      </c>
      <c r="Q356" t="s">
        <v>60</v>
      </c>
      <c r="R356" t="s">
        <v>62</v>
      </c>
    </row>
    <row r="357" spans="4:18" x14ac:dyDescent="0.2">
      <c r="D357">
        <v>0.36708600000000002</v>
      </c>
      <c r="E357">
        <v>55.2</v>
      </c>
      <c r="F357">
        <v>150.37331399999999</v>
      </c>
      <c r="G357" t="s">
        <v>59</v>
      </c>
      <c r="H357">
        <v>8</v>
      </c>
      <c r="I357" t="s">
        <v>6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t="s">
        <v>6</v>
      </c>
      <c r="P357" t="s">
        <v>6</v>
      </c>
      <c r="Q357" t="s">
        <v>60</v>
      </c>
      <c r="R357" t="s">
        <v>62</v>
      </c>
    </row>
    <row r="358" spans="4:18" x14ac:dyDescent="0.2">
      <c r="D358">
        <v>0.43373499999999998</v>
      </c>
      <c r="E358">
        <v>55.2</v>
      </c>
      <c r="F358">
        <v>127.266671</v>
      </c>
      <c r="G358" t="s">
        <v>59</v>
      </c>
      <c r="H358">
        <v>8</v>
      </c>
      <c r="I358" t="s">
        <v>6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t="s">
        <v>6</v>
      </c>
      <c r="P358" t="s">
        <v>6</v>
      </c>
      <c r="Q358" t="s">
        <v>60</v>
      </c>
      <c r="R358" t="s">
        <v>62</v>
      </c>
    </row>
    <row r="359" spans="4:18" x14ac:dyDescent="0.2">
      <c r="D359">
        <v>0.38041999999999998</v>
      </c>
      <c r="E359">
        <v>55.2</v>
      </c>
      <c r="F359">
        <v>145.102611</v>
      </c>
      <c r="G359" t="s">
        <v>59</v>
      </c>
      <c r="H359">
        <v>8</v>
      </c>
      <c r="I359" t="s">
        <v>6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t="s">
        <v>6</v>
      </c>
      <c r="P359" t="s">
        <v>6</v>
      </c>
      <c r="Q359" t="s">
        <v>60</v>
      </c>
      <c r="R359" t="s">
        <v>62</v>
      </c>
    </row>
    <row r="360" spans="4:18" x14ac:dyDescent="0.2">
      <c r="D360">
        <v>0.37121300000000002</v>
      </c>
      <c r="E360">
        <v>55.2</v>
      </c>
      <c r="F360">
        <v>148.70163600000001</v>
      </c>
      <c r="G360" t="s">
        <v>59</v>
      </c>
      <c r="H360">
        <v>8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t="s">
        <v>6</v>
      </c>
      <c r="P360" t="s">
        <v>6</v>
      </c>
      <c r="Q360" t="s">
        <v>60</v>
      </c>
      <c r="R360" t="s">
        <v>62</v>
      </c>
    </row>
    <row r="361" spans="4:18" x14ac:dyDescent="0.2">
      <c r="D361">
        <v>0.35305599999999998</v>
      </c>
      <c r="E361">
        <v>55.2</v>
      </c>
      <c r="F361">
        <v>156.34912299999999</v>
      </c>
      <c r="G361" t="s">
        <v>59</v>
      </c>
      <c r="H361">
        <v>8</v>
      </c>
      <c r="I361" t="s">
        <v>6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 t="s">
        <v>60</v>
      </c>
      <c r="R361" t="s">
        <v>62</v>
      </c>
    </row>
    <row r="362" spans="4:18" x14ac:dyDescent="0.2">
      <c r="D362">
        <v>0.38298599999999999</v>
      </c>
      <c r="E362">
        <v>55.2</v>
      </c>
      <c r="F362">
        <v>144.13054299999999</v>
      </c>
      <c r="G362" t="s">
        <v>59</v>
      </c>
      <c r="H362">
        <v>8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t="s">
        <v>6</v>
      </c>
      <c r="P362" t="s">
        <v>6</v>
      </c>
      <c r="Q362" t="s">
        <v>60</v>
      </c>
      <c r="R362" t="s">
        <v>62</v>
      </c>
    </row>
    <row r="363" spans="4:18" x14ac:dyDescent="0.2">
      <c r="D363">
        <v>0.45937800000000001</v>
      </c>
      <c r="E363">
        <v>55.2</v>
      </c>
      <c r="F363">
        <v>120.162515</v>
      </c>
      <c r="G363" t="s">
        <v>59</v>
      </c>
      <c r="H363">
        <v>8</v>
      </c>
      <c r="I363" t="s">
        <v>6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t="s">
        <v>6</v>
      </c>
      <c r="P363" t="s">
        <v>6</v>
      </c>
      <c r="Q363" t="s">
        <v>60</v>
      </c>
      <c r="R363" t="s">
        <v>62</v>
      </c>
    </row>
    <row r="364" spans="4:18" x14ac:dyDescent="0.2">
      <c r="D364">
        <v>1.721738</v>
      </c>
      <c r="E364">
        <v>220.8</v>
      </c>
      <c r="F364">
        <v>128.24251599999999</v>
      </c>
      <c r="G364" t="s">
        <v>17</v>
      </c>
      <c r="H364">
        <v>8</v>
      </c>
      <c r="I364" t="s">
        <v>6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t="s">
        <v>6</v>
      </c>
      <c r="P364" t="s">
        <v>6</v>
      </c>
      <c r="Q364" t="s">
        <v>60</v>
      </c>
      <c r="R364" t="s">
        <v>63</v>
      </c>
    </row>
    <row r="365" spans="4:18" x14ac:dyDescent="0.2">
      <c r="D365">
        <v>1.277358</v>
      </c>
      <c r="E365">
        <v>165.6</v>
      </c>
      <c r="F365">
        <v>129.64259200000001</v>
      </c>
      <c r="G365" t="s">
        <v>17</v>
      </c>
      <c r="H365">
        <v>8</v>
      </c>
      <c r="I365" t="s">
        <v>6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P365" t="s">
        <v>6</v>
      </c>
      <c r="Q365" t="s">
        <v>60</v>
      </c>
      <c r="R365" t="s">
        <v>63</v>
      </c>
    </row>
    <row r="366" spans="4:18" x14ac:dyDescent="0.2">
      <c r="D366">
        <v>1.277366</v>
      </c>
      <c r="E366">
        <v>165.6</v>
      </c>
      <c r="F366">
        <v>129.64181099999999</v>
      </c>
      <c r="G366" t="s">
        <v>17</v>
      </c>
      <c r="H366">
        <v>8</v>
      </c>
      <c r="I366" t="s">
        <v>6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t="s">
        <v>6</v>
      </c>
      <c r="P366" t="s">
        <v>6</v>
      </c>
      <c r="Q366" t="s">
        <v>60</v>
      </c>
      <c r="R366" t="s">
        <v>63</v>
      </c>
    </row>
    <row r="367" spans="4:18" x14ac:dyDescent="0.2">
      <c r="D367">
        <v>1.22428</v>
      </c>
      <c r="E367">
        <v>165.6</v>
      </c>
      <c r="F367">
        <v>135.263184</v>
      </c>
      <c r="G367" t="s">
        <v>17</v>
      </c>
      <c r="H367">
        <v>8</v>
      </c>
      <c r="I367" t="s">
        <v>6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t="s">
        <v>6</v>
      </c>
      <c r="P367" t="s">
        <v>6</v>
      </c>
      <c r="Q367" t="s">
        <v>60</v>
      </c>
      <c r="R367" t="s">
        <v>63</v>
      </c>
    </row>
    <row r="368" spans="4:18" x14ac:dyDescent="0.2">
      <c r="D368">
        <v>1.1776629999999999</v>
      </c>
      <c r="E368">
        <v>165.6</v>
      </c>
      <c r="F368">
        <v>140.61752000000001</v>
      </c>
      <c r="G368" t="s">
        <v>17</v>
      </c>
      <c r="H368">
        <v>8</v>
      </c>
      <c r="I368" t="s">
        <v>6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t="s">
        <v>6</v>
      </c>
      <c r="P368" t="s">
        <v>6</v>
      </c>
      <c r="Q368" t="s">
        <v>60</v>
      </c>
      <c r="R368" t="s">
        <v>63</v>
      </c>
    </row>
    <row r="369" spans="4:18" x14ac:dyDescent="0.2">
      <c r="D369">
        <v>1.280783</v>
      </c>
      <c r="E369">
        <v>165.6</v>
      </c>
      <c r="F369">
        <v>129.29590300000001</v>
      </c>
      <c r="G369" t="s">
        <v>17</v>
      </c>
      <c r="H369">
        <v>8</v>
      </c>
      <c r="I369" t="s">
        <v>6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t="s">
        <v>6</v>
      </c>
      <c r="P369" t="s">
        <v>6</v>
      </c>
      <c r="Q369" t="s">
        <v>60</v>
      </c>
      <c r="R369" t="s">
        <v>63</v>
      </c>
    </row>
    <row r="370" spans="4:18" x14ac:dyDescent="0.2">
      <c r="D370">
        <v>1.21475</v>
      </c>
      <c r="E370">
        <v>165.6</v>
      </c>
      <c r="F370">
        <v>136.32429099999999</v>
      </c>
      <c r="G370" t="s">
        <v>17</v>
      </c>
      <c r="H370">
        <v>8</v>
      </c>
      <c r="I370" t="s">
        <v>6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t="s">
        <v>6</v>
      </c>
      <c r="P370" t="s">
        <v>6</v>
      </c>
      <c r="Q370" t="s">
        <v>60</v>
      </c>
      <c r="R370" t="s">
        <v>63</v>
      </c>
    </row>
    <row r="371" spans="4:18" x14ac:dyDescent="0.2">
      <c r="D371">
        <v>1.1871929999999999</v>
      </c>
      <c r="E371">
        <v>165.6</v>
      </c>
      <c r="F371">
        <v>139.48873699999999</v>
      </c>
      <c r="G371" t="s">
        <v>17</v>
      </c>
      <c r="H371">
        <v>8</v>
      </c>
      <c r="I371" t="s">
        <v>6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t="s">
        <v>6</v>
      </c>
      <c r="P371" t="s">
        <v>6</v>
      </c>
      <c r="Q371" t="s">
        <v>60</v>
      </c>
      <c r="R371" t="s">
        <v>63</v>
      </c>
    </row>
    <row r="372" spans="4:18" x14ac:dyDescent="0.2">
      <c r="D372">
        <v>1.1026020000000001</v>
      </c>
      <c r="E372">
        <v>138</v>
      </c>
      <c r="F372">
        <v>125.158492</v>
      </c>
      <c r="G372" t="s">
        <v>17</v>
      </c>
      <c r="H372">
        <v>8</v>
      </c>
      <c r="I372" t="s">
        <v>6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t="s">
        <v>6</v>
      </c>
      <c r="P372" t="s">
        <v>6</v>
      </c>
      <c r="Q372" t="s">
        <v>60</v>
      </c>
      <c r="R372" t="s">
        <v>63</v>
      </c>
    </row>
    <row r="373" spans="4:18" x14ac:dyDescent="0.2">
      <c r="D373">
        <v>1.169551</v>
      </c>
      <c r="E373">
        <v>165.6</v>
      </c>
      <c r="F373">
        <v>141.59283199999999</v>
      </c>
      <c r="G373" t="s">
        <v>17</v>
      </c>
      <c r="H373">
        <v>8</v>
      </c>
      <c r="I373" t="s">
        <v>6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60</v>
      </c>
      <c r="R373" t="s">
        <v>63</v>
      </c>
    </row>
    <row r="374" spans="4:18" x14ac:dyDescent="0.2">
      <c r="D374">
        <v>2.2981600000000002</v>
      </c>
      <c r="E374">
        <v>303.60000000000002</v>
      </c>
      <c r="F374">
        <v>132.10571100000001</v>
      </c>
      <c r="G374" t="s">
        <v>4</v>
      </c>
      <c r="H374">
        <v>8</v>
      </c>
      <c r="I374" t="s">
        <v>6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t="s">
        <v>6</v>
      </c>
      <c r="P374" t="s">
        <v>6</v>
      </c>
      <c r="Q374" t="s">
        <v>60</v>
      </c>
      <c r="R374" t="s">
        <v>63</v>
      </c>
    </row>
    <row r="375" spans="4:18" x14ac:dyDescent="0.2">
      <c r="D375">
        <v>2.334009</v>
      </c>
      <c r="E375">
        <v>303.60000000000002</v>
      </c>
      <c r="F375">
        <v>130.07661400000001</v>
      </c>
      <c r="G375" t="s">
        <v>4</v>
      </c>
      <c r="H375">
        <v>8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t="s">
        <v>6</v>
      </c>
      <c r="P375" t="s">
        <v>6</v>
      </c>
      <c r="Q375" t="s">
        <v>60</v>
      </c>
      <c r="R375" t="s">
        <v>63</v>
      </c>
    </row>
    <row r="376" spans="4:18" x14ac:dyDescent="0.2">
      <c r="D376">
        <v>2.3870200000000001</v>
      </c>
      <c r="E376">
        <v>303.60000000000002</v>
      </c>
      <c r="F376">
        <v>127.187855</v>
      </c>
      <c r="G376" t="s">
        <v>4</v>
      </c>
      <c r="H376">
        <v>8</v>
      </c>
      <c r="I376" t="s">
        <v>6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 t="s">
        <v>6</v>
      </c>
      <c r="P376" t="s">
        <v>6</v>
      </c>
      <c r="Q376" t="s">
        <v>60</v>
      </c>
      <c r="R376" t="s">
        <v>63</v>
      </c>
    </row>
    <row r="377" spans="4:18" x14ac:dyDescent="0.2">
      <c r="D377">
        <v>2.3339400000000001</v>
      </c>
      <c r="E377">
        <v>303.60000000000002</v>
      </c>
      <c r="F377">
        <v>130.08045799999999</v>
      </c>
      <c r="G377" t="s">
        <v>4</v>
      </c>
      <c r="H377">
        <v>8</v>
      </c>
      <c r="I377" t="s">
        <v>6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t="s">
        <v>6</v>
      </c>
      <c r="P377" t="s">
        <v>6</v>
      </c>
      <c r="Q377" t="s">
        <v>60</v>
      </c>
      <c r="R377" t="s">
        <v>63</v>
      </c>
    </row>
    <row r="378" spans="4:18" x14ac:dyDescent="0.2">
      <c r="D378">
        <v>2.2740109999999998</v>
      </c>
      <c r="E378">
        <v>303.60000000000002</v>
      </c>
      <c r="F378">
        <v>133.50860299999999</v>
      </c>
      <c r="G378" t="s">
        <v>4</v>
      </c>
      <c r="H378">
        <v>8</v>
      </c>
      <c r="I378" t="s">
        <v>6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t="s">
        <v>6</v>
      </c>
      <c r="P378" t="s">
        <v>6</v>
      </c>
      <c r="Q378" t="s">
        <v>60</v>
      </c>
      <c r="R378" t="s">
        <v>63</v>
      </c>
    </row>
    <row r="379" spans="4:18" x14ac:dyDescent="0.2">
      <c r="D379">
        <v>2.4002620000000001</v>
      </c>
      <c r="E379">
        <v>303.60000000000002</v>
      </c>
      <c r="F379">
        <v>126.486175</v>
      </c>
      <c r="G379" t="s">
        <v>4</v>
      </c>
      <c r="H379">
        <v>8</v>
      </c>
      <c r="I379" t="s">
        <v>6</v>
      </c>
      <c r="J379" t="s">
        <v>6</v>
      </c>
      <c r="K379" t="s">
        <v>6</v>
      </c>
      <c r="L379" t="s">
        <v>6</v>
      </c>
      <c r="M379" t="s">
        <v>6</v>
      </c>
      <c r="N379" t="s">
        <v>6</v>
      </c>
      <c r="O379" t="s">
        <v>6</v>
      </c>
      <c r="P379" t="s">
        <v>6</v>
      </c>
      <c r="Q379" t="s">
        <v>60</v>
      </c>
      <c r="R379" t="s">
        <v>63</v>
      </c>
    </row>
    <row r="380" spans="4:18" x14ac:dyDescent="0.2">
      <c r="D380">
        <v>2.15673</v>
      </c>
      <c r="E380">
        <v>276</v>
      </c>
      <c r="F380">
        <v>127.971508</v>
      </c>
      <c r="G380" t="s">
        <v>4</v>
      </c>
      <c r="H380">
        <v>8</v>
      </c>
      <c r="I380" t="s">
        <v>6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t="s">
        <v>6</v>
      </c>
      <c r="P380" t="s">
        <v>6</v>
      </c>
      <c r="Q380" t="s">
        <v>60</v>
      </c>
      <c r="R380" t="s">
        <v>63</v>
      </c>
    </row>
    <row r="381" spans="4:18" x14ac:dyDescent="0.2">
      <c r="D381">
        <v>2.4069129999999999</v>
      </c>
      <c r="E381">
        <v>303.60000000000002</v>
      </c>
      <c r="F381">
        <v>126.136698</v>
      </c>
      <c r="G381" t="s">
        <v>4</v>
      </c>
      <c r="H381">
        <v>8</v>
      </c>
      <c r="I381" t="s">
        <v>6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t="s">
        <v>6</v>
      </c>
      <c r="P381" t="s">
        <v>6</v>
      </c>
      <c r="Q381" t="s">
        <v>60</v>
      </c>
      <c r="R381" t="s">
        <v>63</v>
      </c>
    </row>
    <row r="382" spans="4:18" x14ac:dyDescent="0.2">
      <c r="D382">
        <v>2.2980299999999998</v>
      </c>
      <c r="E382">
        <v>303.60000000000002</v>
      </c>
      <c r="F382">
        <v>132.113136</v>
      </c>
      <c r="G382" t="s">
        <v>4</v>
      </c>
      <c r="H382">
        <v>8</v>
      </c>
      <c r="I382" t="s">
        <v>6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t="s">
        <v>6</v>
      </c>
      <c r="P382" t="s">
        <v>6</v>
      </c>
      <c r="Q382" t="s">
        <v>60</v>
      </c>
      <c r="R382" t="s">
        <v>63</v>
      </c>
    </row>
    <row r="383" spans="4:18" x14ac:dyDescent="0.2">
      <c r="D383">
        <v>2.2547440000000001</v>
      </c>
      <c r="E383">
        <v>303.60000000000002</v>
      </c>
      <c r="F383">
        <v>134.64942199999999</v>
      </c>
      <c r="G383" t="s">
        <v>4</v>
      </c>
      <c r="H383">
        <v>8</v>
      </c>
      <c r="I383" t="s">
        <v>6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t="s">
        <v>6</v>
      </c>
      <c r="P383" t="s">
        <v>6</v>
      </c>
      <c r="Q383" t="s">
        <v>60</v>
      </c>
      <c r="R383" t="s">
        <v>63</v>
      </c>
    </row>
    <row r="384" spans="4:18" x14ac:dyDescent="0.2">
      <c r="D384">
        <v>2.850562</v>
      </c>
      <c r="E384">
        <v>358.8</v>
      </c>
      <c r="F384">
        <v>125.869901</v>
      </c>
      <c r="G384" t="s">
        <v>7</v>
      </c>
      <c r="H384">
        <v>8</v>
      </c>
      <c r="I384" t="s">
        <v>6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t="s">
        <v>6</v>
      </c>
      <c r="P384" t="s">
        <v>6</v>
      </c>
      <c r="Q384" t="s">
        <v>60</v>
      </c>
      <c r="R384" t="s">
        <v>63</v>
      </c>
    </row>
    <row r="385" spans="4:18" x14ac:dyDescent="0.2">
      <c r="D385">
        <v>2.9342100000000002</v>
      </c>
      <c r="E385">
        <v>358.8</v>
      </c>
      <c r="F385">
        <v>122.281634</v>
      </c>
      <c r="G385" t="s">
        <v>7</v>
      </c>
      <c r="H385">
        <v>8</v>
      </c>
      <c r="I385" t="s">
        <v>6</v>
      </c>
      <c r="J385" t="s">
        <v>6</v>
      </c>
      <c r="K385" t="s">
        <v>6</v>
      </c>
      <c r="L385" t="s">
        <v>6</v>
      </c>
      <c r="M385" t="s">
        <v>6</v>
      </c>
      <c r="N385" t="s">
        <v>6</v>
      </c>
      <c r="O385" t="s">
        <v>6</v>
      </c>
      <c r="P385" t="s">
        <v>6</v>
      </c>
      <c r="Q385" t="s">
        <v>60</v>
      </c>
      <c r="R385" t="s">
        <v>63</v>
      </c>
    </row>
    <row r="386" spans="4:18" x14ac:dyDescent="0.2">
      <c r="D386">
        <v>2.5895229999999998</v>
      </c>
      <c r="E386">
        <v>331.2</v>
      </c>
      <c r="F386">
        <v>127.90002200000001</v>
      </c>
      <c r="G386" t="s">
        <v>7</v>
      </c>
      <c r="H386">
        <v>8</v>
      </c>
      <c r="I386" t="s">
        <v>6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t="s">
        <v>6</v>
      </c>
      <c r="P386" t="s">
        <v>6</v>
      </c>
      <c r="Q386" t="s">
        <v>60</v>
      </c>
      <c r="R386" t="s">
        <v>63</v>
      </c>
    </row>
    <row r="387" spans="4:18" x14ac:dyDescent="0.2">
      <c r="D387">
        <v>2.852287</v>
      </c>
      <c r="E387">
        <v>358.8</v>
      </c>
      <c r="F387">
        <v>125.793775</v>
      </c>
      <c r="G387" t="s">
        <v>7</v>
      </c>
      <c r="H387">
        <v>8</v>
      </c>
      <c r="I387" t="s">
        <v>6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t="s">
        <v>6</v>
      </c>
      <c r="P387" t="s">
        <v>6</v>
      </c>
      <c r="Q387" t="s">
        <v>60</v>
      </c>
      <c r="R387" t="s">
        <v>63</v>
      </c>
    </row>
    <row r="388" spans="4:18" x14ac:dyDescent="0.2">
      <c r="D388">
        <v>2.942717</v>
      </c>
      <c r="E388">
        <v>358.8</v>
      </c>
      <c r="F388">
        <v>121.928127</v>
      </c>
      <c r="G388" t="s">
        <v>7</v>
      </c>
      <c r="H388">
        <v>8</v>
      </c>
      <c r="I388" t="s">
        <v>6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t="s">
        <v>6</v>
      </c>
      <c r="P388" t="s">
        <v>6</v>
      </c>
      <c r="Q388" t="s">
        <v>60</v>
      </c>
      <c r="R388" t="s">
        <v>63</v>
      </c>
    </row>
    <row r="389" spans="4:18" x14ac:dyDescent="0.2">
      <c r="D389">
        <v>2.8505729999999998</v>
      </c>
      <c r="E389">
        <v>358.8</v>
      </c>
      <c r="F389">
        <v>125.86941899999999</v>
      </c>
      <c r="G389" t="s">
        <v>7</v>
      </c>
      <c r="H389">
        <v>8</v>
      </c>
      <c r="I389" t="s">
        <v>6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t="s">
        <v>6</v>
      </c>
      <c r="P389" t="s">
        <v>6</v>
      </c>
      <c r="Q389" t="s">
        <v>60</v>
      </c>
      <c r="R389" t="s">
        <v>63</v>
      </c>
    </row>
    <row r="390" spans="4:18" x14ac:dyDescent="0.2">
      <c r="D390">
        <v>2.83657</v>
      </c>
      <c r="E390">
        <v>358.8</v>
      </c>
      <c r="F390">
        <v>126.490784</v>
      </c>
      <c r="G390" t="s">
        <v>7</v>
      </c>
      <c r="H390">
        <v>8</v>
      </c>
      <c r="I390" t="s">
        <v>6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t="s">
        <v>6</v>
      </c>
      <c r="P390" t="s">
        <v>6</v>
      </c>
      <c r="Q390" t="s">
        <v>60</v>
      </c>
      <c r="R390" t="s">
        <v>63</v>
      </c>
    </row>
    <row r="391" spans="4:18" x14ac:dyDescent="0.2">
      <c r="D391">
        <v>2.6312310000000001</v>
      </c>
      <c r="E391">
        <v>331.2</v>
      </c>
      <c r="F391">
        <v>125.87263900000001</v>
      </c>
      <c r="G391" t="s">
        <v>7</v>
      </c>
      <c r="H391">
        <v>8</v>
      </c>
      <c r="I391" t="s">
        <v>6</v>
      </c>
      <c r="J391" t="s">
        <v>6</v>
      </c>
      <c r="K391" t="s">
        <v>6</v>
      </c>
      <c r="L391" t="s">
        <v>6</v>
      </c>
      <c r="M391" t="s">
        <v>6</v>
      </c>
      <c r="N391" t="s">
        <v>6</v>
      </c>
      <c r="O391" t="s">
        <v>6</v>
      </c>
      <c r="P391" t="s">
        <v>6</v>
      </c>
      <c r="Q391" t="s">
        <v>60</v>
      </c>
      <c r="R391" t="s">
        <v>63</v>
      </c>
    </row>
    <row r="392" spans="4:18" x14ac:dyDescent="0.2">
      <c r="D392">
        <v>3.0293230000000002</v>
      </c>
      <c r="E392">
        <v>386.4</v>
      </c>
      <c r="F392">
        <v>127.55327</v>
      </c>
      <c r="G392" t="s">
        <v>7</v>
      </c>
      <c r="H392">
        <v>8</v>
      </c>
      <c r="I392" t="s">
        <v>6</v>
      </c>
      <c r="J392" t="s">
        <v>6</v>
      </c>
      <c r="K392" t="s">
        <v>6</v>
      </c>
      <c r="L392" t="s">
        <v>6</v>
      </c>
      <c r="M392" t="s">
        <v>6</v>
      </c>
      <c r="N392" t="s">
        <v>6</v>
      </c>
      <c r="O392" t="s">
        <v>6</v>
      </c>
      <c r="P392" t="s">
        <v>6</v>
      </c>
      <c r="Q392" t="s">
        <v>60</v>
      </c>
      <c r="R392" t="s">
        <v>63</v>
      </c>
    </row>
    <row r="393" spans="4:18" x14ac:dyDescent="0.2">
      <c r="D393">
        <v>2.743169</v>
      </c>
      <c r="E393">
        <v>358.8</v>
      </c>
      <c r="F393">
        <v>130.797617</v>
      </c>
      <c r="G393" t="s">
        <v>7</v>
      </c>
      <c r="H393">
        <v>8</v>
      </c>
      <c r="I393" t="s">
        <v>6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t="s">
        <v>6</v>
      </c>
      <c r="P393" t="s">
        <v>6</v>
      </c>
      <c r="Q393" t="s">
        <v>60</v>
      </c>
      <c r="R393" t="s">
        <v>63</v>
      </c>
    </row>
    <row r="394" spans="4:18" x14ac:dyDescent="0.2">
      <c r="D394">
        <v>4.0635669999999999</v>
      </c>
      <c r="E394">
        <v>524.4</v>
      </c>
      <c r="F394">
        <v>129.04916900000001</v>
      </c>
      <c r="G394" t="s">
        <v>25</v>
      </c>
      <c r="H394">
        <v>8</v>
      </c>
      <c r="I394" t="s">
        <v>6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t="s">
        <v>6</v>
      </c>
      <c r="P394" t="s">
        <v>6</v>
      </c>
      <c r="Q394" t="s">
        <v>60</v>
      </c>
      <c r="R394" t="s">
        <v>63</v>
      </c>
    </row>
    <row r="395" spans="4:18" x14ac:dyDescent="0.2">
      <c r="D395">
        <v>3.6006209999999998</v>
      </c>
      <c r="E395">
        <v>441.6</v>
      </c>
      <c r="F395">
        <v>122.64550199999999</v>
      </c>
      <c r="G395" t="s">
        <v>25</v>
      </c>
      <c r="H395">
        <v>8</v>
      </c>
      <c r="I395" t="s">
        <v>6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t="s">
        <v>6</v>
      </c>
      <c r="P395" t="s">
        <v>6</v>
      </c>
      <c r="Q395" t="s">
        <v>60</v>
      </c>
      <c r="R395" t="s">
        <v>63</v>
      </c>
    </row>
    <row r="396" spans="4:18" x14ac:dyDescent="0.2">
      <c r="D396">
        <v>4.0049070000000002</v>
      </c>
      <c r="E396">
        <v>496.8</v>
      </c>
      <c r="F396">
        <v>124.047814</v>
      </c>
      <c r="G396" t="s">
        <v>25</v>
      </c>
      <c r="H396">
        <v>8</v>
      </c>
      <c r="I396" t="s">
        <v>6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t="s">
        <v>6</v>
      </c>
      <c r="P396" t="s">
        <v>6</v>
      </c>
      <c r="Q396" t="s">
        <v>60</v>
      </c>
      <c r="R396" t="s">
        <v>63</v>
      </c>
    </row>
    <row r="397" spans="4:18" x14ac:dyDescent="0.2">
      <c r="D397">
        <v>3.8600970000000001</v>
      </c>
      <c r="E397">
        <v>496.8</v>
      </c>
      <c r="F397">
        <v>128.70141899999999</v>
      </c>
      <c r="G397" t="s">
        <v>25</v>
      </c>
      <c r="H397">
        <v>8</v>
      </c>
      <c r="I397" t="s">
        <v>6</v>
      </c>
      <c r="J397" t="s">
        <v>6</v>
      </c>
      <c r="K397" t="s">
        <v>6</v>
      </c>
      <c r="L397" t="s">
        <v>6</v>
      </c>
      <c r="M397" t="s">
        <v>6</v>
      </c>
      <c r="N397" t="s">
        <v>6</v>
      </c>
      <c r="O397" t="s">
        <v>6</v>
      </c>
      <c r="P397" t="s">
        <v>6</v>
      </c>
      <c r="Q397" t="s">
        <v>60</v>
      </c>
      <c r="R397" t="s">
        <v>63</v>
      </c>
    </row>
    <row r="398" spans="4:18" x14ac:dyDescent="0.2">
      <c r="D398">
        <v>4.0160140000000002</v>
      </c>
      <c r="E398">
        <v>496.8</v>
      </c>
      <c r="F398">
        <v>123.704735</v>
      </c>
      <c r="G398" t="s">
        <v>25</v>
      </c>
      <c r="H398">
        <v>8</v>
      </c>
      <c r="I398" t="s">
        <v>6</v>
      </c>
      <c r="J398" t="s">
        <v>6</v>
      </c>
      <c r="K398" t="s">
        <v>6</v>
      </c>
      <c r="L398" t="s">
        <v>6</v>
      </c>
      <c r="M398" t="s">
        <v>6</v>
      </c>
      <c r="N398" t="s">
        <v>6</v>
      </c>
      <c r="O398" t="s">
        <v>6</v>
      </c>
      <c r="P398" t="s">
        <v>6</v>
      </c>
      <c r="Q398" t="s">
        <v>60</v>
      </c>
      <c r="R398" t="s">
        <v>63</v>
      </c>
    </row>
    <row r="399" spans="4:18" x14ac:dyDescent="0.2">
      <c r="D399">
        <v>3.663449</v>
      </c>
      <c r="E399">
        <v>441.6</v>
      </c>
      <c r="F399">
        <v>120.542129</v>
      </c>
      <c r="G399" t="s">
        <v>25</v>
      </c>
      <c r="H399">
        <v>8</v>
      </c>
      <c r="I399" t="s">
        <v>6</v>
      </c>
      <c r="J399" t="s">
        <v>6</v>
      </c>
      <c r="K399" t="s">
        <v>6</v>
      </c>
      <c r="L399" t="s">
        <v>6</v>
      </c>
      <c r="M399" t="s">
        <v>6</v>
      </c>
      <c r="N399" t="s">
        <v>6</v>
      </c>
      <c r="O399" t="s">
        <v>6</v>
      </c>
      <c r="P399" t="s">
        <v>6</v>
      </c>
      <c r="Q399" t="s">
        <v>60</v>
      </c>
      <c r="R399" t="s">
        <v>63</v>
      </c>
    </row>
    <row r="400" spans="4:18" x14ac:dyDescent="0.2">
      <c r="D400">
        <v>4.2390439999999998</v>
      </c>
      <c r="E400">
        <v>524.4</v>
      </c>
      <c r="F400">
        <v>123.70714</v>
      </c>
      <c r="G400" t="s">
        <v>25</v>
      </c>
      <c r="H400">
        <v>8</v>
      </c>
      <c r="I400" t="s">
        <v>6</v>
      </c>
      <c r="J400" t="s">
        <v>6</v>
      </c>
      <c r="K400" t="s">
        <v>6</v>
      </c>
      <c r="L400" t="s">
        <v>6</v>
      </c>
      <c r="M400" t="s">
        <v>6</v>
      </c>
      <c r="N400" t="s">
        <v>6</v>
      </c>
      <c r="O400" t="s">
        <v>6</v>
      </c>
      <c r="P400" t="s">
        <v>6</v>
      </c>
      <c r="Q400" t="s">
        <v>60</v>
      </c>
      <c r="R400" t="s">
        <v>63</v>
      </c>
    </row>
    <row r="401" spans="4:18" x14ac:dyDescent="0.2">
      <c r="D401">
        <v>3.9932970000000001</v>
      </c>
      <c r="E401">
        <v>496.8</v>
      </c>
      <c r="F401">
        <v>124.408469</v>
      </c>
      <c r="G401" t="s">
        <v>25</v>
      </c>
      <c r="H401">
        <v>8</v>
      </c>
      <c r="I401" t="s">
        <v>6</v>
      </c>
      <c r="J401" t="s">
        <v>6</v>
      </c>
      <c r="K401" t="s">
        <v>6</v>
      </c>
      <c r="L401" t="s">
        <v>6</v>
      </c>
      <c r="M401" t="s">
        <v>6</v>
      </c>
      <c r="N401" t="s">
        <v>6</v>
      </c>
      <c r="O401" t="s">
        <v>6</v>
      </c>
      <c r="P401" t="s">
        <v>6</v>
      </c>
      <c r="Q401" t="s">
        <v>60</v>
      </c>
      <c r="R401" t="s">
        <v>63</v>
      </c>
    </row>
    <row r="402" spans="4:18" x14ac:dyDescent="0.2">
      <c r="D402">
        <v>4.2510079999999997</v>
      </c>
      <c r="E402">
        <v>524.4</v>
      </c>
      <c r="F402">
        <v>123.358966</v>
      </c>
      <c r="G402" t="s">
        <v>25</v>
      </c>
      <c r="H402">
        <v>8</v>
      </c>
      <c r="I402" t="s">
        <v>6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t="s">
        <v>6</v>
      </c>
      <c r="P402" t="s">
        <v>6</v>
      </c>
      <c r="Q402" t="s">
        <v>60</v>
      </c>
      <c r="R402" t="s">
        <v>63</v>
      </c>
    </row>
    <row r="403" spans="4:18" x14ac:dyDescent="0.2">
      <c r="D403">
        <v>4.1654470000000003</v>
      </c>
      <c r="E403">
        <v>524.4</v>
      </c>
      <c r="F403">
        <v>125.892848</v>
      </c>
      <c r="G403" t="s">
        <v>25</v>
      </c>
      <c r="H403">
        <v>8</v>
      </c>
      <c r="I403" t="s">
        <v>6</v>
      </c>
      <c r="J403" t="s">
        <v>6</v>
      </c>
      <c r="K403" t="s">
        <v>6</v>
      </c>
      <c r="L403" t="s">
        <v>6</v>
      </c>
      <c r="M403" t="s">
        <v>6</v>
      </c>
      <c r="N403" t="s">
        <v>6</v>
      </c>
      <c r="O403" t="s">
        <v>6</v>
      </c>
      <c r="P403" t="s">
        <v>6</v>
      </c>
      <c r="Q403" t="s">
        <v>60</v>
      </c>
      <c r="R403" t="s">
        <v>63</v>
      </c>
    </row>
    <row r="404" spans="4:18" x14ac:dyDescent="0.2">
      <c r="D404">
        <v>1.6657789999999999</v>
      </c>
      <c r="E404">
        <v>220.8</v>
      </c>
      <c r="F404">
        <v>132.55060800000001</v>
      </c>
      <c r="G404" t="s">
        <v>22</v>
      </c>
      <c r="H404">
        <v>8</v>
      </c>
      <c r="I404" t="s">
        <v>6</v>
      </c>
      <c r="J404" t="s">
        <v>6</v>
      </c>
      <c r="K404" t="s">
        <v>6</v>
      </c>
      <c r="L404" t="s">
        <v>6</v>
      </c>
      <c r="M404" t="s">
        <v>6</v>
      </c>
      <c r="N404" t="s">
        <v>6</v>
      </c>
      <c r="O404" t="s">
        <v>6</v>
      </c>
      <c r="P404" t="s">
        <v>6</v>
      </c>
      <c r="Q404" t="s">
        <v>60</v>
      </c>
      <c r="R404" t="s">
        <v>63</v>
      </c>
    </row>
    <row r="405" spans="4:18" x14ac:dyDescent="0.2">
      <c r="D405">
        <v>1.602117</v>
      </c>
      <c r="E405">
        <v>220.8</v>
      </c>
      <c r="F405">
        <v>137.81765300000001</v>
      </c>
      <c r="G405" t="s">
        <v>22</v>
      </c>
      <c r="H405">
        <v>8</v>
      </c>
      <c r="I405" t="s">
        <v>6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t="s">
        <v>6</v>
      </c>
      <c r="P405" t="s">
        <v>6</v>
      </c>
      <c r="Q405" t="s">
        <v>60</v>
      </c>
      <c r="R405" t="s">
        <v>63</v>
      </c>
    </row>
    <row r="406" spans="4:18" x14ac:dyDescent="0.2">
      <c r="D406">
        <v>1.517973</v>
      </c>
      <c r="E406">
        <v>193.2</v>
      </c>
      <c r="F406">
        <v>127.275006</v>
      </c>
      <c r="G406" t="s">
        <v>22</v>
      </c>
      <c r="H406">
        <v>8</v>
      </c>
      <c r="I406" t="s">
        <v>6</v>
      </c>
      <c r="J406" t="s">
        <v>6</v>
      </c>
      <c r="K406" t="s">
        <v>6</v>
      </c>
      <c r="L406" t="s">
        <v>6</v>
      </c>
      <c r="M406" t="s">
        <v>6</v>
      </c>
      <c r="N406" t="s">
        <v>6</v>
      </c>
      <c r="O406" t="s">
        <v>6</v>
      </c>
      <c r="P406" t="s">
        <v>6</v>
      </c>
      <c r="Q406" t="s">
        <v>60</v>
      </c>
      <c r="R406" t="s">
        <v>63</v>
      </c>
    </row>
    <row r="407" spans="4:18" x14ac:dyDescent="0.2">
      <c r="D407">
        <v>1.5316259999999999</v>
      </c>
      <c r="E407">
        <v>193.2</v>
      </c>
      <c r="F407">
        <v>126.14046</v>
      </c>
      <c r="G407" t="s">
        <v>22</v>
      </c>
      <c r="H407">
        <v>8</v>
      </c>
      <c r="I407" t="s">
        <v>6</v>
      </c>
      <c r="J407" t="s">
        <v>6</v>
      </c>
      <c r="K407" t="s">
        <v>6</v>
      </c>
      <c r="L407" t="s">
        <v>6</v>
      </c>
      <c r="M407" t="s">
        <v>6</v>
      </c>
      <c r="N407" t="s">
        <v>6</v>
      </c>
      <c r="O407" t="s">
        <v>6</v>
      </c>
      <c r="P407" t="s">
        <v>6</v>
      </c>
      <c r="Q407" t="s">
        <v>60</v>
      </c>
      <c r="R407" t="s">
        <v>63</v>
      </c>
    </row>
    <row r="408" spans="4:18" x14ac:dyDescent="0.2">
      <c r="D408">
        <v>1.527377</v>
      </c>
      <c r="E408">
        <v>193.2</v>
      </c>
      <c r="F408">
        <v>126.49135</v>
      </c>
      <c r="G408" t="s">
        <v>22</v>
      </c>
      <c r="H408">
        <v>8</v>
      </c>
      <c r="I408" t="s">
        <v>6</v>
      </c>
      <c r="J408" t="s">
        <v>6</v>
      </c>
      <c r="K408" t="s">
        <v>6</v>
      </c>
      <c r="L408" t="s">
        <v>6</v>
      </c>
      <c r="M408" t="s">
        <v>6</v>
      </c>
      <c r="N408" t="s">
        <v>6</v>
      </c>
      <c r="O408" t="s">
        <v>6</v>
      </c>
      <c r="P408" t="s">
        <v>6</v>
      </c>
      <c r="Q408" t="s">
        <v>60</v>
      </c>
      <c r="R408" t="s">
        <v>63</v>
      </c>
    </row>
    <row r="409" spans="4:18" x14ac:dyDescent="0.2">
      <c r="D409">
        <v>1.477285</v>
      </c>
      <c r="E409">
        <v>193.2</v>
      </c>
      <c r="F409">
        <v>130.78045900000001</v>
      </c>
      <c r="G409" t="s">
        <v>22</v>
      </c>
      <c r="H409">
        <v>8</v>
      </c>
      <c r="I409" t="s">
        <v>6</v>
      </c>
      <c r="J409" t="s">
        <v>6</v>
      </c>
      <c r="K409" t="s">
        <v>6</v>
      </c>
      <c r="L409" t="s">
        <v>6</v>
      </c>
      <c r="M409" t="s">
        <v>6</v>
      </c>
      <c r="N409" t="s">
        <v>6</v>
      </c>
      <c r="O409" t="s">
        <v>6</v>
      </c>
      <c r="P409" t="s">
        <v>6</v>
      </c>
      <c r="Q409" t="s">
        <v>60</v>
      </c>
      <c r="R409" t="s">
        <v>63</v>
      </c>
    </row>
    <row r="410" spans="4:18" x14ac:dyDescent="0.2">
      <c r="D410">
        <v>1.461551</v>
      </c>
      <c r="E410">
        <v>193.2</v>
      </c>
      <c r="F410">
        <v>132.18831599999999</v>
      </c>
      <c r="G410" t="s">
        <v>22</v>
      </c>
      <c r="H410">
        <v>8</v>
      </c>
      <c r="I410" t="s">
        <v>6</v>
      </c>
      <c r="J410" t="s">
        <v>6</v>
      </c>
      <c r="K410" t="s">
        <v>6</v>
      </c>
      <c r="L410" t="s">
        <v>6</v>
      </c>
      <c r="M410" t="s">
        <v>6</v>
      </c>
      <c r="N410" t="s">
        <v>6</v>
      </c>
      <c r="O410" t="s">
        <v>6</v>
      </c>
      <c r="P410" t="s">
        <v>6</v>
      </c>
      <c r="Q410" t="s">
        <v>60</v>
      </c>
      <c r="R410" t="s">
        <v>63</v>
      </c>
    </row>
    <row r="411" spans="4:18" x14ac:dyDescent="0.2">
      <c r="D411">
        <v>1.619661</v>
      </c>
      <c r="E411">
        <v>220.8</v>
      </c>
      <c r="F411">
        <v>136.32481799999999</v>
      </c>
      <c r="G411" t="s">
        <v>22</v>
      </c>
      <c r="H411">
        <v>8</v>
      </c>
      <c r="I411" t="s">
        <v>6</v>
      </c>
      <c r="J411" t="s">
        <v>6</v>
      </c>
      <c r="K411" t="s">
        <v>6</v>
      </c>
      <c r="L411" t="s">
        <v>6</v>
      </c>
      <c r="M411" t="s">
        <v>6</v>
      </c>
      <c r="N411" t="s">
        <v>6</v>
      </c>
      <c r="O411" t="s">
        <v>6</v>
      </c>
      <c r="P411" t="s">
        <v>6</v>
      </c>
      <c r="Q411" t="s">
        <v>60</v>
      </c>
      <c r="R411" t="s">
        <v>63</v>
      </c>
    </row>
    <row r="412" spans="4:18" x14ac:dyDescent="0.2">
      <c r="D412">
        <v>1.5402720000000001</v>
      </c>
      <c r="E412">
        <v>193.2</v>
      </c>
      <c r="F412">
        <v>125.432385</v>
      </c>
      <c r="G412" t="s">
        <v>22</v>
      </c>
      <c r="H412">
        <v>8</v>
      </c>
      <c r="I412" t="s">
        <v>6</v>
      </c>
      <c r="J412" t="s">
        <v>6</v>
      </c>
      <c r="K412" t="s">
        <v>6</v>
      </c>
      <c r="L412" t="s">
        <v>6</v>
      </c>
      <c r="M412" t="s">
        <v>6</v>
      </c>
      <c r="N412" t="s">
        <v>6</v>
      </c>
      <c r="O412" t="s">
        <v>6</v>
      </c>
      <c r="P412" t="s">
        <v>6</v>
      </c>
      <c r="Q412" t="s">
        <v>60</v>
      </c>
      <c r="R412" t="s">
        <v>63</v>
      </c>
    </row>
    <row r="413" spans="4:18" x14ac:dyDescent="0.2">
      <c r="D413">
        <v>1.47722</v>
      </c>
      <c r="E413">
        <v>193.2</v>
      </c>
      <c r="F413">
        <v>130.786181</v>
      </c>
      <c r="G413" t="s">
        <v>22</v>
      </c>
      <c r="H413">
        <v>8</v>
      </c>
      <c r="I413" t="s">
        <v>6</v>
      </c>
      <c r="J413" t="s">
        <v>6</v>
      </c>
      <c r="K413" t="s">
        <v>6</v>
      </c>
      <c r="L413" t="s">
        <v>6</v>
      </c>
      <c r="M413" t="s">
        <v>6</v>
      </c>
      <c r="N413" t="s">
        <v>6</v>
      </c>
      <c r="O413" t="s">
        <v>6</v>
      </c>
      <c r="P413" t="s">
        <v>6</v>
      </c>
      <c r="Q413" t="s">
        <v>60</v>
      </c>
      <c r="R413" t="s">
        <v>63</v>
      </c>
    </row>
    <row r="414" spans="4:18" x14ac:dyDescent="0.2">
      <c r="D414">
        <v>4.5916449999999998</v>
      </c>
      <c r="E414">
        <v>579.6</v>
      </c>
      <c r="F414">
        <v>126.229274</v>
      </c>
      <c r="G414" t="s">
        <v>16</v>
      </c>
      <c r="H414">
        <v>8</v>
      </c>
      <c r="I414" t="s">
        <v>6</v>
      </c>
      <c r="J414" t="s">
        <v>6</v>
      </c>
      <c r="K414" t="s">
        <v>6</v>
      </c>
      <c r="L414" t="s">
        <v>6</v>
      </c>
      <c r="M414" t="s">
        <v>6</v>
      </c>
      <c r="N414" t="s">
        <v>6</v>
      </c>
      <c r="O414" t="s">
        <v>6</v>
      </c>
      <c r="P414" t="s">
        <v>6</v>
      </c>
      <c r="Q414" t="s">
        <v>60</v>
      </c>
      <c r="R414" t="s">
        <v>63</v>
      </c>
    </row>
    <row r="415" spans="4:18" x14ac:dyDescent="0.2">
      <c r="D415">
        <v>4.7804960000000003</v>
      </c>
      <c r="E415">
        <v>579.6</v>
      </c>
      <c r="F415">
        <v>121.242651</v>
      </c>
      <c r="G415" t="s">
        <v>16</v>
      </c>
      <c r="H415">
        <v>8</v>
      </c>
      <c r="I415" t="s">
        <v>6</v>
      </c>
      <c r="J415" t="s">
        <v>6</v>
      </c>
      <c r="K415" t="s">
        <v>6</v>
      </c>
      <c r="L415" t="s">
        <v>6</v>
      </c>
      <c r="M415" t="s">
        <v>6</v>
      </c>
      <c r="N415" t="s">
        <v>6</v>
      </c>
      <c r="O415" t="s">
        <v>6</v>
      </c>
      <c r="P415" t="s">
        <v>6</v>
      </c>
      <c r="Q415" t="s">
        <v>60</v>
      </c>
      <c r="R415" t="s">
        <v>63</v>
      </c>
    </row>
    <row r="416" spans="4:18" x14ac:dyDescent="0.2">
      <c r="D416">
        <v>4.6722859999999997</v>
      </c>
      <c r="E416">
        <v>579.6</v>
      </c>
      <c r="F416">
        <v>124.050631</v>
      </c>
      <c r="G416" t="s">
        <v>16</v>
      </c>
      <c r="H416">
        <v>8</v>
      </c>
      <c r="I416" t="s">
        <v>6</v>
      </c>
      <c r="J416" t="s">
        <v>6</v>
      </c>
      <c r="K416" t="s">
        <v>6</v>
      </c>
      <c r="L416" t="s">
        <v>6</v>
      </c>
      <c r="M416" t="s">
        <v>6</v>
      </c>
      <c r="N416" t="s">
        <v>6</v>
      </c>
      <c r="O416" t="s">
        <v>6</v>
      </c>
      <c r="P416" t="s">
        <v>6</v>
      </c>
      <c r="Q416" t="s">
        <v>60</v>
      </c>
      <c r="R416" t="s">
        <v>63</v>
      </c>
    </row>
    <row r="417" spans="4:18" x14ac:dyDescent="0.2">
      <c r="D417">
        <v>4.8531810000000002</v>
      </c>
      <c r="E417">
        <v>607.20000000000005</v>
      </c>
      <c r="F417">
        <v>125.113806</v>
      </c>
      <c r="G417" t="s">
        <v>16</v>
      </c>
      <c r="H417">
        <v>8</v>
      </c>
      <c r="I417" t="s">
        <v>6</v>
      </c>
      <c r="J417" t="s">
        <v>6</v>
      </c>
      <c r="K417" t="s">
        <v>6</v>
      </c>
      <c r="L417" t="s">
        <v>6</v>
      </c>
      <c r="M417" t="s">
        <v>6</v>
      </c>
      <c r="N417" t="s">
        <v>6</v>
      </c>
      <c r="O417" t="s">
        <v>6</v>
      </c>
      <c r="P417" t="s">
        <v>6</v>
      </c>
      <c r="Q417" t="s">
        <v>60</v>
      </c>
      <c r="R417" t="s">
        <v>63</v>
      </c>
    </row>
    <row r="418" spans="4:18" x14ac:dyDescent="0.2">
      <c r="D418">
        <v>4.8228359999999997</v>
      </c>
      <c r="E418">
        <v>607.20000000000005</v>
      </c>
      <c r="F418">
        <v>125.901032</v>
      </c>
      <c r="G418" t="s">
        <v>16</v>
      </c>
      <c r="H418">
        <v>8</v>
      </c>
      <c r="I418" t="s">
        <v>6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 t="s">
        <v>6</v>
      </c>
      <c r="Q418" t="s">
        <v>60</v>
      </c>
      <c r="R418" t="s">
        <v>63</v>
      </c>
    </row>
    <row r="419" spans="4:18" x14ac:dyDescent="0.2">
      <c r="D419">
        <v>4.9929990000000002</v>
      </c>
      <c r="E419">
        <v>607.20000000000005</v>
      </c>
      <c r="F419">
        <v>121.610286</v>
      </c>
      <c r="G419" t="s">
        <v>16</v>
      </c>
      <c r="H419">
        <v>8</v>
      </c>
      <c r="I419" t="s">
        <v>6</v>
      </c>
      <c r="J419" t="s">
        <v>6</v>
      </c>
      <c r="K419" t="s">
        <v>6</v>
      </c>
      <c r="L419" t="s">
        <v>6</v>
      </c>
      <c r="M419" t="s">
        <v>6</v>
      </c>
      <c r="N419" t="s">
        <v>6</v>
      </c>
      <c r="O419" t="s">
        <v>6</v>
      </c>
      <c r="P419" t="s">
        <v>6</v>
      </c>
      <c r="Q419" t="s">
        <v>60</v>
      </c>
      <c r="R419" t="s">
        <v>63</v>
      </c>
    </row>
    <row r="420" spans="4:18" x14ac:dyDescent="0.2">
      <c r="D420">
        <v>4.7172640000000001</v>
      </c>
      <c r="E420">
        <v>607.20000000000005</v>
      </c>
      <c r="F420">
        <v>128.71867599999999</v>
      </c>
      <c r="G420" t="s">
        <v>16</v>
      </c>
      <c r="H420">
        <v>8</v>
      </c>
      <c r="I420" t="s">
        <v>6</v>
      </c>
      <c r="J420" t="s">
        <v>6</v>
      </c>
      <c r="K420" t="s">
        <v>6</v>
      </c>
      <c r="L420" t="s">
        <v>6</v>
      </c>
      <c r="M420" t="s">
        <v>6</v>
      </c>
      <c r="N420" t="s">
        <v>6</v>
      </c>
      <c r="O420" t="s">
        <v>6</v>
      </c>
      <c r="P420" t="s">
        <v>6</v>
      </c>
      <c r="Q420" t="s">
        <v>60</v>
      </c>
      <c r="R420" t="s">
        <v>63</v>
      </c>
    </row>
    <row r="421" spans="4:18" x14ac:dyDescent="0.2">
      <c r="D421">
        <v>4.9220449999999998</v>
      </c>
      <c r="E421">
        <v>607.20000000000005</v>
      </c>
      <c r="F421">
        <v>123.363353</v>
      </c>
      <c r="G421" t="s">
        <v>16</v>
      </c>
      <c r="H421">
        <v>8</v>
      </c>
      <c r="I421" t="s">
        <v>6</v>
      </c>
      <c r="J421" t="s">
        <v>6</v>
      </c>
      <c r="K421" t="s">
        <v>6</v>
      </c>
      <c r="L421" t="s">
        <v>6</v>
      </c>
      <c r="M421" t="s">
        <v>6</v>
      </c>
      <c r="N421" t="s">
        <v>6</v>
      </c>
      <c r="O421" t="s">
        <v>6</v>
      </c>
      <c r="P421" t="s">
        <v>6</v>
      </c>
      <c r="Q421" t="s">
        <v>60</v>
      </c>
      <c r="R421" t="s">
        <v>63</v>
      </c>
    </row>
    <row r="422" spans="4:18" x14ac:dyDescent="0.2">
      <c r="D422">
        <v>4.9356039999999997</v>
      </c>
      <c r="E422">
        <v>607.20000000000005</v>
      </c>
      <c r="F422">
        <v>123.024458</v>
      </c>
      <c r="G422" t="s">
        <v>16</v>
      </c>
      <c r="H422">
        <v>8</v>
      </c>
      <c r="I422" t="s">
        <v>6</v>
      </c>
      <c r="J422" t="s">
        <v>6</v>
      </c>
      <c r="K422" t="s">
        <v>6</v>
      </c>
      <c r="L422" t="s">
        <v>6</v>
      </c>
      <c r="M422" t="s">
        <v>6</v>
      </c>
      <c r="N422" t="s">
        <v>6</v>
      </c>
      <c r="O422" t="s">
        <v>6</v>
      </c>
      <c r="P422" t="s">
        <v>6</v>
      </c>
      <c r="Q422" t="s">
        <v>60</v>
      </c>
      <c r="R422" t="s">
        <v>63</v>
      </c>
    </row>
    <row r="423" spans="4:18" x14ac:dyDescent="0.2">
      <c r="D423">
        <v>5.0699209999999999</v>
      </c>
      <c r="E423">
        <v>634.79999999999995</v>
      </c>
      <c r="F423">
        <v>125.20905999999999</v>
      </c>
      <c r="G423" t="s">
        <v>16</v>
      </c>
      <c r="H423">
        <v>8</v>
      </c>
      <c r="I423" t="s">
        <v>6</v>
      </c>
      <c r="J423" t="s">
        <v>6</v>
      </c>
      <c r="K423" t="s">
        <v>6</v>
      </c>
      <c r="L423" t="s">
        <v>6</v>
      </c>
      <c r="M423" t="s">
        <v>6</v>
      </c>
      <c r="N423" t="s">
        <v>6</v>
      </c>
      <c r="O423" t="s">
        <v>6</v>
      </c>
      <c r="P423" t="s">
        <v>6</v>
      </c>
      <c r="Q423" t="s">
        <v>60</v>
      </c>
      <c r="R42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820-23B8-B243-8ED6-E6F6E289C662}">
  <dimension ref="A2:N56"/>
  <sheetViews>
    <sheetView topLeftCell="A36" zoomScale="83" workbookViewId="0">
      <selection activeCell="D12" sqref="D12"/>
    </sheetView>
  </sheetViews>
  <sheetFormatPr baseColWidth="10" defaultRowHeight="16" x14ac:dyDescent="0.2"/>
  <cols>
    <col min="1" max="1" width="30.1640625" bestFit="1" customWidth="1"/>
    <col min="2" max="2" width="16" bestFit="1" customWidth="1"/>
    <col min="3" max="3" width="12.6640625" bestFit="1" customWidth="1"/>
    <col min="4" max="4" width="15" bestFit="1" customWidth="1"/>
    <col min="5" max="12" width="14.5" bestFit="1" customWidth="1"/>
  </cols>
  <sheetData>
    <row r="2" spans="1:3" x14ac:dyDescent="0.2">
      <c r="A2" s="2" t="s">
        <v>5</v>
      </c>
      <c r="B2" t="s">
        <v>26</v>
      </c>
    </row>
    <row r="3" spans="1:3" x14ac:dyDescent="0.2">
      <c r="A3" s="2" t="s">
        <v>8</v>
      </c>
      <c r="B3" t="s">
        <v>6</v>
      </c>
    </row>
    <row r="4" spans="1:3" x14ac:dyDescent="0.2">
      <c r="A4" s="2" t="s">
        <v>9</v>
      </c>
      <c r="B4" t="s">
        <v>6</v>
      </c>
    </row>
    <row r="5" spans="1:3" x14ac:dyDescent="0.2">
      <c r="A5" s="2" t="s">
        <v>10</v>
      </c>
      <c r="B5" t="s">
        <v>6</v>
      </c>
    </row>
    <row r="6" spans="1:3" x14ac:dyDescent="0.2">
      <c r="A6" s="2" t="s">
        <v>11</v>
      </c>
      <c r="B6" t="s">
        <v>6</v>
      </c>
    </row>
    <row r="7" spans="1:3" x14ac:dyDescent="0.2">
      <c r="A7" s="2" t="s">
        <v>15</v>
      </c>
      <c r="B7" t="s">
        <v>26</v>
      </c>
    </row>
    <row r="8" spans="1:3" x14ac:dyDescent="0.2">
      <c r="A8" s="2" t="s">
        <v>14</v>
      </c>
      <c r="B8" t="s">
        <v>26</v>
      </c>
    </row>
    <row r="9" spans="1:3" x14ac:dyDescent="0.2">
      <c r="A9" s="2" t="s">
        <v>12</v>
      </c>
      <c r="B9" t="s">
        <v>6</v>
      </c>
    </row>
    <row r="10" spans="1:3" x14ac:dyDescent="0.2">
      <c r="A10" s="2" t="s">
        <v>13</v>
      </c>
      <c r="B10" t="s">
        <v>6</v>
      </c>
    </row>
    <row r="12" spans="1:3" x14ac:dyDescent="0.2">
      <c r="A12" s="2" t="s">
        <v>18</v>
      </c>
      <c r="B12" t="s">
        <v>20</v>
      </c>
      <c r="C12" t="s">
        <v>23</v>
      </c>
    </row>
    <row r="13" spans="1:3" x14ac:dyDescent="0.2">
      <c r="A13" s="3" t="s">
        <v>17</v>
      </c>
      <c r="B13" s="36">
        <v>0.97075316666666633</v>
      </c>
      <c r="C13" s="36">
        <v>128.80000000000007</v>
      </c>
    </row>
    <row r="14" spans="1:3" x14ac:dyDescent="0.2">
      <c r="A14" s="25" t="s">
        <v>63</v>
      </c>
      <c r="B14" s="36">
        <v>1.2633284</v>
      </c>
      <c r="C14" s="36">
        <v>168.35999999999999</v>
      </c>
    </row>
    <row r="15" spans="1:3" x14ac:dyDescent="0.2">
      <c r="A15" s="25" t="s">
        <v>62</v>
      </c>
      <c r="B15" s="36">
        <v>0.76177085714285719</v>
      </c>
      <c r="C15" s="36">
        <v>100.54285714285713</v>
      </c>
    </row>
    <row r="16" spans="1:3" x14ac:dyDescent="0.2">
      <c r="A16" s="3" t="s">
        <v>4</v>
      </c>
      <c r="B16" s="36">
        <v>1.8696725416666657</v>
      </c>
      <c r="C16" s="36">
        <v>244.94999999999985</v>
      </c>
    </row>
    <row r="17" spans="1:5" x14ac:dyDescent="0.2">
      <c r="A17" s="25" t="s">
        <v>63</v>
      </c>
      <c r="B17" s="36">
        <v>2.3143818999999999</v>
      </c>
      <c r="C17" s="36">
        <v>300.83999999999997</v>
      </c>
    </row>
    <row r="18" spans="1:5" x14ac:dyDescent="0.2">
      <c r="A18" s="25" t="s">
        <v>62</v>
      </c>
      <c r="B18" s="36">
        <v>1.5520230000000002</v>
      </c>
      <c r="C18" s="36">
        <v>205.02857142857141</v>
      </c>
      <c r="E18">
        <f>((GETPIVOTDATA("ave of energy",$A$11,"app","BatterySaver_backgroundmusic")-GETPIVOTDATA("ave of energy",$A$11,"app","background_music"))/GETPIVOTDATA("ave of energy",$A$11,"app","background_music"))*100</f>
        <v>-35.714285714285751</v>
      </c>
    </row>
    <row r="19" spans="1:5" x14ac:dyDescent="0.2">
      <c r="A19" s="3" t="s">
        <v>7</v>
      </c>
      <c r="B19" s="36">
        <v>2.1368915833333335</v>
      </c>
      <c r="C19" s="36">
        <v>277.14999999999998</v>
      </c>
      <c r="E19">
        <f>((GETPIVOTDATA("ave of energy",$A$11,"app","BatterySaver_game")-GETPIVOTDATA("ave of energy",$A$11,"app","game"))/GETPIVOTDATA("ave of energy",$A$11,"app","game"))*100</f>
        <v>-24.882629107981174</v>
      </c>
    </row>
    <row r="20" spans="1:5" x14ac:dyDescent="0.2">
      <c r="A20" s="25" t="s">
        <v>63</v>
      </c>
      <c r="B20" s="36">
        <v>2.8260165000000002</v>
      </c>
      <c r="C20" s="36">
        <v>356.04000000000008</v>
      </c>
      <c r="E20">
        <f>((GETPIVOTDATA("ave of energy",$A$11,"app","BatterySaver_socialmedia")-GETPIVOTDATA("ave of energy",$A$11,"app","social_media"))/GETPIVOTDATA("ave of energy",$A$11,"app","social_media"))*100</f>
        <v>-23.651452282157674</v>
      </c>
    </row>
    <row r="21" spans="1:5" x14ac:dyDescent="0.2">
      <c r="A21" s="25" t="s">
        <v>62</v>
      </c>
      <c r="B21" s="36">
        <v>1.6446594999999999</v>
      </c>
      <c r="C21" s="36">
        <v>220.8</v>
      </c>
      <c r="E21">
        <f>((GETPIVOTDATA("ave of energy",$A$11,"app","BatterySaver_idle")-GETPIVOTDATA("ave of energy",$A$11,"app","idle"))/GETPIVOTDATA("ave of energy",$A$11,"app","idle"))*100</f>
        <v>-46.666666666666657</v>
      </c>
    </row>
    <row r="22" spans="1:5" x14ac:dyDescent="0.2">
      <c r="A22" s="3" t="s">
        <v>16</v>
      </c>
      <c r="B22" s="36">
        <v>3.7818950416666666</v>
      </c>
      <c r="C22" s="36">
        <v>476.09999999999991</v>
      </c>
      <c r="E22">
        <f>((GETPIVOTDATA("ave of energy",$A$11,"app","BatterySaver_videocall")-GETPIVOTDATA("ave of energy",$A$11,"app","video_call"))/GETPIVOTDATA("ave of energy",$A$11,"app","video_call"))*100</f>
        <v>-20.772946859903367</v>
      </c>
    </row>
    <row r="23" spans="1:5" x14ac:dyDescent="0.2">
      <c r="A23" s="25" t="s">
        <v>63</v>
      </c>
      <c r="B23" s="36">
        <v>4.8358277000000003</v>
      </c>
      <c r="C23" s="36">
        <v>601.68000000000006</v>
      </c>
      <c r="E23">
        <f>((GETPIVOTDATA("ave of energy",$A$11,"app","BatterySaver_web")-GETPIVOTDATA("ave of energy",$A$11,"app","web"))/GETPIVOTDATA("ave of energy",$A$11,"app","web"))*100</f>
        <v>-37.53753753753751</v>
      </c>
    </row>
    <row r="24" spans="1:5" x14ac:dyDescent="0.2">
      <c r="A24" s="25" t="s">
        <v>62</v>
      </c>
      <c r="B24" s="36">
        <v>3.0290859999999995</v>
      </c>
      <c r="C24" s="36">
        <v>386.40000000000003</v>
      </c>
    </row>
    <row r="25" spans="1:5" x14ac:dyDescent="0.2">
      <c r="A25" s="3" t="s">
        <v>22</v>
      </c>
      <c r="B25" s="36">
        <v>0.87817829166666661</v>
      </c>
      <c r="C25" s="36">
        <v>120.74999999999996</v>
      </c>
    </row>
    <row r="26" spans="1:5" x14ac:dyDescent="0.2">
      <c r="A26" s="25" t="s">
        <v>63</v>
      </c>
      <c r="B26" s="36">
        <v>1.5420860999999999</v>
      </c>
      <c r="C26" s="36">
        <v>201.48000000000002</v>
      </c>
    </row>
    <row r="27" spans="1:5" x14ac:dyDescent="0.2">
      <c r="A27" s="25" t="s">
        <v>62</v>
      </c>
      <c r="B27" s="36">
        <v>0.40395842857142855</v>
      </c>
      <c r="C27" s="36">
        <v>63.085714285714296</v>
      </c>
    </row>
    <row r="28" spans="1:5" x14ac:dyDescent="0.2">
      <c r="A28" s="3" t="s">
        <v>25</v>
      </c>
      <c r="B28" s="36">
        <v>3.0330675</v>
      </c>
      <c r="C28" s="36">
        <v>382.94999999999987</v>
      </c>
    </row>
    <row r="29" spans="1:5" x14ac:dyDescent="0.2">
      <c r="A29" s="25" t="s">
        <v>63</v>
      </c>
      <c r="B29" s="36">
        <v>3.985745099999999</v>
      </c>
      <c r="C29" s="36">
        <v>496.8</v>
      </c>
    </row>
    <row r="30" spans="1:5" x14ac:dyDescent="0.2">
      <c r="A30" s="25" t="s">
        <v>62</v>
      </c>
      <c r="B30" s="36">
        <v>2.3525835000000002</v>
      </c>
      <c r="C30" s="36">
        <v>301.62857142857143</v>
      </c>
    </row>
    <row r="31" spans="1:5" x14ac:dyDescent="0.2">
      <c r="A31" s="3" t="s">
        <v>28</v>
      </c>
      <c r="B31" s="36">
        <v>0.65575166666666662</v>
      </c>
      <c r="C31" s="36">
        <v>82.8</v>
      </c>
    </row>
    <row r="32" spans="1:5" x14ac:dyDescent="0.2">
      <c r="A32" s="25" t="s">
        <v>62</v>
      </c>
      <c r="B32" s="36">
        <v>0.65575166666666662</v>
      </c>
      <c r="C32" s="36">
        <v>82.8</v>
      </c>
    </row>
    <row r="33" spans="1:3" x14ac:dyDescent="0.2">
      <c r="A33" s="3" t="s">
        <v>29</v>
      </c>
      <c r="B33" s="36">
        <v>1.4402106666666665</v>
      </c>
      <c r="C33" s="36">
        <v>184</v>
      </c>
    </row>
    <row r="34" spans="1:3" x14ac:dyDescent="0.2">
      <c r="A34" s="25" t="s">
        <v>62</v>
      </c>
      <c r="B34" s="36">
        <v>1.4402106666666665</v>
      </c>
      <c r="C34" s="36">
        <v>184</v>
      </c>
    </row>
    <row r="35" spans="1:3" x14ac:dyDescent="0.2">
      <c r="A35" s="3" t="s">
        <v>30</v>
      </c>
      <c r="B35" s="36">
        <v>1.6009693333333335</v>
      </c>
      <c r="C35" s="36">
        <v>211.6</v>
      </c>
    </row>
    <row r="36" spans="1:3" x14ac:dyDescent="0.2">
      <c r="A36" s="25" t="s">
        <v>62</v>
      </c>
      <c r="B36" s="36">
        <v>1.6009693333333335</v>
      </c>
      <c r="C36" s="36">
        <v>211.6</v>
      </c>
    </row>
    <row r="37" spans="1:3" x14ac:dyDescent="0.2">
      <c r="A37" s="3" t="s">
        <v>31</v>
      </c>
      <c r="B37" s="36">
        <v>0.34554666666666667</v>
      </c>
      <c r="C37" s="36">
        <v>64.399999999999991</v>
      </c>
    </row>
    <row r="38" spans="1:3" x14ac:dyDescent="0.2">
      <c r="A38" s="25" t="s">
        <v>62</v>
      </c>
      <c r="B38" s="36">
        <v>0.34554666666666667</v>
      </c>
      <c r="C38" s="36">
        <v>64.399999999999991</v>
      </c>
    </row>
    <row r="39" spans="1:3" x14ac:dyDescent="0.2">
      <c r="A39" s="3" t="s">
        <v>32</v>
      </c>
      <c r="B39" s="36">
        <v>2.9975236666666665</v>
      </c>
      <c r="C39" s="36">
        <v>377.2</v>
      </c>
    </row>
    <row r="40" spans="1:3" x14ac:dyDescent="0.2">
      <c r="A40" s="25" t="s">
        <v>62</v>
      </c>
      <c r="B40" s="36">
        <v>2.9975236666666665</v>
      </c>
      <c r="C40" s="36">
        <v>377.2</v>
      </c>
    </row>
    <row r="41" spans="1:3" x14ac:dyDescent="0.2">
      <c r="A41" s="3" t="s">
        <v>33</v>
      </c>
      <c r="B41" s="36">
        <v>1.7841386666666665</v>
      </c>
      <c r="C41" s="36">
        <v>239.20000000000002</v>
      </c>
    </row>
    <row r="42" spans="1:3" x14ac:dyDescent="0.2">
      <c r="A42" s="25" t="s">
        <v>62</v>
      </c>
      <c r="B42" s="36">
        <v>1.7841386666666665</v>
      </c>
      <c r="C42" s="36">
        <v>239.20000000000002</v>
      </c>
    </row>
    <row r="43" spans="1:3" x14ac:dyDescent="0.2">
      <c r="A43" s="3" t="s">
        <v>58</v>
      </c>
      <c r="B43" s="36">
        <v>0.86155210000000015</v>
      </c>
      <c r="C43" s="36">
        <v>115.92</v>
      </c>
    </row>
    <row r="44" spans="1:3" x14ac:dyDescent="0.2">
      <c r="A44" s="25" t="s">
        <v>62</v>
      </c>
      <c r="B44" s="36">
        <v>0.86155210000000015</v>
      </c>
      <c r="C44" s="36">
        <v>115.92</v>
      </c>
    </row>
    <row r="45" spans="1:3" x14ac:dyDescent="0.2">
      <c r="A45" s="3" t="s">
        <v>59</v>
      </c>
      <c r="B45" s="36">
        <v>0.38592520000000002</v>
      </c>
      <c r="C45" s="36">
        <v>55.2</v>
      </c>
    </row>
    <row r="46" spans="1:3" x14ac:dyDescent="0.2">
      <c r="A46" s="25" t="s">
        <v>62</v>
      </c>
      <c r="B46" s="36">
        <v>0.38592520000000002</v>
      </c>
      <c r="C46" s="36">
        <v>55.2</v>
      </c>
    </row>
    <row r="47" spans="1:3" x14ac:dyDescent="0.2">
      <c r="A47" s="3" t="s">
        <v>19</v>
      </c>
      <c r="B47" s="36">
        <v>1.8848252197802184</v>
      </c>
      <c r="C47" s="36">
        <v>243.54725274725286</v>
      </c>
    </row>
    <row r="48" spans="1:3" x14ac:dyDescent="0.2">
      <c r="A48" s="3"/>
    </row>
    <row r="49" spans="1:14" x14ac:dyDescent="0.2">
      <c r="A49" s="3"/>
    </row>
    <row r="50" spans="1:14" x14ac:dyDescent="0.2">
      <c r="K50" t="s">
        <v>27</v>
      </c>
      <c r="L50" s="1" t="s">
        <v>20</v>
      </c>
      <c r="M50" s="1" t="s">
        <v>21</v>
      </c>
      <c r="N50" s="1" t="s">
        <v>23</v>
      </c>
    </row>
    <row r="51" spans="1:14" x14ac:dyDescent="0.2">
      <c r="K51" s="3" t="s">
        <v>17</v>
      </c>
      <c r="L51">
        <v>0.92806960000000005</v>
      </c>
      <c r="M51">
        <v>124.667174</v>
      </c>
      <c r="N51">
        <v>115.92</v>
      </c>
    </row>
    <row r="52" spans="1:14" x14ac:dyDescent="0.2">
      <c r="K52" s="3" t="s">
        <v>4</v>
      </c>
      <c r="L52">
        <v>1.4392232</v>
      </c>
      <c r="M52">
        <v>134.31204499999998</v>
      </c>
      <c r="N52">
        <v>193.2</v>
      </c>
    </row>
    <row r="53" spans="1:14" x14ac:dyDescent="0.2">
      <c r="K53" s="3" t="s">
        <v>7</v>
      </c>
      <c r="L53">
        <v>1.4603489999999999</v>
      </c>
      <c r="M53">
        <v>139.878828</v>
      </c>
      <c r="N53">
        <v>204.24</v>
      </c>
    </row>
    <row r="54" spans="1:14" x14ac:dyDescent="0.2">
      <c r="K54" s="3" t="s">
        <v>16</v>
      </c>
      <c r="L54">
        <v>3.0162046</v>
      </c>
      <c r="M54">
        <v>128.15018519999998</v>
      </c>
      <c r="N54">
        <v>386.4</v>
      </c>
    </row>
    <row r="55" spans="1:14" x14ac:dyDescent="0.2">
      <c r="K55" s="3" t="s">
        <v>22</v>
      </c>
      <c r="L55">
        <v>0.42755100000000007</v>
      </c>
      <c r="M55">
        <v>155.7137366</v>
      </c>
      <c r="N55">
        <v>66.240000000000009</v>
      </c>
    </row>
    <row r="56" spans="1:14" x14ac:dyDescent="0.2">
      <c r="K56" s="3" t="s">
        <v>25</v>
      </c>
      <c r="L56">
        <v>1.8020742000000003</v>
      </c>
      <c r="M56">
        <v>131.731325</v>
      </c>
      <c r="N56">
        <v>237.36000000000004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B144-EB39-2C40-BD56-F415EA0167F6}">
  <dimension ref="C3:AH69"/>
  <sheetViews>
    <sheetView topLeftCell="J1" zoomScale="75" workbookViewId="0">
      <selection activeCell="X38" sqref="X38"/>
    </sheetView>
  </sheetViews>
  <sheetFormatPr baseColWidth="10" defaultRowHeight="16" x14ac:dyDescent="0.2"/>
  <cols>
    <col min="8" max="8" width="17.1640625" customWidth="1"/>
    <col min="23" max="23" width="21.1640625" customWidth="1"/>
    <col min="24" max="24" width="12.6640625" customWidth="1"/>
    <col min="25" max="25" width="6.33203125" customWidth="1"/>
    <col min="26" max="26" width="6.5" customWidth="1"/>
    <col min="27" max="28" width="6.6640625" customWidth="1"/>
    <col min="29" max="29" width="7.5" customWidth="1"/>
    <col min="30" max="30" width="8" customWidth="1"/>
    <col min="31" max="31" width="6.5" customWidth="1"/>
    <col min="32" max="32" width="7.6640625" customWidth="1"/>
    <col min="33" max="33" width="6.6640625" customWidth="1"/>
    <col min="34" max="34" width="7.1640625" customWidth="1"/>
  </cols>
  <sheetData>
    <row r="3" spans="4:34" x14ac:dyDescent="0.2">
      <c r="E3" s="28" t="s">
        <v>52</v>
      </c>
      <c r="F3" s="28"/>
      <c r="G3" s="28"/>
      <c r="H3" s="28"/>
      <c r="I3" s="28"/>
      <c r="J3" s="28" t="s">
        <v>54</v>
      </c>
      <c r="K3" s="28"/>
      <c r="L3" s="28" t="s">
        <v>1</v>
      </c>
      <c r="M3" s="28"/>
      <c r="P3" s="28" t="s">
        <v>53</v>
      </c>
      <c r="Q3" s="28"/>
      <c r="R3" s="28"/>
      <c r="S3" s="28" t="s">
        <v>54</v>
      </c>
      <c r="T3" s="28"/>
      <c r="U3" s="28" t="s">
        <v>1</v>
      </c>
      <c r="V3" s="28"/>
    </row>
    <row r="4" spans="4:34" x14ac:dyDescent="0.2">
      <c r="E4" t="s">
        <v>0</v>
      </c>
      <c r="F4" t="s">
        <v>1</v>
      </c>
      <c r="G4" t="s">
        <v>2</v>
      </c>
      <c r="H4" t="s">
        <v>3</v>
      </c>
      <c r="I4" t="s">
        <v>34</v>
      </c>
      <c r="J4" s="5" t="s">
        <v>38</v>
      </c>
      <c r="K4" t="s">
        <v>44</v>
      </c>
      <c r="L4" s="5" t="s">
        <v>38</v>
      </c>
      <c r="M4" t="s">
        <v>44</v>
      </c>
      <c r="P4" t="s">
        <v>0</v>
      </c>
      <c r="Q4" t="s">
        <v>1</v>
      </c>
      <c r="R4" t="s">
        <v>2</v>
      </c>
      <c r="S4" s="5" t="s">
        <v>38</v>
      </c>
      <c r="T4" t="s">
        <v>44</v>
      </c>
      <c r="U4" s="5" t="s">
        <v>38</v>
      </c>
      <c r="V4" t="s">
        <v>44</v>
      </c>
    </row>
    <row r="5" spans="4:34" ht="17" thickBot="1" x14ac:dyDescent="0.25">
      <c r="D5">
        <v>1</v>
      </c>
      <c r="E5" s="6">
        <v>0.84875900000000004</v>
      </c>
      <c r="F5" s="6">
        <v>110.4</v>
      </c>
      <c r="G5" s="6">
        <v>130.072183</v>
      </c>
      <c r="H5" s="6" t="s">
        <v>17</v>
      </c>
      <c r="I5" s="6">
        <v>8</v>
      </c>
      <c r="J5">
        <f>AVERAGE(E5:E14)</f>
        <v>0.76983529999999989</v>
      </c>
      <c r="K5">
        <f>STDEV(E5:E14)</f>
        <v>0.11077911733219498</v>
      </c>
      <c r="L5">
        <f>AVERAGE(F5:F14)</f>
        <v>104.88</v>
      </c>
      <c r="M5">
        <f>STDEV(F5:F14)</f>
        <v>11.637181789419735</v>
      </c>
      <c r="P5" s="6">
        <v>0.72573100000000001</v>
      </c>
      <c r="Q5" s="6">
        <v>110.4</v>
      </c>
      <c r="R5" s="6">
        <v>152.12255400000001</v>
      </c>
      <c r="S5">
        <f>AVERAGE(P5:P14)</f>
        <v>0.71014179999999993</v>
      </c>
      <c r="T5">
        <f>_xlfn.STDEV.S(P5:P14)</f>
        <v>4.4469593521366466E-2</v>
      </c>
      <c r="U5">
        <f>AVERAGE(Q5:Q14)</f>
        <v>102.11999999999999</v>
      </c>
      <c r="V5">
        <f>_xlfn.STDEV.S(Q5:Q14)</f>
        <v>13.332066606494388</v>
      </c>
    </row>
    <row r="6" spans="4:34" ht="17" thickBot="1" x14ac:dyDescent="0.25">
      <c r="D6">
        <v>2</v>
      </c>
      <c r="E6" s="6">
        <v>0.68901999999999997</v>
      </c>
      <c r="F6" s="6">
        <v>82.8</v>
      </c>
      <c r="G6" s="6">
        <v>120.170683</v>
      </c>
      <c r="H6" s="6" t="s">
        <v>17</v>
      </c>
      <c r="I6" s="6">
        <v>8</v>
      </c>
      <c r="P6" s="6">
        <v>0.64707099999999995</v>
      </c>
      <c r="Q6" s="6">
        <v>82.8</v>
      </c>
      <c r="R6" s="6">
        <v>127.961207</v>
      </c>
      <c r="X6" s="32" t="s">
        <v>39</v>
      </c>
      <c r="Y6" s="29" t="s">
        <v>45</v>
      </c>
      <c r="Z6" s="35"/>
      <c r="AA6" s="35"/>
      <c r="AB6" s="35"/>
      <c r="AC6" s="31"/>
      <c r="AD6" s="29" t="s">
        <v>46</v>
      </c>
      <c r="AE6" s="35"/>
      <c r="AF6" s="35"/>
      <c r="AG6" s="35"/>
      <c r="AH6" s="31"/>
    </row>
    <row r="7" spans="4:34" ht="17" thickBot="1" x14ac:dyDescent="0.25">
      <c r="D7">
        <v>3</v>
      </c>
      <c r="E7" s="6">
        <v>0.88212599999999997</v>
      </c>
      <c r="F7" s="6">
        <v>110.4</v>
      </c>
      <c r="G7" s="6">
        <v>125.15219</v>
      </c>
      <c r="H7" s="6" t="s">
        <v>17</v>
      </c>
      <c r="I7" s="6">
        <v>8</v>
      </c>
      <c r="P7" s="6">
        <v>0.72367099999999995</v>
      </c>
      <c r="Q7" s="6">
        <v>110.4</v>
      </c>
      <c r="R7" s="6">
        <v>152.555452</v>
      </c>
      <c r="X7" s="33"/>
      <c r="Y7" s="29" t="s">
        <v>40</v>
      </c>
      <c r="Z7" s="31"/>
      <c r="AA7" s="29" t="s">
        <v>41</v>
      </c>
      <c r="AB7" s="30"/>
      <c r="AC7" s="11" t="s">
        <v>55</v>
      </c>
      <c r="AD7" s="29" t="s">
        <v>40</v>
      </c>
      <c r="AE7" s="31"/>
      <c r="AF7" s="29" t="s">
        <v>41</v>
      </c>
      <c r="AG7" s="31"/>
      <c r="AH7" s="12" t="s">
        <v>42</v>
      </c>
    </row>
    <row r="8" spans="4:34" ht="17" thickBot="1" x14ac:dyDescent="0.25">
      <c r="D8">
        <v>4</v>
      </c>
      <c r="E8" s="6">
        <v>0.777281</v>
      </c>
      <c r="F8" s="6">
        <v>110.4</v>
      </c>
      <c r="G8" s="6">
        <v>142.03363100000001</v>
      </c>
      <c r="H8" s="6" t="s">
        <v>17</v>
      </c>
      <c r="I8" s="6">
        <v>8</v>
      </c>
      <c r="P8" s="6">
        <v>0.65600099999999995</v>
      </c>
      <c r="Q8" s="6">
        <v>82.8</v>
      </c>
      <c r="R8" s="6">
        <v>126.219352</v>
      </c>
      <c r="X8" s="34"/>
      <c r="Y8" s="13" t="s">
        <v>43</v>
      </c>
      <c r="Z8" s="13" t="s">
        <v>44</v>
      </c>
      <c r="AA8" s="13" t="s">
        <v>43</v>
      </c>
      <c r="AB8" s="13" t="s">
        <v>44</v>
      </c>
      <c r="AC8" s="13" t="s">
        <v>56</v>
      </c>
      <c r="AD8" s="13" t="s">
        <v>43</v>
      </c>
      <c r="AE8" s="13" t="s">
        <v>44</v>
      </c>
      <c r="AF8" s="13" t="s">
        <v>43</v>
      </c>
      <c r="AG8" s="13" t="s">
        <v>44</v>
      </c>
      <c r="AH8" s="13" t="s">
        <v>56</v>
      </c>
    </row>
    <row r="9" spans="4:34" x14ac:dyDescent="0.2">
      <c r="D9">
        <v>5</v>
      </c>
      <c r="E9" s="6">
        <v>0.91082099999999999</v>
      </c>
      <c r="F9" s="6">
        <v>110.4</v>
      </c>
      <c r="G9" s="6">
        <v>121.209337</v>
      </c>
      <c r="H9" s="6" t="s">
        <v>17</v>
      </c>
      <c r="I9" s="6">
        <v>8</v>
      </c>
      <c r="P9" s="6">
        <v>0.69828400000000002</v>
      </c>
      <c r="Q9" s="6">
        <v>110.4</v>
      </c>
      <c r="R9" s="6">
        <v>158.10188400000001</v>
      </c>
      <c r="X9" s="14" t="s">
        <v>47</v>
      </c>
      <c r="Y9" s="15">
        <v>0.76980000000000004</v>
      </c>
      <c r="Z9" s="16">
        <v>0.1108</v>
      </c>
      <c r="AA9" s="17">
        <v>0.71009999999999995</v>
      </c>
      <c r="AB9" s="16">
        <v>4.4499999999999998E-2</v>
      </c>
      <c r="AC9" s="18">
        <v>-7.7499999999999999E-2</v>
      </c>
      <c r="AD9" s="17">
        <v>104.88</v>
      </c>
      <c r="AE9" s="16">
        <v>11.6372</v>
      </c>
      <c r="AF9" s="17">
        <v>102.12</v>
      </c>
      <c r="AG9" s="16">
        <v>13.332100000000001</v>
      </c>
      <c r="AH9" s="18">
        <v>-2.63E-2</v>
      </c>
    </row>
    <row r="10" spans="4:34" x14ac:dyDescent="0.2">
      <c r="D10">
        <v>6</v>
      </c>
      <c r="E10" s="6">
        <v>0.79306100000000002</v>
      </c>
      <c r="F10" s="6">
        <v>110.4</v>
      </c>
      <c r="G10" s="6">
        <v>139.207446</v>
      </c>
      <c r="H10" s="6" t="s">
        <v>17</v>
      </c>
      <c r="I10" s="6">
        <v>8</v>
      </c>
      <c r="P10" s="6">
        <v>0.65242199999999995</v>
      </c>
      <c r="Q10" s="6">
        <v>82.8</v>
      </c>
      <c r="R10" s="6">
        <v>126.911727</v>
      </c>
      <c r="X10" s="14" t="s">
        <v>48</v>
      </c>
      <c r="Y10" s="15">
        <v>1.5265</v>
      </c>
      <c r="Z10" s="16">
        <v>9.7699999999999995E-2</v>
      </c>
      <c r="AA10" s="17">
        <v>1.3444</v>
      </c>
      <c r="AB10" s="16">
        <v>3.2899999999999999E-2</v>
      </c>
      <c r="AC10" s="18">
        <v>-0.1193</v>
      </c>
      <c r="AD10" s="17">
        <v>198.72</v>
      </c>
      <c r="AE10" s="16">
        <v>17.4558</v>
      </c>
      <c r="AF10" s="17">
        <v>182.16</v>
      </c>
      <c r="AG10" s="16">
        <v>14.252599999999999</v>
      </c>
      <c r="AH10" s="18">
        <v>-8.3299999999999999E-2</v>
      </c>
    </row>
    <row r="11" spans="4:34" x14ac:dyDescent="0.2">
      <c r="D11">
        <v>7</v>
      </c>
      <c r="E11" s="6">
        <v>0.52721200000000001</v>
      </c>
      <c r="F11" s="6">
        <v>82.8</v>
      </c>
      <c r="G11" s="6">
        <v>157.052685</v>
      </c>
      <c r="H11" s="6" t="s">
        <v>17</v>
      </c>
      <c r="I11" s="6">
        <v>8</v>
      </c>
      <c r="P11" s="6">
        <v>0.73934200000000005</v>
      </c>
      <c r="Q11" s="6">
        <v>110.4</v>
      </c>
      <c r="R11" s="6">
        <v>149.321943</v>
      </c>
      <c r="X11" s="14" t="s">
        <v>49</v>
      </c>
      <c r="Y11" s="15">
        <v>1.7797000000000001</v>
      </c>
      <c r="Z11" s="16">
        <v>0.1613</v>
      </c>
      <c r="AA11" s="17">
        <v>1.2854000000000001</v>
      </c>
      <c r="AB11" s="19">
        <v>9.1200000000000003E-2</v>
      </c>
      <c r="AC11" s="18">
        <v>-0.27779999999999999</v>
      </c>
      <c r="AD11" s="17">
        <v>234.6</v>
      </c>
      <c r="AE11" s="16">
        <v>14.5465</v>
      </c>
      <c r="AF11" s="17">
        <v>171.12</v>
      </c>
      <c r="AG11" s="16">
        <v>11.6372</v>
      </c>
      <c r="AH11" s="18">
        <v>-0.27060000000000001</v>
      </c>
    </row>
    <row r="12" spans="4:34" x14ac:dyDescent="0.2">
      <c r="D12">
        <v>8</v>
      </c>
      <c r="E12" s="6">
        <v>0.81566000000000005</v>
      </c>
      <c r="F12" s="6">
        <v>110.4</v>
      </c>
      <c r="G12" s="6">
        <v>135.350549</v>
      </c>
      <c r="H12" s="6" t="s">
        <v>17</v>
      </c>
      <c r="I12" s="6">
        <v>8</v>
      </c>
      <c r="P12" s="6">
        <v>0.77356000000000003</v>
      </c>
      <c r="Q12" s="6">
        <v>110.4</v>
      </c>
      <c r="R12" s="6">
        <v>142.716837</v>
      </c>
      <c r="X12" s="14" t="s">
        <v>50</v>
      </c>
      <c r="Y12" s="15">
        <v>2.3784000000000001</v>
      </c>
      <c r="Z12" s="16">
        <v>0.14879999999999999</v>
      </c>
      <c r="AA12" s="17">
        <v>2.6858</v>
      </c>
      <c r="AB12" s="16">
        <v>0.12620000000000001</v>
      </c>
      <c r="AC12" s="18">
        <v>0.12920000000000001</v>
      </c>
      <c r="AD12" s="17">
        <v>295.32</v>
      </c>
      <c r="AE12" s="16">
        <v>13.332100000000001</v>
      </c>
      <c r="AF12" s="17">
        <v>342.24</v>
      </c>
      <c r="AG12" s="16">
        <v>14.252599999999999</v>
      </c>
      <c r="AH12" s="18">
        <v>0.15890000000000001</v>
      </c>
    </row>
    <row r="13" spans="4:34" x14ac:dyDescent="0.2">
      <c r="D13">
        <v>9</v>
      </c>
      <c r="E13" s="6">
        <v>0.72902500000000003</v>
      </c>
      <c r="F13" s="6">
        <v>110.4</v>
      </c>
      <c r="G13" s="6">
        <v>151.43511599999999</v>
      </c>
      <c r="H13" s="6" t="s">
        <v>17</v>
      </c>
      <c r="I13" s="6">
        <v>8</v>
      </c>
      <c r="P13" s="6">
        <v>0.74286600000000003</v>
      </c>
      <c r="Q13" s="6">
        <v>110.4</v>
      </c>
      <c r="R13" s="6">
        <v>148.61358999999999</v>
      </c>
      <c r="X13" s="14" t="s">
        <v>51</v>
      </c>
      <c r="Y13" s="15">
        <v>3.2019000000000002</v>
      </c>
      <c r="Z13" s="16">
        <v>0.13930000000000001</v>
      </c>
      <c r="AA13" s="17">
        <v>3.2054</v>
      </c>
      <c r="AB13" s="16">
        <v>5.91E-2</v>
      </c>
      <c r="AC13" s="18">
        <v>1.07E-3</v>
      </c>
      <c r="AD13" s="17">
        <v>408.48</v>
      </c>
      <c r="AE13" s="16">
        <v>11.6372</v>
      </c>
      <c r="AF13" s="17">
        <v>405.72</v>
      </c>
      <c r="AG13" s="16">
        <v>13.332100000000001</v>
      </c>
      <c r="AH13" s="18">
        <v>-6.7000000000000002E-3</v>
      </c>
    </row>
    <row r="14" spans="4:34" ht="17" thickBot="1" x14ac:dyDescent="0.25">
      <c r="D14">
        <v>10</v>
      </c>
      <c r="E14" s="6">
        <v>0.72538800000000003</v>
      </c>
      <c r="F14" s="6">
        <v>110.4</v>
      </c>
      <c r="G14" s="6">
        <v>152.194413</v>
      </c>
      <c r="H14" s="6" t="s">
        <v>17</v>
      </c>
      <c r="I14" s="6">
        <v>8</v>
      </c>
      <c r="P14" s="6">
        <v>0.74246999999999996</v>
      </c>
      <c r="Q14" s="6">
        <v>110.4</v>
      </c>
      <c r="R14" s="6">
        <v>148.69296600000001</v>
      </c>
      <c r="X14" s="20" t="s">
        <v>36</v>
      </c>
      <c r="Y14" s="21">
        <v>0.45879999999999999</v>
      </c>
      <c r="Z14" s="22">
        <v>7.5999999999999998E-2</v>
      </c>
      <c r="AA14" s="23">
        <v>0.28460000000000002</v>
      </c>
      <c r="AB14" s="22">
        <v>4.8300000000000003E-2</v>
      </c>
      <c r="AC14" s="24">
        <v>-0.37969999999999998</v>
      </c>
      <c r="AD14" s="23">
        <v>77.28</v>
      </c>
      <c r="AE14" s="22">
        <v>21.7712</v>
      </c>
      <c r="AF14" s="23">
        <v>57.96</v>
      </c>
      <c r="AG14" s="22">
        <v>8.7279</v>
      </c>
      <c r="AH14" s="24">
        <v>-0.25</v>
      </c>
    </row>
    <row r="15" spans="4:34" x14ac:dyDescent="0.2">
      <c r="D15">
        <v>1</v>
      </c>
      <c r="E15" s="7">
        <v>1.770926</v>
      </c>
      <c r="F15" s="7">
        <v>248.4</v>
      </c>
      <c r="G15" s="7">
        <v>140.26563100000001</v>
      </c>
      <c r="H15" s="7" t="s">
        <v>35</v>
      </c>
      <c r="I15" s="7">
        <v>8</v>
      </c>
      <c r="J15">
        <f>AVERAGE(E15:E24)</f>
        <v>1.5265120999999999</v>
      </c>
      <c r="K15">
        <f>_xlfn.STDEV.S(E15:E24)</f>
        <v>9.7662820740488987E-2</v>
      </c>
      <c r="L15">
        <f>AVERAGE(F15:F24)</f>
        <v>198.72000000000003</v>
      </c>
      <c r="M15">
        <f>_xlfn.STDEV.S(F15:F24)</f>
        <v>17.455772684129464</v>
      </c>
      <c r="P15" s="7">
        <v>1.360438</v>
      </c>
      <c r="Q15" s="7">
        <v>193.2</v>
      </c>
      <c r="R15" s="7">
        <v>142.013071</v>
      </c>
      <c r="S15">
        <f>AVERAGE(P15:P24)</f>
        <v>1.3443513000000002</v>
      </c>
      <c r="T15">
        <f>_xlfn.STDEV.S(P15:P24)</f>
        <v>3.2865592622917265E-2</v>
      </c>
      <c r="U15">
        <f>AVERAGE(Q15:Q24)</f>
        <v>182.16</v>
      </c>
      <c r="V15">
        <f>_xlfn.STDEV.S(Q15:Q24)</f>
        <v>14.252578714043288</v>
      </c>
    </row>
    <row r="16" spans="4:34" x14ac:dyDescent="0.2">
      <c r="D16">
        <v>2</v>
      </c>
      <c r="E16" s="7">
        <v>1.5445709999999999</v>
      </c>
      <c r="F16" s="7">
        <v>193.2</v>
      </c>
      <c r="G16" s="7">
        <v>125.083314</v>
      </c>
      <c r="H16" s="7" t="s">
        <v>35</v>
      </c>
      <c r="I16" s="7">
        <v>8</v>
      </c>
      <c r="P16" s="7">
        <v>1.360436</v>
      </c>
      <c r="Q16" s="7">
        <v>193.2</v>
      </c>
      <c r="R16" s="7">
        <v>142.01333700000001</v>
      </c>
    </row>
    <row r="17" spans="4:24" x14ac:dyDescent="0.2">
      <c r="D17">
        <v>3</v>
      </c>
      <c r="E17" s="7">
        <v>1.4311529999999999</v>
      </c>
      <c r="F17" s="7">
        <v>193.2</v>
      </c>
      <c r="G17" s="7">
        <v>134.99605099999999</v>
      </c>
      <c r="H17" s="7" t="s">
        <v>35</v>
      </c>
      <c r="I17" s="7">
        <v>8</v>
      </c>
      <c r="P17" s="7">
        <v>1.304886</v>
      </c>
      <c r="Q17" s="7">
        <v>165.6</v>
      </c>
      <c r="R17" s="7">
        <v>126.90766600000001</v>
      </c>
    </row>
    <row r="18" spans="4:24" x14ac:dyDescent="0.2">
      <c r="D18">
        <v>4</v>
      </c>
      <c r="E18" s="7">
        <v>1.485255</v>
      </c>
      <c r="F18" s="7">
        <v>193.2</v>
      </c>
      <c r="G18" s="7">
        <v>130.078698</v>
      </c>
      <c r="H18" s="7" t="s">
        <v>35</v>
      </c>
      <c r="I18" s="7">
        <v>8</v>
      </c>
      <c r="P18" s="7">
        <v>1.3886559999999999</v>
      </c>
      <c r="Q18" s="7">
        <v>193.2</v>
      </c>
      <c r="R18" s="7">
        <v>139.12732199999999</v>
      </c>
    </row>
    <row r="19" spans="4:24" x14ac:dyDescent="0.2">
      <c r="D19">
        <v>5</v>
      </c>
      <c r="E19" s="7">
        <v>1.5533870000000001</v>
      </c>
      <c r="F19" s="7">
        <v>193.2</v>
      </c>
      <c r="G19" s="7">
        <v>124.37336500000001</v>
      </c>
      <c r="H19" s="7" t="s">
        <v>35</v>
      </c>
      <c r="I19" s="7">
        <v>8</v>
      </c>
      <c r="P19" s="7">
        <v>1.377448</v>
      </c>
      <c r="Q19" s="7">
        <v>193.2</v>
      </c>
      <c r="R19" s="7">
        <v>140.259379</v>
      </c>
    </row>
    <row r="20" spans="4:24" x14ac:dyDescent="0.2">
      <c r="D20">
        <v>6</v>
      </c>
      <c r="E20" s="7">
        <v>1.423724</v>
      </c>
      <c r="F20" s="7">
        <v>193.2</v>
      </c>
      <c r="G20" s="7">
        <v>135.70047400000001</v>
      </c>
      <c r="H20" s="7" t="s">
        <v>35</v>
      </c>
      <c r="I20" s="7">
        <v>8</v>
      </c>
      <c r="P20" s="7">
        <v>1.3048690000000001</v>
      </c>
      <c r="Q20" s="7">
        <v>165.6</v>
      </c>
      <c r="R20" s="7">
        <v>126.909305</v>
      </c>
    </row>
    <row r="21" spans="4:24" x14ac:dyDescent="0.2">
      <c r="D21">
        <v>7</v>
      </c>
      <c r="E21" s="7">
        <v>1.5014730000000001</v>
      </c>
      <c r="F21" s="7">
        <v>193.2</v>
      </c>
      <c r="G21" s="7">
        <v>128.67363499999999</v>
      </c>
      <c r="H21" s="7" t="s">
        <v>35</v>
      </c>
      <c r="I21" s="7">
        <v>8</v>
      </c>
      <c r="P21" s="7">
        <v>1.301258</v>
      </c>
      <c r="Q21" s="7">
        <v>165.6</v>
      </c>
      <c r="R21" s="7">
        <v>127.261478</v>
      </c>
    </row>
    <row r="22" spans="4:24" x14ac:dyDescent="0.2">
      <c r="D22">
        <v>8</v>
      </c>
      <c r="E22" s="7">
        <v>1.5532999999999999</v>
      </c>
      <c r="F22" s="7">
        <v>193.2</v>
      </c>
      <c r="G22" s="7">
        <v>124.380377</v>
      </c>
      <c r="H22" s="7" t="s">
        <v>35</v>
      </c>
      <c r="I22" s="7">
        <v>8</v>
      </c>
      <c r="P22" s="7">
        <v>1.327566</v>
      </c>
      <c r="Q22" s="7">
        <v>193.2</v>
      </c>
      <c r="R22" s="7">
        <v>145.52945600000001</v>
      </c>
    </row>
    <row r="23" spans="4:24" x14ac:dyDescent="0.2">
      <c r="D23">
        <v>9</v>
      </c>
      <c r="E23" s="7">
        <v>1.523185</v>
      </c>
      <c r="F23" s="7">
        <v>193.2</v>
      </c>
      <c r="G23" s="7">
        <v>126.83952499999999</v>
      </c>
      <c r="H23" s="7" t="s">
        <v>35</v>
      </c>
      <c r="I23" s="7">
        <v>8</v>
      </c>
      <c r="P23" s="7">
        <v>1.374185</v>
      </c>
      <c r="Q23" s="7">
        <v>165.6</v>
      </c>
      <c r="R23" s="7">
        <v>120.507835</v>
      </c>
    </row>
    <row r="24" spans="4:24" x14ac:dyDescent="0.2">
      <c r="D24">
        <v>10</v>
      </c>
      <c r="E24" s="7">
        <v>1.4781470000000001</v>
      </c>
      <c r="F24" s="7">
        <v>193.2</v>
      </c>
      <c r="G24" s="7">
        <v>130.70416299999999</v>
      </c>
      <c r="H24" s="7" t="s">
        <v>35</v>
      </c>
      <c r="I24" s="7">
        <v>8</v>
      </c>
      <c r="P24" s="7">
        <v>1.343771</v>
      </c>
      <c r="Q24" s="7">
        <v>193.2</v>
      </c>
      <c r="R24" s="7">
        <v>143.774486</v>
      </c>
    </row>
    <row r="25" spans="4:24" x14ac:dyDescent="0.2">
      <c r="D25">
        <v>1</v>
      </c>
      <c r="E25" s="8">
        <v>0.570608</v>
      </c>
      <c r="F25" s="8">
        <v>82.8</v>
      </c>
      <c r="G25" s="8">
        <v>145.10827499999999</v>
      </c>
      <c r="H25" s="8" t="s">
        <v>36</v>
      </c>
      <c r="I25" s="8">
        <v>8</v>
      </c>
      <c r="J25">
        <f>AVERAGE(E25:E34)</f>
        <v>0.45879729999999996</v>
      </c>
      <c r="K25">
        <f>_xlfn.STDEV.S(E25:E34)</f>
        <v>7.603472081745874E-2</v>
      </c>
      <c r="L25">
        <f>AVERAGE(F25:F34)</f>
        <v>77.279999999999987</v>
      </c>
      <c r="M25">
        <f>_xlfn.STDEV.S(F25:F34)</f>
        <v>21.771173601806641</v>
      </c>
      <c r="P25" s="8">
        <v>0.39878799999999998</v>
      </c>
      <c r="Q25" s="8">
        <v>82.8</v>
      </c>
      <c r="R25" s="8">
        <v>207.62911</v>
      </c>
      <c r="S25">
        <f>AVERAGE(P25:P34)</f>
        <v>0.28458270000000002</v>
      </c>
      <c r="T25">
        <f>_xlfn.STDEV.S(P25:P34)</f>
        <v>4.8334799835338019E-2</v>
      </c>
      <c r="U25">
        <f>AVERAGE(Q25:Q34)</f>
        <v>57.96</v>
      </c>
      <c r="V25">
        <f>_xlfn.STDEV.S(Q25:Q34)</f>
        <v>8.7278863420647426</v>
      </c>
    </row>
    <row r="26" spans="4:24" x14ac:dyDescent="0.2">
      <c r="D26">
        <v>2</v>
      </c>
      <c r="E26" s="8">
        <v>0.41212599999999999</v>
      </c>
      <c r="F26" s="8">
        <v>55.2</v>
      </c>
      <c r="G26" s="8">
        <v>133.939739</v>
      </c>
      <c r="H26" s="8" t="s">
        <v>36</v>
      </c>
      <c r="I26" s="8">
        <v>8</v>
      </c>
      <c r="P26" s="8">
        <v>0.29174</v>
      </c>
      <c r="Q26" s="8">
        <v>55.2</v>
      </c>
      <c r="R26" s="8">
        <v>189.209554</v>
      </c>
    </row>
    <row r="27" spans="4:24" x14ac:dyDescent="0.2">
      <c r="D27">
        <v>3</v>
      </c>
      <c r="E27" s="8">
        <v>0.55690899999999999</v>
      </c>
      <c r="F27" s="8">
        <v>110.4</v>
      </c>
      <c r="G27" s="8">
        <v>198.237111</v>
      </c>
      <c r="H27" s="8" t="s">
        <v>36</v>
      </c>
      <c r="I27" s="8">
        <v>8</v>
      </c>
      <c r="P27" s="8">
        <v>0.28360299999999999</v>
      </c>
      <c r="Q27" s="8">
        <v>55.2</v>
      </c>
      <c r="R27" s="8">
        <v>194.63797</v>
      </c>
      <c r="U27" s="5"/>
      <c r="V27" s="5"/>
      <c r="W27" s="28"/>
      <c r="X27" s="28"/>
    </row>
    <row r="28" spans="4:24" x14ac:dyDescent="0.2">
      <c r="D28">
        <v>4</v>
      </c>
      <c r="E28" s="8">
        <v>0.467389</v>
      </c>
      <c r="F28" s="8">
        <v>82.8</v>
      </c>
      <c r="G28" s="8">
        <v>177.154189</v>
      </c>
      <c r="H28" s="8" t="s">
        <v>36</v>
      </c>
      <c r="I28" s="8">
        <v>8</v>
      </c>
      <c r="P28" s="8">
        <v>0.31453399999999998</v>
      </c>
      <c r="Q28" s="8">
        <v>55.2</v>
      </c>
      <c r="R28" s="8">
        <v>175.49762699999999</v>
      </c>
    </row>
    <row r="29" spans="4:24" x14ac:dyDescent="0.2">
      <c r="D29">
        <v>5</v>
      </c>
      <c r="E29" s="8">
        <v>0.38985700000000001</v>
      </c>
      <c r="F29" s="8">
        <v>55.2</v>
      </c>
      <c r="G29" s="8">
        <v>141.590372</v>
      </c>
      <c r="H29" s="8" t="s">
        <v>36</v>
      </c>
      <c r="I29" s="8">
        <v>8</v>
      </c>
      <c r="P29" s="8">
        <v>0.29612300000000003</v>
      </c>
      <c r="Q29" s="8">
        <v>55.2</v>
      </c>
      <c r="R29" s="8">
        <v>186.40896699999999</v>
      </c>
    </row>
    <row r="30" spans="4:24" x14ac:dyDescent="0.2">
      <c r="D30">
        <v>6</v>
      </c>
      <c r="E30" s="8">
        <v>0.36265399999999998</v>
      </c>
      <c r="F30" s="8">
        <v>55.2</v>
      </c>
      <c r="G30" s="8">
        <v>152.211116</v>
      </c>
      <c r="H30" s="8" t="s">
        <v>36</v>
      </c>
      <c r="I30" s="8">
        <v>8</v>
      </c>
      <c r="P30" s="8">
        <v>0.26716499999999999</v>
      </c>
      <c r="Q30" s="8">
        <v>55.2</v>
      </c>
      <c r="R30" s="8">
        <v>206.614161</v>
      </c>
    </row>
    <row r="31" spans="4:24" x14ac:dyDescent="0.2">
      <c r="D31">
        <v>7</v>
      </c>
      <c r="E31" s="8">
        <v>0.40914099999999998</v>
      </c>
      <c r="F31" s="8">
        <v>55.2</v>
      </c>
      <c r="G31" s="8">
        <v>134.91679999999999</v>
      </c>
      <c r="H31" s="8" t="s">
        <v>36</v>
      </c>
      <c r="I31" s="8">
        <v>8</v>
      </c>
      <c r="P31" s="8">
        <v>0.27495700000000001</v>
      </c>
      <c r="Q31" s="8">
        <v>55.2</v>
      </c>
      <c r="R31" s="8">
        <v>200.75841299999999</v>
      </c>
    </row>
    <row r="32" spans="4:24" x14ac:dyDescent="0.2">
      <c r="D32">
        <v>8</v>
      </c>
      <c r="E32" s="8">
        <v>0.42676399999999998</v>
      </c>
      <c r="F32" s="8">
        <v>82.8</v>
      </c>
      <c r="G32" s="8">
        <v>194.01834700000001</v>
      </c>
      <c r="H32" s="8" t="s">
        <v>36</v>
      </c>
      <c r="I32" s="8">
        <v>8</v>
      </c>
      <c r="P32" s="8">
        <v>0.25594699999999998</v>
      </c>
      <c r="Q32" s="8">
        <v>55.2</v>
      </c>
      <c r="R32" s="8">
        <v>215.669918</v>
      </c>
    </row>
    <row r="33" spans="4:22" x14ac:dyDescent="0.2">
      <c r="D33">
        <v>9</v>
      </c>
      <c r="E33" s="8">
        <v>0.435614</v>
      </c>
      <c r="F33" s="8">
        <v>82.8</v>
      </c>
      <c r="G33" s="8">
        <v>190.07647</v>
      </c>
      <c r="H33" s="8" t="s">
        <v>36</v>
      </c>
      <c r="I33" s="8">
        <v>8</v>
      </c>
      <c r="P33" s="8">
        <v>0.236292</v>
      </c>
      <c r="Q33" s="8">
        <v>55.2</v>
      </c>
      <c r="R33" s="8">
        <v>233.60929400000001</v>
      </c>
    </row>
    <row r="34" spans="4:22" x14ac:dyDescent="0.2">
      <c r="D34">
        <v>10</v>
      </c>
      <c r="E34" s="8">
        <v>0.55691100000000004</v>
      </c>
      <c r="F34" s="8">
        <v>110.4</v>
      </c>
      <c r="G34" s="8">
        <v>198.236321</v>
      </c>
      <c r="H34" s="8" t="s">
        <v>36</v>
      </c>
      <c r="I34" s="8">
        <v>8</v>
      </c>
      <c r="P34" s="8">
        <v>0.22667799999999999</v>
      </c>
      <c r="Q34" s="8">
        <v>55.2</v>
      </c>
      <c r="R34" s="8">
        <v>243.51707500000001</v>
      </c>
    </row>
    <row r="35" spans="4:22" x14ac:dyDescent="0.2">
      <c r="D35">
        <v>1</v>
      </c>
      <c r="E35" s="9">
        <v>1.9316390000000001</v>
      </c>
      <c r="F35" s="9">
        <v>248.4</v>
      </c>
      <c r="G35" s="9">
        <v>128.59545900000001</v>
      </c>
      <c r="H35" s="9" t="s">
        <v>7</v>
      </c>
      <c r="I35" s="9">
        <v>8</v>
      </c>
      <c r="J35">
        <f>AVERAGE(E35:E44)</f>
        <v>1.7797374000000001</v>
      </c>
      <c r="K35">
        <f>_xlfn.STDEV.S(E35:E44)</f>
        <v>0.16129962317872915</v>
      </c>
      <c r="L35">
        <f>AVERAGE(F35:F44)</f>
        <v>234.60000000000005</v>
      </c>
      <c r="M35">
        <f>_xlfn.STDEV.S(F35:F44)</f>
        <v>14.546477236774543</v>
      </c>
      <c r="P35" s="9">
        <v>1.291361</v>
      </c>
      <c r="Q35" s="9">
        <v>165.6</v>
      </c>
      <c r="R35" s="9">
        <v>128.23677699999999</v>
      </c>
      <c r="S35">
        <f>AVERAGE(P35:P44)</f>
        <v>1.285363</v>
      </c>
      <c r="T35">
        <f>_xlfn.STDEV.S(P35:P44)</f>
        <v>9.1165943874039104E-2</v>
      </c>
      <c r="U35">
        <f>AVERAGE(Q35:Q44)</f>
        <v>171.11999999999998</v>
      </c>
      <c r="V35">
        <f>_xlfn.STDEV.S(Q35:Q44)</f>
        <v>11.637181789419634</v>
      </c>
    </row>
    <row r="36" spans="4:22" x14ac:dyDescent="0.2">
      <c r="D36">
        <v>2</v>
      </c>
      <c r="E36" s="9">
        <v>1.9529380000000001</v>
      </c>
      <c r="F36" s="9">
        <v>248.4</v>
      </c>
      <c r="G36" s="9">
        <v>127.19295099999999</v>
      </c>
      <c r="H36" s="9" t="s">
        <v>7</v>
      </c>
      <c r="I36" s="9">
        <v>8</v>
      </c>
      <c r="P36" s="9">
        <v>1.263684</v>
      </c>
      <c r="Q36" s="9">
        <v>165.6</v>
      </c>
      <c r="R36" s="9">
        <v>131.04547099999999</v>
      </c>
    </row>
    <row r="37" spans="4:22" x14ac:dyDescent="0.2">
      <c r="D37">
        <v>3</v>
      </c>
      <c r="E37" s="9">
        <v>1.8604240000000001</v>
      </c>
      <c r="F37" s="9">
        <v>248.4</v>
      </c>
      <c r="G37" s="9">
        <v>133.517921</v>
      </c>
      <c r="H37" s="9" t="s">
        <v>7</v>
      </c>
      <c r="I37" s="9">
        <v>8</v>
      </c>
      <c r="P37" s="9">
        <v>1.3604039999999999</v>
      </c>
      <c r="Q37" s="9">
        <v>193.2</v>
      </c>
      <c r="R37" s="9">
        <v>142.01660999999999</v>
      </c>
    </row>
    <row r="38" spans="4:22" x14ac:dyDescent="0.2">
      <c r="D38">
        <v>4</v>
      </c>
      <c r="E38" s="9">
        <v>1.780149</v>
      </c>
      <c r="F38" s="9">
        <v>220.8</v>
      </c>
      <c r="G38" s="9">
        <v>124.034595</v>
      </c>
      <c r="H38" s="9" t="s">
        <v>7</v>
      </c>
      <c r="I38" s="9">
        <v>8</v>
      </c>
      <c r="P38" s="9">
        <v>1.2835559999999999</v>
      </c>
      <c r="Q38" s="9">
        <v>165.6</v>
      </c>
      <c r="R38" s="9">
        <v>129.01661200000001</v>
      </c>
    </row>
    <row r="39" spans="4:22" x14ac:dyDescent="0.2">
      <c r="D39">
        <v>5</v>
      </c>
      <c r="E39" s="9">
        <v>1.5584659999999999</v>
      </c>
      <c r="F39" s="9">
        <v>220.8</v>
      </c>
      <c r="G39" s="9">
        <v>141.677786</v>
      </c>
      <c r="H39" s="9" t="s">
        <v>7</v>
      </c>
      <c r="I39" s="9">
        <v>8</v>
      </c>
      <c r="P39" s="9">
        <v>1.111073</v>
      </c>
      <c r="Q39" s="9">
        <v>165.6</v>
      </c>
      <c r="R39" s="9">
        <v>149.04513800000001</v>
      </c>
    </row>
    <row r="40" spans="4:22" x14ac:dyDescent="0.2">
      <c r="D40">
        <v>6</v>
      </c>
      <c r="E40" s="9">
        <v>1.775345</v>
      </c>
      <c r="F40" s="9">
        <v>248.4</v>
      </c>
      <c r="G40" s="9">
        <v>139.916496</v>
      </c>
      <c r="H40" s="9" t="s">
        <v>7</v>
      </c>
      <c r="I40" s="9">
        <v>8</v>
      </c>
      <c r="P40" s="9">
        <v>1.33152</v>
      </c>
      <c r="Q40" s="9">
        <v>165.6</v>
      </c>
      <c r="R40" s="9">
        <v>124.369111</v>
      </c>
    </row>
    <row r="41" spans="4:22" x14ac:dyDescent="0.2">
      <c r="D41">
        <v>7</v>
      </c>
      <c r="E41" s="9">
        <v>2.0142229999999999</v>
      </c>
      <c r="F41" s="9">
        <v>248.4</v>
      </c>
      <c r="G41" s="9">
        <v>123.322963</v>
      </c>
      <c r="H41" s="9" t="s">
        <v>7</v>
      </c>
      <c r="I41" s="9">
        <v>8</v>
      </c>
      <c r="P41" s="9">
        <v>1.23963</v>
      </c>
      <c r="Q41" s="9">
        <v>165.6</v>
      </c>
      <c r="R41" s="9">
        <v>133.58825899999999</v>
      </c>
    </row>
    <row r="42" spans="4:22" x14ac:dyDescent="0.2">
      <c r="D42">
        <v>8</v>
      </c>
      <c r="E42" s="9">
        <v>1.725376</v>
      </c>
      <c r="F42" s="9">
        <v>220.8</v>
      </c>
      <c r="G42" s="9">
        <v>127.972104</v>
      </c>
      <c r="H42" s="9" t="s">
        <v>7</v>
      </c>
      <c r="I42" s="9">
        <v>8</v>
      </c>
      <c r="P42" s="9">
        <v>1.3129230000000001</v>
      </c>
      <c r="Q42" s="9">
        <v>165.6</v>
      </c>
      <c r="R42" s="9">
        <v>126.130765</v>
      </c>
    </row>
    <row r="43" spans="4:22" x14ac:dyDescent="0.2">
      <c r="D43">
        <v>9</v>
      </c>
      <c r="E43" s="9">
        <v>1.5632269999999999</v>
      </c>
      <c r="F43" s="9">
        <v>220.8</v>
      </c>
      <c r="G43" s="9">
        <v>141.24624399999999</v>
      </c>
      <c r="H43" s="9" t="s">
        <v>7</v>
      </c>
      <c r="I43" s="9">
        <v>8</v>
      </c>
      <c r="P43" s="9">
        <v>1.2085710000000001</v>
      </c>
      <c r="Q43" s="9">
        <v>165.6</v>
      </c>
      <c r="R43" s="9">
        <v>137.021289</v>
      </c>
    </row>
    <row r="44" spans="4:22" x14ac:dyDescent="0.2">
      <c r="D44">
        <v>10</v>
      </c>
      <c r="E44" s="9">
        <v>1.6355869999999999</v>
      </c>
      <c r="F44" s="9">
        <v>220.8</v>
      </c>
      <c r="G44" s="9">
        <v>134.99737099999999</v>
      </c>
      <c r="H44" s="9" t="s">
        <v>7</v>
      </c>
      <c r="I44" s="9">
        <v>8</v>
      </c>
      <c r="P44" s="9">
        <v>1.4509080000000001</v>
      </c>
      <c r="Q44" s="9">
        <v>193.2</v>
      </c>
      <c r="R44" s="9">
        <v>133.15798899999999</v>
      </c>
    </row>
    <row r="45" spans="4:22" x14ac:dyDescent="0.2">
      <c r="D45">
        <v>1</v>
      </c>
      <c r="E45" s="10">
        <v>3.1569539999999998</v>
      </c>
      <c r="F45" s="10">
        <v>414</v>
      </c>
      <c r="G45" s="10">
        <v>131.13906800000001</v>
      </c>
      <c r="H45" s="10" t="s">
        <v>16</v>
      </c>
      <c r="I45" s="10">
        <v>8</v>
      </c>
      <c r="J45">
        <f>AVERAGE(E45:E54)</f>
        <v>3.2019495</v>
      </c>
      <c r="K45">
        <f>_xlfn.STDEV.S(E45:E54)</f>
        <v>0.13927428088188673</v>
      </c>
      <c r="L45">
        <f>AVERAGE(F45:F54)</f>
        <v>408.48</v>
      </c>
      <c r="M45">
        <f>_xlfn.STDEV.S(F45:F54)</f>
        <v>11.637181789419643</v>
      </c>
      <c r="P45" s="10">
        <v>3.1969810000000001</v>
      </c>
      <c r="Q45" s="10">
        <v>386.4</v>
      </c>
      <c r="R45" s="10">
        <v>120.86402200000001</v>
      </c>
      <c r="S45">
        <f>AVERAGE(P45:P54)</f>
        <v>3.2053658999999994</v>
      </c>
      <c r="T45">
        <f>_xlfn.STDEV.S(P45:P54)</f>
        <v>5.9091693594597275E-2</v>
      </c>
      <c r="U45">
        <f>AVERAGE(Q45:Q54)</f>
        <v>405.71999999999997</v>
      </c>
      <c r="V45">
        <f>_xlfn.STDEV.S(Q45:Q54)</f>
        <v>13.332066606494296</v>
      </c>
    </row>
    <row r="46" spans="4:22" x14ac:dyDescent="0.2">
      <c r="D46">
        <v>2</v>
      </c>
      <c r="E46" s="10">
        <v>3.1824650000000001</v>
      </c>
      <c r="F46" s="10">
        <v>414</v>
      </c>
      <c r="G46" s="10">
        <v>130.08786000000001</v>
      </c>
      <c r="H46" s="10" t="s">
        <v>16</v>
      </c>
      <c r="I46" s="10">
        <v>8</v>
      </c>
      <c r="P46" s="10">
        <v>3.1512709999999999</v>
      </c>
      <c r="Q46" s="10">
        <v>386.4</v>
      </c>
      <c r="R46" s="10">
        <v>122.617189</v>
      </c>
    </row>
    <row r="47" spans="4:22" x14ac:dyDescent="0.2">
      <c r="D47">
        <v>3</v>
      </c>
      <c r="E47" s="10">
        <v>2.907438</v>
      </c>
      <c r="F47" s="10">
        <v>386.4</v>
      </c>
      <c r="G47" s="10">
        <v>132.900532</v>
      </c>
      <c r="H47" s="10" t="s">
        <v>16</v>
      </c>
      <c r="I47" s="10">
        <v>8</v>
      </c>
      <c r="P47" s="10">
        <v>3.254934</v>
      </c>
      <c r="Q47" s="10">
        <v>414</v>
      </c>
      <c r="R47" s="10">
        <v>127.191508</v>
      </c>
    </row>
    <row r="48" spans="4:22" x14ac:dyDescent="0.2">
      <c r="D48">
        <v>4</v>
      </c>
      <c r="E48" s="10">
        <v>3.0377869999999998</v>
      </c>
      <c r="F48" s="10">
        <v>386.4</v>
      </c>
      <c r="G48" s="10">
        <v>127.19785400000001</v>
      </c>
      <c r="H48" s="10" t="s">
        <v>16</v>
      </c>
      <c r="I48" s="10">
        <v>8</v>
      </c>
      <c r="P48" s="10">
        <v>3.1043980000000002</v>
      </c>
      <c r="Q48" s="10">
        <v>386.4</v>
      </c>
      <c r="R48" s="10">
        <v>124.46859000000001</v>
      </c>
    </row>
    <row r="49" spans="4:22" x14ac:dyDescent="0.2">
      <c r="D49">
        <v>5</v>
      </c>
      <c r="E49" s="10">
        <v>3.261619</v>
      </c>
      <c r="F49" s="10">
        <v>414</v>
      </c>
      <c r="G49" s="10">
        <v>126.930846</v>
      </c>
      <c r="H49" s="10" t="s">
        <v>16</v>
      </c>
      <c r="I49" s="10">
        <v>8</v>
      </c>
      <c r="P49" s="10">
        <v>3.2548439999999998</v>
      </c>
      <c r="Q49" s="10">
        <v>414</v>
      </c>
      <c r="R49" s="10">
        <v>127.195021</v>
      </c>
    </row>
    <row r="50" spans="4:22" x14ac:dyDescent="0.2">
      <c r="D50">
        <v>6</v>
      </c>
      <c r="E50" s="10">
        <v>3.3472659999999999</v>
      </c>
      <c r="F50" s="10">
        <v>414</v>
      </c>
      <c r="G50" s="10">
        <v>123.683018</v>
      </c>
      <c r="H50" s="10" t="s">
        <v>16</v>
      </c>
      <c r="I50" s="10">
        <v>8</v>
      </c>
      <c r="P50" s="10">
        <v>3.2820019999999999</v>
      </c>
      <c r="Q50" s="10">
        <v>414</v>
      </c>
      <c r="R50" s="10">
        <v>126.14251299999999</v>
      </c>
    </row>
    <row r="51" spans="4:22" x14ac:dyDescent="0.2">
      <c r="D51">
        <v>7</v>
      </c>
      <c r="E51" s="10">
        <v>3.3376570000000001</v>
      </c>
      <c r="F51" s="10">
        <v>414</v>
      </c>
      <c r="G51" s="10">
        <v>124.039115</v>
      </c>
      <c r="H51" s="10" t="s">
        <v>16</v>
      </c>
      <c r="I51" s="10">
        <v>8</v>
      </c>
      <c r="P51" s="10">
        <v>3.16533</v>
      </c>
      <c r="Q51" s="10">
        <v>414</v>
      </c>
      <c r="R51" s="10">
        <v>130.79206600000001</v>
      </c>
    </row>
    <row r="52" spans="4:22" x14ac:dyDescent="0.2">
      <c r="D52">
        <v>8</v>
      </c>
      <c r="E52" s="10">
        <v>3.309647</v>
      </c>
      <c r="F52" s="10">
        <v>414</v>
      </c>
      <c r="G52" s="10">
        <v>125.08886800000001</v>
      </c>
      <c r="H52" s="10" t="s">
        <v>16</v>
      </c>
      <c r="I52" s="10">
        <v>8</v>
      </c>
      <c r="P52" s="10">
        <v>3.165197</v>
      </c>
      <c r="Q52" s="10">
        <v>414</v>
      </c>
      <c r="R52" s="10">
        <v>130.79756399999999</v>
      </c>
    </row>
    <row r="53" spans="4:22" x14ac:dyDescent="0.2">
      <c r="D53">
        <v>9</v>
      </c>
      <c r="E53" s="10">
        <v>3.2616689999999999</v>
      </c>
      <c r="F53" s="10">
        <v>414</v>
      </c>
      <c r="G53" s="10">
        <v>126.928883</v>
      </c>
      <c r="H53" s="10" t="s">
        <v>16</v>
      </c>
      <c r="I53" s="10">
        <v>8</v>
      </c>
      <c r="P53" s="10">
        <v>3.2082799999999998</v>
      </c>
      <c r="Q53" s="10">
        <v>414</v>
      </c>
      <c r="R53" s="10">
        <v>129.041123</v>
      </c>
    </row>
    <row r="54" spans="4:22" x14ac:dyDescent="0.2">
      <c r="D54">
        <v>10</v>
      </c>
      <c r="E54" s="10">
        <v>3.216993</v>
      </c>
      <c r="F54" s="10">
        <v>414</v>
      </c>
      <c r="G54" s="10">
        <v>128.691619</v>
      </c>
      <c r="H54" s="10" t="s">
        <v>16</v>
      </c>
      <c r="I54" s="10">
        <v>8</v>
      </c>
      <c r="P54" s="10">
        <v>3.2704219999999999</v>
      </c>
      <c r="Q54" s="10">
        <v>414</v>
      </c>
      <c r="R54" s="10">
        <v>126.58916600000001</v>
      </c>
    </row>
    <row r="55" spans="4:22" x14ac:dyDescent="0.2">
      <c r="D55">
        <v>1</v>
      </c>
      <c r="E55">
        <v>2.4053969999999998</v>
      </c>
      <c r="F55">
        <v>303.60000000000002</v>
      </c>
      <c r="G55">
        <v>126.21616299999999</v>
      </c>
      <c r="H55" t="s">
        <v>25</v>
      </c>
      <c r="I55">
        <v>8</v>
      </c>
      <c r="J55">
        <f>AVERAGE(E55:E64)</f>
        <v>2.3784163999999999</v>
      </c>
      <c r="K55">
        <f>_xlfn.STDEV.S(E55:E64)</f>
        <v>0.14883313766482095</v>
      </c>
      <c r="L55">
        <f>AVERAGE(F55:F64)</f>
        <v>295.32</v>
      </c>
      <c r="M55">
        <f>_xlfn.STDEV.S(F55:F64)</f>
        <v>13.332066606494294</v>
      </c>
      <c r="P55">
        <v>2.732313</v>
      </c>
      <c r="Q55">
        <v>331.2</v>
      </c>
      <c r="R55">
        <v>121.21596099999999</v>
      </c>
      <c r="S55">
        <f>AVERAGE(P55:P64)</f>
        <v>2.6857847000000006</v>
      </c>
      <c r="T55">
        <f>_xlfn.STDEV.S(P55:P64)</f>
        <v>0.12621801269060876</v>
      </c>
      <c r="U55">
        <f>AVERAGE(Q55:Q64)</f>
        <v>342.2399999999999</v>
      </c>
      <c r="V55">
        <f>_xlfn.STDEV.S(Q55:Q64)</f>
        <v>14.252578714043304</v>
      </c>
    </row>
    <row r="56" spans="4:22" x14ac:dyDescent="0.2">
      <c r="D56">
        <v>2</v>
      </c>
      <c r="E56">
        <v>2.5265909999999998</v>
      </c>
      <c r="F56">
        <v>303.60000000000002</v>
      </c>
      <c r="G56">
        <v>120.161922</v>
      </c>
      <c r="H56" t="s">
        <v>25</v>
      </c>
      <c r="I56">
        <v>8</v>
      </c>
      <c r="P56">
        <v>2.8445339999999999</v>
      </c>
      <c r="Q56">
        <v>358.8</v>
      </c>
      <c r="R56">
        <v>126.136639</v>
      </c>
    </row>
    <row r="57" spans="4:22" x14ac:dyDescent="0.2">
      <c r="D57">
        <v>3</v>
      </c>
      <c r="E57">
        <v>2.412102</v>
      </c>
      <c r="F57">
        <v>303.60000000000002</v>
      </c>
      <c r="G57">
        <v>125.865335</v>
      </c>
      <c r="H57" t="s">
        <v>25</v>
      </c>
      <c r="I57">
        <v>8</v>
      </c>
      <c r="P57">
        <v>2.8666160000000001</v>
      </c>
      <c r="Q57">
        <v>358.8</v>
      </c>
      <c r="R57">
        <v>125.164995</v>
      </c>
    </row>
    <row r="58" spans="4:22" x14ac:dyDescent="0.2">
      <c r="D58">
        <v>4</v>
      </c>
      <c r="E58">
        <v>2.2003370000000002</v>
      </c>
      <c r="F58">
        <v>276</v>
      </c>
      <c r="G58">
        <v>125.435312</v>
      </c>
      <c r="H58" t="s">
        <v>25</v>
      </c>
      <c r="I58">
        <v>8</v>
      </c>
      <c r="P58">
        <v>2.7142019999999998</v>
      </c>
      <c r="Q58">
        <v>358.8</v>
      </c>
      <c r="R58">
        <v>132.193547</v>
      </c>
    </row>
    <row r="59" spans="4:22" x14ac:dyDescent="0.2">
      <c r="D59">
        <v>5</v>
      </c>
      <c r="E59">
        <v>2.3402349999999998</v>
      </c>
      <c r="F59">
        <v>303.60000000000002</v>
      </c>
      <c r="G59">
        <v>129.730557</v>
      </c>
      <c r="H59" t="s">
        <v>25</v>
      </c>
      <c r="I59">
        <v>8</v>
      </c>
      <c r="P59">
        <v>2.6022650000000001</v>
      </c>
      <c r="Q59">
        <v>331.2</v>
      </c>
      <c r="R59">
        <v>127.27372200000001</v>
      </c>
    </row>
    <row r="60" spans="4:22" x14ac:dyDescent="0.2">
      <c r="D60">
        <v>6</v>
      </c>
      <c r="E60">
        <v>2.5045039999999998</v>
      </c>
      <c r="F60">
        <v>303.60000000000002</v>
      </c>
      <c r="G60">
        <v>121.22159000000001</v>
      </c>
      <c r="H60" t="s">
        <v>25</v>
      </c>
      <c r="I60">
        <v>8</v>
      </c>
      <c r="P60">
        <v>2.7748710000000001</v>
      </c>
      <c r="Q60">
        <v>358.8</v>
      </c>
      <c r="R60">
        <v>129.30330699999999</v>
      </c>
    </row>
    <row r="61" spans="4:22" x14ac:dyDescent="0.2">
      <c r="D61">
        <v>7</v>
      </c>
      <c r="E61">
        <v>2.0947079999999998</v>
      </c>
      <c r="F61">
        <v>276</v>
      </c>
      <c r="G61">
        <v>131.76059799999999</v>
      </c>
      <c r="H61" t="s">
        <v>25</v>
      </c>
      <c r="I61">
        <v>8</v>
      </c>
      <c r="P61">
        <v>2.5054639999999999</v>
      </c>
      <c r="Q61">
        <v>331.2</v>
      </c>
      <c r="R61">
        <v>132.191059</v>
      </c>
    </row>
    <row r="62" spans="4:22" x14ac:dyDescent="0.2">
      <c r="D62">
        <v>8</v>
      </c>
      <c r="E62">
        <v>2.276802</v>
      </c>
      <c r="F62">
        <v>276</v>
      </c>
      <c r="G62">
        <v>121.222639</v>
      </c>
      <c r="H62" t="s">
        <v>25</v>
      </c>
      <c r="I62">
        <v>8</v>
      </c>
      <c r="P62">
        <v>2.5476019999999999</v>
      </c>
      <c r="Q62">
        <v>331.2</v>
      </c>
      <c r="R62">
        <v>130.004626</v>
      </c>
    </row>
    <row r="63" spans="4:22" x14ac:dyDescent="0.2">
      <c r="D63">
        <v>9</v>
      </c>
      <c r="E63">
        <v>2.5190489999999999</v>
      </c>
      <c r="F63">
        <v>303.60000000000002</v>
      </c>
      <c r="G63">
        <v>120.52167799999999</v>
      </c>
      <c r="H63" t="s">
        <v>25</v>
      </c>
      <c r="I63">
        <v>8</v>
      </c>
      <c r="P63">
        <v>2.5614270000000001</v>
      </c>
      <c r="Q63">
        <v>331.2</v>
      </c>
      <c r="R63">
        <v>129.30294499999999</v>
      </c>
    </row>
    <row r="64" spans="4:22" x14ac:dyDescent="0.2">
      <c r="D64">
        <v>10</v>
      </c>
      <c r="E64">
        <v>2.5044390000000001</v>
      </c>
      <c r="F64">
        <v>303.60000000000002</v>
      </c>
      <c r="G64">
        <v>121.224765</v>
      </c>
      <c r="H64" t="s">
        <v>25</v>
      </c>
      <c r="I64">
        <v>8</v>
      </c>
      <c r="P64">
        <v>2.7085530000000002</v>
      </c>
      <c r="Q64">
        <v>331.2</v>
      </c>
      <c r="R64">
        <v>122.279307</v>
      </c>
    </row>
    <row r="69" spans="3:3" x14ac:dyDescent="0.2">
      <c r="C69" t="s">
        <v>37</v>
      </c>
    </row>
  </sheetData>
  <mergeCells count="14">
    <mergeCell ref="P3:R3"/>
    <mergeCell ref="E3:I3"/>
    <mergeCell ref="U3:V3"/>
    <mergeCell ref="J3:K3"/>
    <mergeCell ref="L3:M3"/>
    <mergeCell ref="W27:X27"/>
    <mergeCell ref="AA7:AB7"/>
    <mergeCell ref="AF7:AG7"/>
    <mergeCell ref="X6:X8"/>
    <mergeCell ref="S3:T3"/>
    <mergeCell ref="Y7:Z7"/>
    <mergeCell ref="AD7:AE7"/>
    <mergeCell ref="Y6:AC6"/>
    <mergeCell ref="AD6:A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CBC-716A-5940-81AB-4D60E7D624CF}">
  <dimension ref="C1:X124"/>
  <sheetViews>
    <sheetView zoomScale="86" workbookViewId="0">
      <selection activeCell="C1" sqref="C1:X1"/>
    </sheetView>
  </sheetViews>
  <sheetFormatPr baseColWidth="10" defaultRowHeight="16" x14ac:dyDescent="0.2"/>
  <cols>
    <col min="3" max="3" width="18.5" customWidth="1"/>
    <col min="4" max="7" width="11" bestFit="1" customWidth="1"/>
    <col min="8" max="8" width="15.83203125" customWidth="1"/>
    <col min="9" max="9" width="18.5" customWidth="1"/>
    <col min="10" max="10" width="26" customWidth="1"/>
    <col min="11" max="11" width="25.33203125" customWidth="1"/>
    <col min="12" max="12" width="11" bestFit="1" customWidth="1"/>
    <col min="13" max="13" width="17.1640625" customWidth="1"/>
    <col min="14" max="14" width="15.83203125" customWidth="1"/>
    <col min="15" max="15" width="23.83203125" customWidth="1"/>
    <col min="16" max="16" width="24.1640625" customWidth="1"/>
    <col min="17" max="18" width="14.6640625" customWidth="1"/>
    <col min="19" max="19" width="24.1640625" customWidth="1"/>
    <col min="20" max="20" width="18.83203125" customWidth="1"/>
    <col min="21" max="21" width="19.33203125" customWidth="1"/>
    <col min="22" max="22" width="25.6640625" customWidth="1"/>
  </cols>
  <sheetData>
    <row r="1" spans="3:24" x14ac:dyDescent="0.2">
      <c r="C1" t="s">
        <v>3</v>
      </c>
      <c r="D1" t="s">
        <v>54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78</v>
      </c>
      <c r="K1" t="s">
        <v>69</v>
      </c>
      <c r="L1" t="s">
        <v>70</v>
      </c>
      <c r="M1" t="s">
        <v>71</v>
      </c>
      <c r="N1" t="s">
        <v>76</v>
      </c>
      <c r="O1" t="s">
        <v>79</v>
      </c>
      <c r="P1" t="s">
        <v>72</v>
      </c>
      <c r="Q1" t="s">
        <v>73</v>
      </c>
      <c r="R1" t="s">
        <v>96</v>
      </c>
      <c r="S1" t="s">
        <v>74</v>
      </c>
      <c r="T1" t="s">
        <v>77</v>
      </c>
      <c r="U1" t="s">
        <v>80</v>
      </c>
      <c r="V1" t="s">
        <v>75</v>
      </c>
      <c r="W1" t="s">
        <v>93</v>
      </c>
      <c r="X1" t="s">
        <v>95</v>
      </c>
    </row>
    <row r="2" spans="3:24" x14ac:dyDescent="0.2">
      <c r="C2" t="s">
        <v>16</v>
      </c>
      <c r="D2">
        <v>-3.6368079999999998</v>
      </c>
      <c r="E2">
        <v>-469.2</v>
      </c>
      <c r="F2">
        <v>129.01424499999999</v>
      </c>
      <c r="G2" s="26">
        <v>0.50834490740740745</v>
      </c>
      <c r="H2" s="36">
        <v>46</v>
      </c>
      <c r="I2" s="36">
        <v>5</v>
      </c>
      <c r="J2" s="36">
        <v>7</v>
      </c>
      <c r="K2" s="36">
        <v>3</v>
      </c>
      <c r="L2" s="26">
        <v>0.50993055555555555</v>
      </c>
      <c r="M2" s="36">
        <v>5829</v>
      </c>
      <c r="N2" s="36">
        <v>35</v>
      </c>
      <c r="O2" s="36">
        <v>40</v>
      </c>
      <c r="P2" s="36">
        <v>19</v>
      </c>
      <c r="Q2" s="26">
        <f>L2-G2</f>
        <v>1.5856481481481E-3</v>
      </c>
      <c r="R2" s="36">
        <f>HOUR(Q2)*3600 + MINUTE(Q2)*60 + SECOND(Q2)</f>
        <v>137</v>
      </c>
      <c r="S2">
        <f>M2-H2</f>
        <v>5783</v>
      </c>
      <c r="T2">
        <f>N2-I2</f>
        <v>30</v>
      </c>
      <c r="U2">
        <f>O2-J2</f>
        <v>33</v>
      </c>
      <c r="V2">
        <f>P2-K2</f>
        <v>16</v>
      </c>
      <c r="W2">
        <f>(T2/S2)*100</f>
        <v>0.51876188829327341</v>
      </c>
      <c r="X2">
        <f>T2/R2</f>
        <v>0.21897810218978103</v>
      </c>
    </row>
    <row r="3" spans="3:24" x14ac:dyDescent="0.2">
      <c r="C3" t="s">
        <v>16</v>
      </c>
      <c r="D3">
        <v>-3.140495</v>
      </c>
      <c r="E3">
        <v>-414</v>
      </c>
      <c r="F3">
        <v>131.82634100000001</v>
      </c>
      <c r="G3" s="26">
        <v>0.51020833333333337</v>
      </c>
      <c r="H3" s="36">
        <v>6806</v>
      </c>
      <c r="I3" s="36">
        <v>42</v>
      </c>
      <c r="J3" s="36">
        <v>114</v>
      </c>
      <c r="K3" s="36">
        <v>21</v>
      </c>
      <c r="L3" s="26">
        <v>0.51177083333333329</v>
      </c>
      <c r="M3" s="36">
        <v>12707</v>
      </c>
      <c r="N3" s="36">
        <v>46</v>
      </c>
      <c r="O3" s="36">
        <v>152</v>
      </c>
      <c r="P3" s="36">
        <v>25</v>
      </c>
      <c r="Q3" s="26">
        <f t="shared" ref="Q3:Q11" si="0">L3-G3</f>
        <v>1.5624999999999112E-3</v>
      </c>
      <c r="R3" s="36">
        <f t="shared" ref="R3:R66" si="1">HOUR(Q3)*3600 + MINUTE(Q3)*60 + SECOND(Q3)</f>
        <v>135</v>
      </c>
      <c r="S3">
        <f t="shared" ref="S3:S11" si="2">M3-H3</f>
        <v>5901</v>
      </c>
      <c r="T3">
        <f t="shared" ref="T3:T11" si="3">N3-I3</f>
        <v>4</v>
      </c>
      <c r="U3">
        <f t="shared" ref="U3:U11" si="4">O3-J3</f>
        <v>38</v>
      </c>
      <c r="V3">
        <f t="shared" ref="V3:V11" si="5">P3-K3</f>
        <v>4</v>
      </c>
      <c r="W3">
        <f t="shared" ref="W3:W61" si="6">(T3/S3)*100</f>
        <v>6.7785121165904086E-2</v>
      </c>
      <c r="X3">
        <f t="shared" ref="X3:X61" si="7">T3/R3</f>
        <v>2.9629629629629631E-2</v>
      </c>
    </row>
    <row r="4" spans="3:24" x14ac:dyDescent="0.2">
      <c r="C4" t="s">
        <v>16</v>
      </c>
      <c r="D4">
        <v>-3.3173089999999998</v>
      </c>
      <c r="E4">
        <v>-414</v>
      </c>
      <c r="F4">
        <v>124.799959</v>
      </c>
      <c r="G4" s="26">
        <v>0.51204861111111111</v>
      </c>
      <c r="H4" s="36">
        <v>13577</v>
      </c>
      <c r="I4" s="36">
        <v>53</v>
      </c>
      <c r="J4" s="36">
        <v>159</v>
      </c>
      <c r="K4" s="36">
        <v>28</v>
      </c>
      <c r="L4" s="26">
        <v>0.51347222222222222</v>
      </c>
      <c r="M4" s="36">
        <v>18849</v>
      </c>
      <c r="N4" s="36">
        <v>57</v>
      </c>
      <c r="O4" s="36">
        <v>165</v>
      </c>
      <c r="P4" s="36">
        <v>31</v>
      </c>
      <c r="Q4" s="26">
        <f t="shared" si="0"/>
        <v>1.4236111111111116E-3</v>
      </c>
      <c r="R4" s="36">
        <f t="shared" si="1"/>
        <v>123</v>
      </c>
      <c r="S4">
        <f t="shared" si="2"/>
        <v>5272</v>
      </c>
      <c r="T4">
        <f t="shared" si="3"/>
        <v>4</v>
      </c>
      <c r="U4">
        <f t="shared" si="4"/>
        <v>6</v>
      </c>
      <c r="V4">
        <f t="shared" si="5"/>
        <v>3</v>
      </c>
      <c r="W4">
        <f t="shared" si="6"/>
        <v>7.5872534142640363E-2</v>
      </c>
      <c r="X4">
        <f t="shared" si="7"/>
        <v>3.2520325203252036E-2</v>
      </c>
    </row>
    <row r="5" spans="3:24" x14ac:dyDescent="0.2">
      <c r="C5" t="s">
        <v>16</v>
      </c>
      <c r="D5">
        <v>-3.157257</v>
      </c>
      <c r="E5">
        <v>-414</v>
      </c>
      <c r="F5">
        <v>131.126465</v>
      </c>
      <c r="G5" s="26">
        <v>0.51375000000000004</v>
      </c>
      <c r="H5" s="36">
        <v>19705</v>
      </c>
      <c r="I5" s="36">
        <v>62</v>
      </c>
      <c r="J5" s="36">
        <v>170</v>
      </c>
      <c r="K5" s="36">
        <v>31</v>
      </c>
      <c r="L5" s="26">
        <v>0.51534722222222218</v>
      </c>
      <c r="M5" s="36">
        <v>25739</v>
      </c>
      <c r="N5" s="36">
        <v>67</v>
      </c>
      <c r="O5" s="36">
        <v>176</v>
      </c>
      <c r="P5" s="36">
        <v>34</v>
      </c>
      <c r="Q5" s="26">
        <f t="shared" si="0"/>
        <v>1.5972222222221388E-3</v>
      </c>
      <c r="R5" s="36">
        <f t="shared" si="1"/>
        <v>138</v>
      </c>
      <c r="S5">
        <f t="shared" si="2"/>
        <v>6034</v>
      </c>
      <c r="T5">
        <f t="shared" si="3"/>
        <v>5</v>
      </c>
      <c r="U5">
        <f t="shared" si="4"/>
        <v>6</v>
      </c>
      <c r="V5">
        <f t="shared" si="5"/>
        <v>3</v>
      </c>
      <c r="W5">
        <f t="shared" si="6"/>
        <v>8.2863771958899574E-2</v>
      </c>
      <c r="X5">
        <f t="shared" si="7"/>
        <v>3.6231884057971016E-2</v>
      </c>
    </row>
    <row r="6" spans="3:24" x14ac:dyDescent="0.2">
      <c r="C6" t="s">
        <v>16</v>
      </c>
      <c r="D6">
        <v>-3.2620800000000001</v>
      </c>
      <c r="E6">
        <v>-414</v>
      </c>
      <c r="F6">
        <v>126.912898</v>
      </c>
      <c r="G6" s="26">
        <v>0.515625</v>
      </c>
      <c r="H6" s="36">
        <v>26623</v>
      </c>
      <c r="I6" s="36">
        <v>73</v>
      </c>
      <c r="J6" s="36">
        <v>180</v>
      </c>
      <c r="K6" s="36">
        <v>36</v>
      </c>
      <c r="L6" s="26">
        <v>0.51716435185185183</v>
      </c>
      <c r="M6" s="36">
        <v>32411</v>
      </c>
      <c r="N6" s="36">
        <v>80</v>
      </c>
      <c r="O6" s="36">
        <v>188</v>
      </c>
      <c r="P6" s="36">
        <v>39</v>
      </c>
      <c r="Q6" s="26">
        <f t="shared" si="0"/>
        <v>1.5393518518518334E-3</v>
      </c>
      <c r="R6" s="36">
        <f t="shared" si="1"/>
        <v>133</v>
      </c>
      <c r="S6">
        <f t="shared" si="2"/>
        <v>5788</v>
      </c>
      <c r="T6">
        <f t="shared" si="3"/>
        <v>7</v>
      </c>
      <c r="U6">
        <f t="shared" si="4"/>
        <v>8</v>
      </c>
      <c r="V6">
        <f t="shared" si="5"/>
        <v>3</v>
      </c>
      <c r="W6">
        <f t="shared" si="6"/>
        <v>0.12093987560469939</v>
      </c>
      <c r="X6">
        <f t="shared" si="7"/>
        <v>5.2631578947368418E-2</v>
      </c>
    </row>
    <row r="7" spans="3:24" x14ac:dyDescent="0.2">
      <c r="C7" t="s">
        <v>16</v>
      </c>
      <c r="D7">
        <v>-3.2530290000000002</v>
      </c>
      <c r="E7">
        <v>-414</v>
      </c>
      <c r="F7">
        <v>127.265996</v>
      </c>
      <c r="G7" s="26">
        <v>0.51744212962962965</v>
      </c>
      <c r="H7" s="36">
        <v>33262</v>
      </c>
      <c r="I7" s="36">
        <v>86</v>
      </c>
      <c r="J7" s="36">
        <v>192</v>
      </c>
      <c r="K7" s="36">
        <v>41</v>
      </c>
      <c r="L7" s="26">
        <v>0.51899305555555553</v>
      </c>
      <c r="M7" s="36">
        <v>39091</v>
      </c>
      <c r="N7" s="36">
        <v>90</v>
      </c>
      <c r="O7" s="36">
        <v>198</v>
      </c>
      <c r="P7" s="36">
        <v>43</v>
      </c>
      <c r="Q7" s="26">
        <f t="shared" si="0"/>
        <v>1.5509259259258723E-3</v>
      </c>
      <c r="R7" s="36">
        <f t="shared" si="1"/>
        <v>134</v>
      </c>
      <c r="S7">
        <f t="shared" si="2"/>
        <v>5829</v>
      </c>
      <c r="T7">
        <f t="shared" si="3"/>
        <v>4</v>
      </c>
      <c r="U7">
        <f t="shared" si="4"/>
        <v>6</v>
      </c>
      <c r="V7">
        <f t="shared" si="5"/>
        <v>2</v>
      </c>
      <c r="W7">
        <f t="shared" si="6"/>
        <v>6.8622405215302787E-2</v>
      </c>
      <c r="X7">
        <f t="shared" si="7"/>
        <v>2.9850746268656716E-2</v>
      </c>
    </row>
    <row r="8" spans="3:24" x14ac:dyDescent="0.2">
      <c r="C8" t="s">
        <v>16</v>
      </c>
      <c r="D8">
        <v>-3.3568950000000002</v>
      </c>
      <c r="E8">
        <v>-414</v>
      </c>
      <c r="F8">
        <v>123.328236</v>
      </c>
      <c r="G8" s="26">
        <v>0.51928240740740739</v>
      </c>
      <c r="H8" s="36">
        <v>39976</v>
      </c>
      <c r="I8" s="36">
        <v>96</v>
      </c>
      <c r="J8" s="36">
        <v>203</v>
      </c>
      <c r="K8" s="36">
        <v>45</v>
      </c>
      <c r="L8" s="26">
        <v>0.52072916666666669</v>
      </c>
      <c r="M8" s="36">
        <v>45394</v>
      </c>
      <c r="N8" s="36">
        <v>103</v>
      </c>
      <c r="O8" s="36">
        <v>211</v>
      </c>
      <c r="P8" s="36">
        <v>49</v>
      </c>
      <c r="Q8" s="26">
        <f t="shared" si="0"/>
        <v>1.4467592592593004E-3</v>
      </c>
      <c r="R8" s="36">
        <f t="shared" si="1"/>
        <v>125</v>
      </c>
      <c r="S8">
        <f t="shared" si="2"/>
        <v>5418</v>
      </c>
      <c r="T8">
        <f t="shared" si="3"/>
        <v>7</v>
      </c>
      <c r="U8">
        <f t="shared" si="4"/>
        <v>8</v>
      </c>
      <c r="V8">
        <f t="shared" si="5"/>
        <v>4</v>
      </c>
      <c r="W8">
        <f t="shared" si="6"/>
        <v>0.12919896640826875</v>
      </c>
      <c r="X8">
        <f t="shared" si="7"/>
        <v>5.6000000000000001E-2</v>
      </c>
    </row>
    <row r="9" spans="3:24" x14ac:dyDescent="0.2">
      <c r="C9" t="s">
        <v>16</v>
      </c>
      <c r="D9">
        <v>-3.5205250000000001</v>
      </c>
      <c r="E9">
        <v>-441.6</v>
      </c>
      <c r="F9">
        <v>125.43583700000001</v>
      </c>
      <c r="G9" s="26">
        <v>0.5210069444444444</v>
      </c>
      <c r="H9" s="36">
        <v>46256</v>
      </c>
      <c r="I9" s="36">
        <v>110</v>
      </c>
      <c r="J9" s="36">
        <v>217</v>
      </c>
      <c r="K9" s="36">
        <v>52</v>
      </c>
      <c r="L9" s="26">
        <v>0.52258101851851857</v>
      </c>
      <c r="M9" s="36">
        <v>52341</v>
      </c>
      <c r="N9" s="36">
        <v>118</v>
      </c>
      <c r="O9" s="36">
        <v>225</v>
      </c>
      <c r="P9" s="36">
        <v>54</v>
      </c>
      <c r="Q9" s="26">
        <f t="shared" si="0"/>
        <v>1.5740740740741721E-3</v>
      </c>
      <c r="R9" s="36">
        <f t="shared" si="1"/>
        <v>136</v>
      </c>
      <c r="S9">
        <f t="shared" si="2"/>
        <v>6085</v>
      </c>
      <c r="T9">
        <f t="shared" si="3"/>
        <v>8</v>
      </c>
      <c r="U9">
        <f t="shared" si="4"/>
        <v>8</v>
      </c>
      <c r="V9">
        <f t="shared" si="5"/>
        <v>2</v>
      </c>
      <c r="W9">
        <f t="shared" si="6"/>
        <v>0.13147082990961378</v>
      </c>
      <c r="X9">
        <f t="shared" si="7"/>
        <v>5.8823529411764705E-2</v>
      </c>
    </row>
    <row r="10" spans="3:24" x14ac:dyDescent="0.2">
      <c r="C10" t="s">
        <v>16</v>
      </c>
      <c r="D10">
        <v>-3.530446</v>
      </c>
      <c r="E10">
        <v>-441.6</v>
      </c>
      <c r="F10">
        <v>125.08333399999999</v>
      </c>
      <c r="G10" s="26">
        <v>0.52285879629629628</v>
      </c>
      <c r="H10" s="36">
        <v>53275</v>
      </c>
      <c r="I10" s="36">
        <v>125</v>
      </c>
      <c r="J10" s="36">
        <v>231</v>
      </c>
      <c r="K10" s="36">
        <v>56</v>
      </c>
      <c r="L10" s="26">
        <v>0.52434027777777781</v>
      </c>
      <c r="M10" s="36">
        <v>58824</v>
      </c>
      <c r="N10" s="36">
        <v>132</v>
      </c>
      <c r="O10" s="36">
        <v>267</v>
      </c>
      <c r="P10" s="36">
        <v>59</v>
      </c>
      <c r="Q10" s="26">
        <f t="shared" si="0"/>
        <v>1.481481481481528E-3</v>
      </c>
      <c r="R10" s="36">
        <f t="shared" si="1"/>
        <v>128</v>
      </c>
      <c r="S10">
        <f t="shared" si="2"/>
        <v>5549</v>
      </c>
      <c r="T10">
        <f t="shared" si="3"/>
        <v>7</v>
      </c>
      <c r="U10">
        <f t="shared" si="4"/>
        <v>36</v>
      </c>
      <c r="V10">
        <f t="shared" si="5"/>
        <v>3</v>
      </c>
      <c r="W10">
        <f t="shared" si="6"/>
        <v>0.1261488556496666</v>
      </c>
      <c r="X10">
        <f t="shared" si="7"/>
        <v>5.46875E-2</v>
      </c>
    </row>
    <row r="11" spans="3:24" x14ac:dyDescent="0.2">
      <c r="C11" t="s">
        <v>16</v>
      </c>
      <c r="D11">
        <v>-2.9467789999999998</v>
      </c>
      <c r="E11">
        <v>-386.4</v>
      </c>
      <c r="F11">
        <v>131.12623199999999</v>
      </c>
      <c r="G11" s="26">
        <v>0.53832175925925929</v>
      </c>
      <c r="H11" s="36">
        <v>45</v>
      </c>
      <c r="I11" s="36">
        <v>3</v>
      </c>
      <c r="J11" s="36">
        <v>6</v>
      </c>
      <c r="K11" s="36">
        <v>1</v>
      </c>
      <c r="L11" s="26">
        <v>0.53986111111111112</v>
      </c>
      <c r="M11" s="36">
        <v>4600</v>
      </c>
      <c r="N11" s="36">
        <v>24</v>
      </c>
      <c r="O11" s="36">
        <v>36</v>
      </c>
      <c r="P11" s="36">
        <v>16</v>
      </c>
      <c r="Q11" s="26">
        <f t="shared" si="0"/>
        <v>1.5393518518518334E-3</v>
      </c>
      <c r="R11" s="36">
        <f t="shared" si="1"/>
        <v>133</v>
      </c>
      <c r="S11">
        <f t="shared" si="2"/>
        <v>4555</v>
      </c>
      <c r="T11">
        <f t="shared" si="3"/>
        <v>21</v>
      </c>
      <c r="U11">
        <f t="shared" si="4"/>
        <v>30</v>
      </c>
      <c r="V11">
        <f t="shared" si="5"/>
        <v>15</v>
      </c>
      <c r="W11">
        <f t="shared" si="6"/>
        <v>0.46103183315038421</v>
      </c>
      <c r="X11">
        <f t="shared" si="7"/>
        <v>0.15789473684210525</v>
      </c>
    </row>
    <row r="12" spans="3:24" x14ac:dyDescent="0.2">
      <c r="C12" t="s">
        <v>17</v>
      </c>
      <c r="D12">
        <v>-0.86565400000000003</v>
      </c>
      <c r="E12">
        <v>-110.4</v>
      </c>
      <c r="F12">
        <v>127.53363299999999</v>
      </c>
      <c r="G12" s="26">
        <v>0.55158564814814814</v>
      </c>
      <c r="H12" s="36">
        <v>29</v>
      </c>
      <c r="I12" s="36">
        <v>2</v>
      </c>
      <c r="J12" s="36">
        <v>4</v>
      </c>
      <c r="K12" s="36">
        <v>2</v>
      </c>
      <c r="L12" s="26">
        <v>0.5533217592592593</v>
      </c>
      <c r="M12" s="36">
        <v>334</v>
      </c>
      <c r="N12" s="36">
        <v>6</v>
      </c>
      <c r="O12" s="36">
        <v>110</v>
      </c>
      <c r="P12" s="36">
        <v>2</v>
      </c>
      <c r="Q12" s="26">
        <f t="shared" ref="Q12:Q21" si="8">L12-G12</f>
        <v>1.7361111111111605E-3</v>
      </c>
      <c r="R12" s="36">
        <f t="shared" si="1"/>
        <v>150</v>
      </c>
      <c r="S12">
        <f t="shared" ref="S12:S21" si="9">M12-H12</f>
        <v>305</v>
      </c>
      <c r="T12">
        <f t="shared" ref="T12:T21" si="10">N12-I12</f>
        <v>4</v>
      </c>
      <c r="U12">
        <f t="shared" ref="U12:U21" si="11">O12-J12</f>
        <v>106</v>
      </c>
      <c r="V12">
        <f t="shared" ref="V12:V21" si="12">P12-K12</f>
        <v>0</v>
      </c>
      <c r="W12">
        <f t="shared" si="6"/>
        <v>1.3114754098360655</v>
      </c>
      <c r="X12">
        <f t="shared" si="7"/>
        <v>2.6666666666666668E-2</v>
      </c>
    </row>
    <row r="13" spans="3:24" x14ac:dyDescent="0.2">
      <c r="C13" t="s">
        <v>17</v>
      </c>
      <c r="D13">
        <v>-0.77358199999999999</v>
      </c>
      <c r="E13">
        <v>-110.4</v>
      </c>
      <c r="F13">
        <v>142.71280200000001</v>
      </c>
      <c r="G13" s="26">
        <v>0.55359953703703701</v>
      </c>
      <c r="H13" s="36">
        <v>1188</v>
      </c>
      <c r="I13" s="36">
        <v>9</v>
      </c>
      <c r="J13" s="36">
        <v>128</v>
      </c>
      <c r="K13" s="36">
        <v>3</v>
      </c>
      <c r="L13" s="26">
        <v>0.55560185185185185</v>
      </c>
      <c r="M13" s="36">
        <v>1393</v>
      </c>
      <c r="N13" s="36">
        <v>12</v>
      </c>
      <c r="O13" s="36">
        <v>135</v>
      </c>
      <c r="P13" s="36">
        <v>3</v>
      </c>
      <c r="Q13" s="26">
        <f t="shared" si="8"/>
        <v>2.0023148148148318E-3</v>
      </c>
      <c r="R13" s="36">
        <f t="shared" si="1"/>
        <v>173</v>
      </c>
      <c r="S13">
        <f t="shared" si="9"/>
        <v>205</v>
      </c>
      <c r="T13">
        <f t="shared" si="10"/>
        <v>3</v>
      </c>
      <c r="U13">
        <f t="shared" si="11"/>
        <v>7</v>
      </c>
      <c r="V13">
        <f t="shared" si="12"/>
        <v>0</v>
      </c>
      <c r="W13">
        <f t="shared" si="6"/>
        <v>1.4634146341463417</v>
      </c>
      <c r="X13">
        <f t="shared" si="7"/>
        <v>1.7341040462427744E-2</v>
      </c>
    </row>
    <row r="14" spans="3:24" x14ac:dyDescent="0.2">
      <c r="C14" t="s">
        <v>17</v>
      </c>
      <c r="D14">
        <v>-0.80987200000000004</v>
      </c>
      <c r="E14">
        <v>-110.4</v>
      </c>
      <c r="F14">
        <v>136.31788499999999</v>
      </c>
      <c r="G14" s="26">
        <v>0.55587962962962967</v>
      </c>
      <c r="H14" s="36">
        <v>2249</v>
      </c>
      <c r="I14" s="36">
        <v>14</v>
      </c>
      <c r="J14" s="36">
        <v>145</v>
      </c>
      <c r="K14" s="36">
        <v>5</v>
      </c>
      <c r="L14" s="26">
        <v>0.55789351851851854</v>
      </c>
      <c r="M14" s="36">
        <v>2448</v>
      </c>
      <c r="N14" s="36">
        <v>16</v>
      </c>
      <c r="O14" s="36">
        <v>149</v>
      </c>
      <c r="P14" s="36">
        <v>5</v>
      </c>
      <c r="Q14" s="26">
        <f t="shared" si="8"/>
        <v>2.0138888888888706E-3</v>
      </c>
      <c r="R14" s="36">
        <f t="shared" si="1"/>
        <v>174</v>
      </c>
      <c r="S14">
        <f t="shared" si="9"/>
        <v>199</v>
      </c>
      <c r="T14">
        <f t="shared" si="10"/>
        <v>2</v>
      </c>
      <c r="U14">
        <f t="shared" si="11"/>
        <v>4</v>
      </c>
      <c r="V14">
        <f t="shared" si="12"/>
        <v>0</v>
      </c>
      <c r="W14">
        <f t="shared" si="6"/>
        <v>1.0050251256281406</v>
      </c>
      <c r="X14">
        <f t="shared" si="7"/>
        <v>1.1494252873563218E-2</v>
      </c>
    </row>
    <row r="15" spans="3:24" x14ac:dyDescent="0.2">
      <c r="C15" t="s">
        <v>17</v>
      </c>
      <c r="D15">
        <v>-0.64350700000000005</v>
      </c>
      <c r="E15">
        <v>-82.8</v>
      </c>
      <c r="F15">
        <v>128.67000100000001</v>
      </c>
      <c r="G15" s="26">
        <v>0.5581828703703704</v>
      </c>
      <c r="H15" s="36">
        <v>3165</v>
      </c>
      <c r="I15" s="36">
        <v>20</v>
      </c>
      <c r="J15" s="36">
        <v>157</v>
      </c>
      <c r="K15" s="36">
        <v>6</v>
      </c>
      <c r="L15" s="26">
        <v>0.55964120370370374</v>
      </c>
      <c r="M15" s="36">
        <v>3546</v>
      </c>
      <c r="N15" s="36">
        <v>26</v>
      </c>
      <c r="O15" s="36">
        <v>209</v>
      </c>
      <c r="P15" s="36">
        <v>6</v>
      </c>
      <c r="Q15" s="26">
        <f t="shared" si="8"/>
        <v>1.4583333333333393E-3</v>
      </c>
      <c r="R15" s="36">
        <f t="shared" si="1"/>
        <v>126</v>
      </c>
      <c r="S15">
        <f t="shared" si="9"/>
        <v>381</v>
      </c>
      <c r="T15">
        <f t="shared" si="10"/>
        <v>6</v>
      </c>
      <c r="U15">
        <f t="shared" si="11"/>
        <v>52</v>
      </c>
      <c r="V15">
        <f t="shared" si="12"/>
        <v>0</v>
      </c>
      <c r="W15">
        <f t="shared" si="6"/>
        <v>1.5748031496062991</v>
      </c>
      <c r="X15">
        <f t="shared" si="7"/>
        <v>4.7619047619047616E-2</v>
      </c>
    </row>
    <row r="16" spans="3:24" x14ac:dyDescent="0.2">
      <c r="C16" t="s">
        <v>17</v>
      </c>
      <c r="D16">
        <v>-0.77162799999999998</v>
      </c>
      <c r="E16">
        <v>-110.4</v>
      </c>
      <c r="F16">
        <v>143.07418100000001</v>
      </c>
      <c r="G16" s="26">
        <v>0.5599305555555556</v>
      </c>
      <c r="H16" s="36">
        <v>3568</v>
      </c>
      <c r="I16" s="36">
        <v>27</v>
      </c>
      <c r="J16" s="36">
        <v>213</v>
      </c>
      <c r="K16" s="36">
        <v>7</v>
      </c>
      <c r="L16" s="26">
        <v>0.56162037037037038</v>
      </c>
      <c r="M16" s="36">
        <v>3783</v>
      </c>
      <c r="N16" s="36">
        <v>32</v>
      </c>
      <c r="O16" s="36">
        <v>218</v>
      </c>
      <c r="P16" s="36">
        <v>7</v>
      </c>
      <c r="Q16" s="26">
        <f t="shared" si="8"/>
        <v>1.6898148148147829E-3</v>
      </c>
      <c r="R16" s="36">
        <f t="shared" si="1"/>
        <v>146</v>
      </c>
      <c r="S16">
        <f t="shared" si="9"/>
        <v>215</v>
      </c>
      <c r="T16">
        <f t="shared" si="10"/>
        <v>5</v>
      </c>
      <c r="U16">
        <f t="shared" si="11"/>
        <v>5</v>
      </c>
      <c r="V16">
        <f t="shared" si="12"/>
        <v>0</v>
      </c>
      <c r="W16">
        <f t="shared" si="6"/>
        <v>2.3255813953488373</v>
      </c>
      <c r="X16">
        <f t="shared" si="7"/>
        <v>3.4246575342465752E-2</v>
      </c>
    </row>
    <row r="17" spans="3:24" x14ac:dyDescent="0.2">
      <c r="C17" t="s">
        <v>17</v>
      </c>
      <c r="D17">
        <v>-0.75494499999999998</v>
      </c>
      <c r="E17">
        <v>-110.4</v>
      </c>
      <c r="F17">
        <v>146.23579100000001</v>
      </c>
      <c r="G17" s="26">
        <v>0.5618981481481482</v>
      </c>
      <c r="H17" s="36">
        <v>3783</v>
      </c>
      <c r="I17" s="36">
        <v>32</v>
      </c>
      <c r="J17" s="36">
        <v>218</v>
      </c>
      <c r="K17" s="36">
        <v>7</v>
      </c>
      <c r="L17" s="26">
        <v>0.56361111111111106</v>
      </c>
      <c r="M17" s="36">
        <v>3783</v>
      </c>
      <c r="N17" s="36">
        <v>32</v>
      </c>
      <c r="O17" s="36">
        <v>218</v>
      </c>
      <c r="P17" s="36">
        <v>7</v>
      </c>
      <c r="Q17" s="26">
        <f t="shared" si="8"/>
        <v>1.7129629629628607E-3</v>
      </c>
      <c r="R17" s="36">
        <f t="shared" si="1"/>
        <v>148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v>0</v>
      </c>
      <c r="X17">
        <f>T17/R17</f>
        <v>0</v>
      </c>
    </row>
    <row r="18" spans="3:24" x14ac:dyDescent="0.2">
      <c r="C18" t="s">
        <v>17</v>
      </c>
      <c r="D18">
        <v>-0.75494099999999997</v>
      </c>
      <c r="E18">
        <v>-110.4</v>
      </c>
      <c r="F18">
        <v>146.23668000000001</v>
      </c>
      <c r="G18" s="26">
        <v>0.56388888888888888</v>
      </c>
      <c r="H18" s="36">
        <v>4638</v>
      </c>
      <c r="I18" s="36">
        <v>35</v>
      </c>
      <c r="J18" s="36">
        <v>252</v>
      </c>
      <c r="K18" s="36">
        <v>9</v>
      </c>
      <c r="L18" s="26">
        <v>0.56556712962962963</v>
      </c>
      <c r="M18" s="36">
        <v>4837</v>
      </c>
      <c r="N18" s="36">
        <v>38</v>
      </c>
      <c r="O18" s="36">
        <v>258</v>
      </c>
      <c r="P18" s="36">
        <v>9</v>
      </c>
      <c r="Q18" s="26">
        <f t="shared" si="8"/>
        <v>1.678240740740744E-3</v>
      </c>
      <c r="R18" s="36">
        <f t="shared" si="1"/>
        <v>145</v>
      </c>
      <c r="S18">
        <f t="shared" si="9"/>
        <v>199</v>
      </c>
      <c r="T18">
        <f t="shared" si="10"/>
        <v>3</v>
      </c>
      <c r="U18">
        <f t="shared" si="11"/>
        <v>6</v>
      </c>
      <c r="V18">
        <f t="shared" si="12"/>
        <v>0</v>
      </c>
      <c r="W18">
        <f t="shared" si="6"/>
        <v>1.5075376884422109</v>
      </c>
      <c r="X18">
        <f t="shared" si="7"/>
        <v>2.0689655172413793E-2</v>
      </c>
    </row>
    <row r="19" spans="3:24" x14ac:dyDescent="0.2">
      <c r="C19" t="s">
        <v>17</v>
      </c>
      <c r="D19">
        <v>-0.95757599999999998</v>
      </c>
      <c r="E19">
        <v>-138</v>
      </c>
      <c r="F19">
        <v>144.11382</v>
      </c>
      <c r="G19" s="26">
        <v>0.56584490740740745</v>
      </c>
      <c r="H19" s="36">
        <v>5693</v>
      </c>
      <c r="I19" s="36">
        <v>42</v>
      </c>
      <c r="J19" s="36">
        <v>284</v>
      </c>
      <c r="K19" s="36">
        <v>11</v>
      </c>
      <c r="L19" s="26">
        <v>0.56748842592592597</v>
      </c>
      <c r="M19" s="36">
        <v>5888</v>
      </c>
      <c r="N19" s="36">
        <v>45</v>
      </c>
      <c r="O19" s="36">
        <v>288</v>
      </c>
      <c r="P19" s="36">
        <v>11</v>
      </c>
      <c r="Q19" s="26">
        <f t="shared" si="8"/>
        <v>1.6435185185185164E-3</v>
      </c>
      <c r="R19" s="36">
        <f t="shared" si="1"/>
        <v>142</v>
      </c>
      <c r="S19">
        <f t="shared" si="9"/>
        <v>195</v>
      </c>
      <c r="T19">
        <f t="shared" si="10"/>
        <v>3</v>
      </c>
      <c r="U19">
        <f t="shared" si="11"/>
        <v>4</v>
      </c>
      <c r="V19">
        <f t="shared" si="12"/>
        <v>0</v>
      </c>
      <c r="W19">
        <f t="shared" si="6"/>
        <v>1.5384615384615385</v>
      </c>
      <c r="X19">
        <f t="shared" si="7"/>
        <v>2.1126760563380281E-2</v>
      </c>
    </row>
    <row r="20" spans="3:24" x14ac:dyDescent="0.2">
      <c r="C20" t="s">
        <v>17</v>
      </c>
      <c r="D20">
        <v>-0.91941499999999998</v>
      </c>
      <c r="E20">
        <v>-138</v>
      </c>
      <c r="F20">
        <v>150.09546700000001</v>
      </c>
      <c r="G20" s="26">
        <v>0.56776620370370368</v>
      </c>
      <c r="H20" s="36">
        <v>6343</v>
      </c>
      <c r="I20" s="36">
        <v>51</v>
      </c>
      <c r="J20" s="36">
        <v>297</v>
      </c>
      <c r="K20" s="36">
        <v>14</v>
      </c>
      <c r="L20" s="26">
        <v>0.56953703703703706</v>
      </c>
      <c r="M20" s="36">
        <v>6566</v>
      </c>
      <c r="N20" s="36">
        <v>56</v>
      </c>
      <c r="O20" s="36">
        <v>304</v>
      </c>
      <c r="P20" s="36">
        <v>17</v>
      </c>
      <c r="Q20" s="26">
        <f t="shared" si="8"/>
        <v>1.7708333333333881E-3</v>
      </c>
      <c r="R20" s="36">
        <f t="shared" si="1"/>
        <v>153</v>
      </c>
      <c r="S20">
        <f t="shared" si="9"/>
        <v>223</v>
      </c>
      <c r="T20">
        <f t="shared" si="10"/>
        <v>5</v>
      </c>
      <c r="U20">
        <f t="shared" si="11"/>
        <v>7</v>
      </c>
      <c r="V20">
        <f t="shared" si="12"/>
        <v>3</v>
      </c>
      <c r="W20">
        <f t="shared" si="6"/>
        <v>2.2421524663677128</v>
      </c>
      <c r="X20">
        <f t="shared" si="7"/>
        <v>3.2679738562091505E-2</v>
      </c>
    </row>
    <row r="21" spans="3:24" x14ac:dyDescent="0.2">
      <c r="C21" t="s">
        <v>17</v>
      </c>
      <c r="D21">
        <v>-0.74778199999999995</v>
      </c>
      <c r="E21">
        <v>-110.4</v>
      </c>
      <c r="F21">
        <v>147.63664399999999</v>
      </c>
      <c r="G21" s="26">
        <v>0.56981481481481477</v>
      </c>
      <c r="H21" s="36">
        <v>7413</v>
      </c>
      <c r="I21" s="36">
        <v>59</v>
      </c>
      <c r="J21" s="36">
        <v>314</v>
      </c>
      <c r="K21" s="36">
        <v>18</v>
      </c>
      <c r="L21" s="26">
        <v>0.57158564814814816</v>
      </c>
      <c r="M21" s="36">
        <v>7613</v>
      </c>
      <c r="N21" s="36">
        <v>62</v>
      </c>
      <c r="O21" s="36">
        <v>320</v>
      </c>
      <c r="P21" s="36">
        <v>18</v>
      </c>
      <c r="Q21" s="26">
        <f t="shared" si="8"/>
        <v>1.7708333333333881E-3</v>
      </c>
      <c r="R21" s="36">
        <f t="shared" si="1"/>
        <v>153</v>
      </c>
      <c r="S21">
        <f t="shared" si="9"/>
        <v>200</v>
      </c>
      <c r="T21">
        <f t="shared" si="10"/>
        <v>3</v>
      </c>
      <c r="U21">
        <f t="shared" si="11"/>
        <v>6</v>
      </c>
      <c r="V21">
        <f t="shared" si="12"/>
        <v>0</v>
      </c>
      <c r="W21">
        <f t="shared" si="6"/>
        <v>1.5</v>
      </c>
      <c r="X21">
        <f t="shared" si="7"/>
        <v>1.9607843137254902E-2</v>
      </c>
    </row>
    <row r="22" spans="3:24" x14ac:dyDescent="0.2">
      <c r="C22" t="s">
        <v>81</v>
      </c>
      <c r="D22">
        <v>-1.657254</v>
      </c>
      <c r="E22">
        <v>-220.8</v>
      </c>
      <c r="F22">
        <v>133.232418</v>
      </c>
      <c r="G22" s="26">
        <v>0.57190972222222225</v>
      </c>
      <c r="H22" s="36">
        <v>123</v>
      </c>
      <c r="I22" s="36">
        <v>3</v>
      </c>
      <c r="J22" s="37">
        <v>7</v>
      </c>
      <c r="K22" s="36">
        <v>1</v>
      </c>
      <c r="L22" s="26">
        <v>0.57368055555555553</v>
      </c>
      <c r="M22" s="36">
        <v>4144</v>
      </c>
      <c r="N22" s="36">
        <v>49</v>
      </c>
      <c r="O22" s="36">
        <v>60</v>
      </c>
      <c r="P22" s="36">
        <v>4</v>
      </c>
      <c r="Q22" s="26">
        <f t="shared" ref="Q22:Q31" si="13">L22-G22</f>
        <v>1.7708333333332771E-3</v>
      </c>
      <c r="R22" s="36">
        <f t="shared" si="1"/>
        <v>153</v>
      </c>
      <c r="S22">
        <f t="shared" ref="S22:S31" si="14">M22-H22</f>
        <v>4021</v>
      </c>
      <c r="T22">
        <f t="shared" ref="T22:T31" si="15">N22-I22</f>
        <v>46</v>
      </c>
      <c r="U22">
        <f t="shared" ref="U22:U31" si="16">O22-J22</f>
        <v>53</v>
      </c>
      <c r="V22">
        <f t="shared" ref="V22:V31" si="17">P22-K22</f>
        <v>3</v>
      </c>
      <c r="W22">
        <f t="shared" si="6"/>
        <v>1.1439940313354886</v>
      </c>
      <c r="X22">
        <f t="shared" si="7"/>
        <v>0.30065359477124182</v>
      </c>
    </row>
    <row r="23" spans="3:24" x14ac:dyDescent="0.2">
      <c r="C23" t="s">
        <v>81</v>
      </c>
      <c r="D23">
        <v>-1.614679</v>
      </c>
      <c r="E23">
        <v>-220.8</v>
      </c>
      <c r="F23">
        <v>136.745462</v>
      </c>
      <c r="G23" s="26">
        <v>0.57400462962962961</v>
      </c>
      <c r="H23" s="36">
        <v>136</v>
      </c>
      <c r="I23" s="36">
        <v>5</v>
      </c>
      <c r="J23" s="36">
        <v>6</v>
      </c>
      <c r="K23" s="36">
        <v>3</v>
      </c>
      <c r="L23" s="26">
        <v>0.57578703703703704</v>
      </c>
      <c r="M23" s="36">
        <v>4116</v>
      </c>
      <c r="N23" s="36">
        <v>50</v>
      </c>
      <c r="O23" s="36">
        <v>91</v>
      </c>
      <c r="P23" s="36">
        <v>9</v>
      </c>
      <c r="Q23" s="26">
        <f t="shared" si="13"/>
        <v>1.782407407407427E-3</v>
      </c>
      <c r="R23" s="36">
        <f t="shared" si="1"/>
        <v>154</v>
      </c>
      <c r="S23">
        <f t="shared" si="14"/>
        <v>3980</v>
      </c>
      <c r="T23">
        <f t="shared" si="15"/>
        <v>45</v>
      </c>
      <c r="U23">
        <f t="shared" si="16"/>
        <v>85</v>
      </c>
      <c r="V23">
        <f t="shared" si="17"/>
        <v>6</v>
      </c>
      <c r="W23">
        <f t="shared" si="6"/>
        <v>1.1306532663316584</v>
      </c>
      <c r="X23">
        <f t="shared" si="7"/>
        <v>0.29220779220779219</v>
      </c>
    </row>
    <row r="24" spans="3:24" x14ac:dyDescent="0.2">
      <c r="C24" t="s">
        <v>81</v>
      </c>
      <c r="D24">
        <v>-1.6704859999999999</v>
      </c>
      <c r="E24">
        <v>-220.8</v>
      </c>
      <c r="F24">
        <v>132.17709500000001</v>
      </c>
      <c r="G24" s="26">
        <v>0.57611111111111113</v>
      </c>
      <c r="H24" s="36">
        <v>157</v>
      </c>
      <c r="I24" s="36">
        <v>3</v>
      </c>
      <c r="J24" s="36">
        <v>5</v>
      </c>
      <c r="K24" s="36">
        <v>2</v>
      </c>
      <c r="L24" s="26">
        <v>0.57771990740740742</v>
      </c>
      <c r="M24" s="36">
        <v>3238</v>
      </c>
      <c r="N24" s="36">
        <v>35</v>
      </c>
      <c r="O24" s="37">
        <v>98</v>
      </c>
      <c r="P24" s="36">
        <v>4</v>
      </c>
      <c r="Q24" s="26">
        <f t="shared" si="13"/>
        <v>1.6087962962962887E-3</v>
      </c>
      <c r="R24" s="36">
        <f t="shared" si="1"/>
        <v>139</v>
      </c>
      <c r="S24">
        <f t="shared" si="14"/>
        <v>3081</v>
      </c>
      <c r="T24">
        <f t="shared" si="15"/>
        <v>32</v>
      </c>
      <c r="U24">
        <f t="shared" si="16"/>
        <v>93</v>
      </c>
      <c r="V24">
        <f t="shared" si="17"/>
        <v>2</v>
      </c>
      <c r="W24">
        <f t="shared" si="6"/>
        <v>1.03862382343395</v>
      </c>
      <c r="X24">
        <f t="shared" si="7"/>
        <v>0.23021582733812951</v>
      </c>
    </row>
    <row r="25" spans="3:24" x14ac:dyDescent="0.2">
      <c r="C25" t="s">
        <v>81</v>
      </c>
      <c r="D25">
        <v>-1.9859720000000001</v>
      </c>
      <c r="E25">
        <v>-248.4</v>
      </c>
      <c r="F25">
        <v>125.077307</v>
      </c>
      <c r="G25" s="26">
        <v>0.57805555555555554</v>
      </c>
      <c r="H25" s="36">
        <v>148</v>
      </c>
      <c r="I25" s="36">
        <v>2</v>
      </c>
      <c r="J25" s="36">
        <v>4</v>
      </c>
      <c r="K25" s="36">
        <v>1</v>
      </c>
      <c r="L25" s="26">
        <v>0.57966435185185183</v>
      </c>
      <c r="M25" s="36">
        <v>3353</v>
      </c>
      <c r="N25" s="36">
        <v>36</v>
      </c>
      <c r="O25" s="37">
        <v>96</v>
      </c>
      <c r="P25" s="36">
        <v>4</v>
      </c>
      <c r="Q25" s="26">
        <f t="shared" si="13"/>
        <v>1.6087962962962887E-3</v>
      </c>
      <c r="R25" s="36">
        <f t="shared" si="1"/>
        <v>139</v>
      </c>
      <c r="S25">
        <f t="shared" si="14"/>
        <v>3205</v>
      </c>
      <c r="T25">
        <f t="shared" si="15"/>
        <v>34</v>
      </c>
      <c r="U25">
        <f t="shared" si="16"/>
        <v>92</v>
      </c>
      <c r="V25">
        <f t="shared" si="17"/>
        <v>3</v>
      </c>
      <c r="W25">
        <f t="shared" si="6"/>
        <v>1.0608424336973479</v>
      </c>
      <c r="X25">
        <f t="shared" si="7"/>
        <v>0.2446043165467626</v>
      </c>
    </row>
    <row r="26" spans="3:24" x14ac:dyDescent="0.2">
      <c r="C26" t="s">
        <v>81</v>
      </c>
      <c r="D26">
        <v>-1.5982240000000001</v>
      </c>
      <c r="E26">
        <v>-220.8</v>
      </c>
      <c r="F26">
        <v>138.15330700000001</v>
      </c>
      <c r="G26" s="26">
        <v>0.57998842592592592</v>
      </c>
      <c r="H26" s="36">
        <v>96</v>
      </c>
      <c r="I26" s="36">
        <v>3</v>
      </c>
      <c r="J26" s="37">
        <v>4</v>
      </c>
      <c r="K26" s="36">
        <v>1</v>
      </c>
      <c r="L26" s="26">
        <v>0.58172453703703708</v>
      </c>
      <c r="M26" s="36">
        <v>3747</v>
      </c>
      <c r="N26" s="36">
        <v>33</v>
      </c>
      <c r="O26" s="36">
        <v>83</v>
      </c>
      <c r="P26" s="36">
        <v>5</v>
      </c>
      <c r="Q26" s="26">
        <f t="shared" si="13"/>
        <v>1.7361111111111605E-3</v>
      </c>
      <c r="R26" s="36">
        <f t="shared" si="1"/>
        <v>150</v>
      </c>
      <c r="S26">
        <f t="shared" si="14"/>
        <v>3651</v>
      </c>
      <c r="T26">
        <f t="shared" si="15"/>
        <v>30</v>
      </c>
      <c r="U26">
        <f t="shared" si="16"/>
        <v>79</v>
      </c>
      <c r="V26">
        <f t="shared" si="17"/>
        <v>4</v>
      </c>
      <c r="W26">
        <f t="shared" si="6"/>
        <v>0.82169268693508635</v>
      </c>
      <c r="X26">
        <f t="shared" si="7"/>
        <v>0.2</v>
      </c>
    </row>
    <row r="27" spans="3:24" x14ac:dyDescent="0.2">
      <c r="C27" t="s">
        <v>81</v>
      </c>
      <c r="D27">
        <v>-1.825847</v>
      </c>
      <c r="E27">
        <v>-248.4</v>
      </c>
      <c r="F27">
        <v>136.04647</v>
      </c>
      <c r="G27" s="26">
        <v>0.58206018518518521</v>
      </c>
      <c r="H27" s="36">
        <v>105</v>
      </c>
      <c r="I27" s="36">
        <v>6</v>
      </c>
      <c r="J27" s="36">
        <v>6</v>
      </c>
      <c r="K27" s="36">
        <v>4</v>
      </c>
      <c r="L27" s="26">
        <v>0.58376157407407403</v>
      </c>
      <c r="M27" s="36">
        <v>3679</v>
      </c>
      <c r="N27" s="36">
        <v>36</v>
      </c>
      <c r="O27" s="36">
        <v>42</v>
      </c>
      <c r="P27" s="36">
        <v>8</v>
      </c>
      <c r="Q27" s="26">
        <f t="shared" si="13"/>
        <v>1.7013888888888218E-3</v>
      </c>
      <c r="R27" s="36">
        <f t="shared" si="1"/>
        <v>147</v>
      </c>
      <c r="S27">
        <f t="shared" si="14"/>
        <v>3574</v>
      </c>
      <c r="T27">
        <f t="shared" si="15"/>
        <v>30</v>
      </c>
      <c r="U27">
        <f t="shared" si="16"/>
        <v>36</v>
      </c>
      <c r="V27">
        <f t="shared" si="17"/>
        <v>4</v>
      </c>
      <c r="W27">
        <f t="shared" si="6"/>
        <v>0.83939563514269722</v>
      </c>
      <c r="X27">
        <f t="shared" si="7"/>
        <v>0.20408163265306123</v>
      </c>
    </row>
    <row r="28" spans="3:24" x14ac:dyDescent="0.2">
      <c r="C28" t="s">
        <v>81</v>
      </c>
      <c r="D28">
        <v>-1.775461</v>
      </c>
      <c r="E28">
        <v>-248.4</v>
      </c>
      <c r="F28">
        <v>139.907295</v>
      </c>
      <c r="G28" s="26">
        <v>0.58409722222222227</v>
      </c>
      <c r="H28" s="36">
        <v>102</v>
      </c>
      <c r="I28" s="36">
        <v>3</v>
      </c>
      <c r="J28" s="36">
        <v>4</v>
      </c>
      <c r="K28" s="36">
        <v>1</v>
      </c>
      <c r="L28" s="26">
        <v>0.58584490740740736</v>
      </c>
      <c r="M28" s="36">
        <v>3773</v>
      </c>
      <c r="N28" s="36">
        <v>45</v>
      </c>
      <c r="O28" s="36">
        <v>62</v>
      </c>
      <c r="P28" s="36">
        <v>8</v>
      </c>
      <c r="Q28" s="26">
        <f t="shared" si="13"/>
        <v>1.7476851851850883E-3</v>
      </c>
      <c r="R28" s="36">
        <f t="shared" si="1"/>
        <v>151</v>
      </c>
      <c r="S28">
        <f t="shared" si="14"/>
        <v>3671</v>
      </c>
      <c r="T28">
        <f t="shared" si="15"/>
        <v>42</v>
      </c>
      <c r="U28">
        <f t="shared" si="16"/>
        <v>58</v>
      </c>
      <c r="V28">
        <f t="shared" si="17"/>
        <v>7</v>
      </c>
      <c r="W28">
        <f t="shared" si="6"/>
        <v>1.1441024244075184</v>
      </c>
      <c r="X28">
        <f t="shared" si="7"/>
        <v>0.27814569536423839</v>
      </c>
    </row>
    <row r="29" spans="3:24" x14ac:dyDescent="0.2">
      <c r="C29" t="s">
        <v>81</v>
      </c>
      <c r="D29">
        <v>-1.7506219999999999</v>
      </c>
      <c r="E29">
        <v>-220.8</v>
      </c>
      <c r="F29">
        <v>126.126597</v>
      </c>
      <c r="G29" s="26">
        <v>0.58618055555555559</v>
      </c>
      <c r="H29" s="36">
        <v>225</v>
      </c>
      <c r="I29" s="36">
        <v>6</v>
      </c>
      <c r="J29" s="36">
        <v>14</v>
      </c>
      <c r="K29" s="36">
        <v>3</v>
      </c>
      <c r="L29" s="26">
        <v>0.58776620370370369</v>
      </c>
      <c r="M29" s="36">
        <v>3628</v>
      </c>
      <c r="N29" s="36">
        <v>42</v>
      </c>
      <c r="O29" s="36">
        <v>157</v>
      </c>
      <c r="P29" s="36">
        <v>7</v>
      </c>
      <c r="Q29" s="26">
        <f t="shared" si="13"/>
        <v>1.5856481481481E-3</v>
      </c>
      <c r="R29" s="36">
        <f t="shared" si="1"/>
        <v>137</v>
      </c>
      <c r="S29">
        <f t="shared" si="14"/>
        <v>3403</v>
      </c>
      <c r="T29">
        <f t="shared" si="15"/>
        <v>36</v>
      </c>
      <c r="U29">
        <f t="shared" si="16"/>
        <v>143</v>
      </c>
      <c r="V29">
        <f t="shared" si="17"/>
        <v>4</v>
      </c>
      <c r="W29">
        <f t="shared" si="6"/>
        <v>1.0578900969732588</v>
      </c>
      <c r="X29">
        <f t="shared" si="7"/>
        <v>0.26277372262773724</v>
      </c>
    </row>
    <row r="30" spans="3:24" x14ac:dyDescent="0.2">
      <c r="C30" t="s">
        <v>81</v>
      </c>
      <c r="D30">
        <v>-2.3467730000000002</v>
      </c>
      <c r="E30">
        <v>-303.60000000000002</v>
      </c>
      <c r="F30">
        <v>129.36911599999999</v>
      </c>
      <c r="G30" s="26">
        <v>0.58809027777777778</v>
      </c>
      <c r="H30" s="36">
        <v>110</v>
      </c>
      <c r="I30" s="36">
        <v>3</v>
      </c>
      <c r="J30" s="36">
        <v>4</v>
      </c>
      <c r="K30" s="36">
        <v>1</v>
      </c>
      <c r="L30" s="26">
        <v>0.58968750000000003</v>
      </c>
      <c r="M30" s="36">
        <v>2339</v>
      </c>
      <c r="N30" s="36">
        <v>29</v>
      </c>
      <c r="O30" s="36">
        <v>41</v>
      </c>
      <c r="P30" s="36">
        <v>5</v>
      </c>
      <c r="Q30" s="26">
        <f t="shared" si="13"/>
        <v>1.5972222222222499E-3</v>
      </c>
      <c r="R30" s="36">
        <f t="shared" si="1"/>
        <v>138</v>
      </c>
      <c r="S30">
        <f t="shared" si="14"/>
        <v>2229</v>
      </c>
      <c r="T30">
        <f t="shared" si="15"/>
        <v>26</v>
      </c>
      <c r="U30">
        <f t="shared" si="16"/>
        <v>37</v>
      </c>
      <c r="V30">
        <f t="shared" si="17"/>
        <v>4</v>
      </c>
      <c r="W30">
        <f t="shared" si="6"/>
        <v>1.1664423508299686</v>
      </c>
      <c r="X30">
        <f t="shared" si="7"/>
        <v>0.18840579710144928</v>
      </c>
    </row>
    <row r="31" spans="3:24" x14ac:dyDescent="0.2">
      <c r="C31" t="s">
        <v>81</v>
      </c>
      <c r="D31">
        <v>-1.707775</v>
      </c>
      <c r="E31">
        <v>-220.8</v>
      </c>
      <c r="F31">
        <v>129.29102700000001</v>
      </c>
      <c r="G31" s="26">
        <v>0.59002314814814816</v>
      </c>
      <c r="H31" s="36">
        <v>114</v>
      </c>
      <c r="I31" s="36">
        <v>3</v>
      </c>
      <c r="J31" s="36">
        <v>4</v>
      </c>
      <c r="K31" s="36">
        <v>1</v>
      </c>
      <c r="L31" s="26">
        <v>0.59164351851851849</v>
      </c>
      <c r="M31" s="36">
        <v>3473</v>
      </c>
      <c r="N31" s="36">
        <v>42</v>
      </c>
      <c r="O31" s="36">
        <v>110</v>
      </c>
      <c r="P31" s="36">
        <v>6</v>
      </c>
      <c r="Q31" s="26">
        <f t="shared" si="13"/>
        <v>1.6203703703703276E-3</v>
      </c>
      <c r="R31" s="36">
        <f t="shared" si="1"/>
        <v>140</v>
      </c>
      <c r="S31">
        <f t="shared" si="14"/>
        <v>3359</v>
      </c>
      <c r="T31">
        <f t="shared" si="15"/>
        <v>39</v>
      </c>
      <c r="U31">
        <f t="shared" si="16"/>
        <v>106</v>
      </c>
      <c r="V31">
        <f t="shared" si="17"/>
        <v>5</v>
      </c>
      <c r="W31">
        <f t="shared" si="6"/>
        <v>1.1610598392378684</v>
      </c>
      <c r="X31">
        <f t="shared" si="7"/>
        <v>0.27857142857142858</v>
      </c>
    </row>
    <row r="32" spans="3:24" x14ac:dyDescent="0.2">
      <c r="C32" t="s">
        <v>82</v>
      </c>
      <c r="D32">
        <v>-1.657254</v>
      </c>
      <c r="E32">
        <v>-220.8</v>
      </c>
      <c r="F32">
        <v>133.232418</v>
      </c>
      <c r="G32" s="26">
        <v>0.57188657407407406</v>
      </c>
      <c r="H32" s="36">
        <v>42</v>
      </c>
      <c r="I32" s="36">
        <v>11</v>
      </c>
      <c r="J32" s="36">
        <v>13</v>
      </c>
      <c r="K32" s="36">
        <v>10</v>
      </c>
      <c r="L32" s="26">
        <v>0.57365740740740745</v>
      </c>
      <c r="M32" s="36">
        <v>1998</v>
      </c>
      <c r="N32" s="36">
        <v>38</v>
      </c>
      <c r="O32" s="36">
        <v>68</v>
      </c>
      <c r="P32" s="36">
        <v>22</v>
      </c>
      <c r="Q32" s="26">
        <f t="shared" ref="Q32:Q41" si="18">L32-G32</f>
        <v>1.7708333333333881E-3</v>
      </c>
      <c r="R32" s="36">
        <f t="shared" si="1"/>
        <v>153</v>
      </c>
      <c r="S32">
        <f t="shared" ref="S32:S41" si="19">M32-H32</f>
        <v>1956</v>
      </c>
      <c r="T32">
        <f t="shared" ref="T32:T41" si="20">N32-I32</f>
        <v>27</v>
      </c>
      <c r="U32">
        <f t="shared" ref="U32:U41" si="21">O32-J32</f>
        <v>55</v>
      </c>
      <c r="V32">
        <f t="shared" ref="V32:V41" si="22">P32-K32</f>
        <v>12</v>
      </c>
      <c r="W32">
        <f t="shared" si="6"/>
        <v>1.3803680981595092</v>
      </c>
      <c r="X32">
        <f t="shared" si="7"/>
        <v>0.17647058823529413</v>
      </c>
    </row>
    <row r="33" spans="3:24" x14ac:dyDescent="0.2">
      <c r="C33" t="s">
        <v>82</v>
      </c>
      <c r="D33">
        <v>-1.614679</v>
      </c>
      <c r="E33">
        <v>-220.8</v>
      </c>
      <c r="F33">
        <v>136.745462</v>
      </c>
      <c r="G33" s="26">
        <v>0.57398148148148154</v>
      </c>
      <c r="H33" s="36">
        <v>63</v>
      </c>
      <c r="I33" s="36">
        <v>3</v>
      </c>
      <c r="J33" s="36">
        <v>7</v>
      </c>
      <c r="K33" s="36">
        <v>2</v>
      </c>
      <c r="L33" s="26">
        <v>0.57576388888888885</v>
      </c>
      <c r="M33" s="36">
        <v>1801</v>
      </c>
      <c r="N33" s="36">
        <v>42</v>
      </c>
      <c r="O33" s="36">
        <v>106</v>
      </c>
      <c r="P33" s="36">
        <v>14</v>
      </c>
      <c r="Q33" s="26">
        <f t="shared" si="18"/>
        <v>1.782407407407316E-3</v>
      </c>
      <c r="R33" s="36">
        <f t="shared" si="1"/>
        <v>154</v>
      </c>
      <c r="S33">
        <f t="shared" si="19"/>
        <v>1738</v>
      </c>
      <c r="T33">
        <f t="shared" si="20"/>
        <v>39</v>
      </c>
      <c r="U33">
        <f t="shared" si="21"/>
        <v>99</v>
      </c>
      <c r="V33">
        <f t="shared" si="22"/>
        <v>12</v>
      </c>
      <c r="W33">
        <f t="shared" si="6"/>
        <v>2.2439585730724971</v>
      </c>
      <c r="X33">
        <f t="shared" si="7"/>
        <v>0.25324675324675322</v>
      </c>
    </row>
    <row r="34" spans="3:24" x14ac:dyDescent="0.2">
      <c r="C34" t="s">
        <v>82</v>
      </c>
      <c r="D34">
        <v>-1.6704859999999999</v>
      </c>
      <c r="E34">
        <v>-220.8</v>
      </c>
      <c r="F34">
        <v>132.17709500000001</v>
      </c>
      <c r="G34" s="26">
        <v>0.57608796296296294</v>
      </c>
      <c r="H34" s="36">
        <v>60</v>
      </c>
      <c r="I34" s="36">
        <v>4</v>
      </c>
      <c r="J34" s="36">
        <v>7</v>
      </c>
      <c r="K34" s="36">
        <v>3</v>
      </c>
      <c r="L34" s="26">
        <v>0.57769675925925923</v>
      </c>
      <c r="M34" s="36">
        <v>1768</v>
      </c>
      <c r="N34" s="36">
        <v>35</v>
      </c>
      <c r="O34" s="36">
        <v>95</v>
      </c>
      <c r="P34" s="36">
        <v>9</v>
      </c>
      <c r="Q34" s="26">
        <f t="shared" si="18"/>
        <v>1.6087962962962887E-3</v>
      </c>
      <c r="R34" s="36">
        <f t="shared" si="1"/>
        <v>139</v>
      </c>
      <c r="S34">
        <f t="shared" si="19"/>
        <v>1708</v>
      </c>
      <c r="T34">
        <f t="shared" si="20"/>
        <v>31</v>
      </c>
      <c r="U34">
        <f t="shared" si="21"/>
        <v>88</v>
      </c>
      <c r="V34">
        <f t="shared" si="22"/>
        <v>6</v>
      </c>
      <c r="W34">
        <f t="shared" si="6"/>
        <v>1.8149882903981265</v>
      </c>
      <c r="X34">
        <f t="shared" si="7"/>
        <v>0.22302158273381295</v>
      </c>
    </row>
    <row r="35" spans="3:24" x14ac:dyDescent="0.2">
      <c r="C35" t="s">
        <v>82</v>
      </c>
      <c r="D35">
        <v>-1.9859720000000001</v>
      </c>
      <c r="E35">
        <v>-248.4</v>
      </c>
      <c r="F35">
        <v>125.077307</v>
      </c>
      <c r="G35" s="26">
        <v>0.57803240740740736</v>
      </c>
      <c r="H35" s="36">
        <v>61</v>
      </c>
      <c r="I35" s="36">
        <v>5</v>
      </c>
      <c r="J35" s="36">
        <v>8</v>
      </c>
      <c r="K35" s="36">
        <v>3</v>
      </c>
      <c r="L35" s="26">
        <v>0.57964120370370376</v>
      </c>
      <c r="M35" s="36">
        <v>1936</v>
      </c>
      <c r="N35" s="36">
        <v>40</v>
      </c>
      <c r="O35" s="36">
        <v>79</v>
      </c>
      <c r="P35" s="36">
        <v>15</v>
      </c>
      <c r="Q35" s="26">
        <f t="shared" si="18"/>
        <v>1.6087962962963998E-3</v>
      </c>
      <c r="R35" s="36">
        <f t="shared" si="1"/>
        <v>139</v>
      </c>
      <c r="S35">
        <f t="shared" si="19"/>
        <v>1875</v>
      </c>
      <c r="T35">
        <f t="shared" si="20"/>
        <v>35</v>
      </c>
      <c r="U35">
        <f t="shared" si="21"/>
        <v>71</v>
      </c>
      <c r="V35">
        <f t="shared" si="22"/>
        <v>12</v>
      </c>
      <c r="W35">
        <f t="shared" si="6"/>
        <v>1.8666666666666669</v>
      </c>
      <c r="X35">
        <f t="shared" si="7"/>
        <v>0.25179856115107913</v>
      </c>
    </row>
    <row r="36" spans="3:24" x14ac:dyDescent="0.2">
      <c r="C36" t="s">
        <v>82</v>
      </c>
      <c r="D36">
        <v>-1.5982240000000001</v>
      </c>
      <c r="E36">
        <v>-220.8</v>
      </c>
      <c r="F36">
        <v>138.15330700000001</v>
      </c>
      <c r="G36" s="26">
        <v>0.57996527777777773</v>
      </c>
      <c r="H36" s="36">
        <v>63</v>
      </c>
      <c r="I36" s="36">
        <v>3</v>
      </c>
      <c r="J36" s="36">
        <v>7</v>
      </c>
      <c r="K36" s="36">
        <v>2</v>
      </c>
      <c r="L36" s="26">
        <v>0.58170138888888889</v>
      </c>
      <c r="M36" s="36">
        <v>1780</v>
      </c>
      <c r="N36" s="36">
        <v>33</v>
      </c>
      <c r="O36" s="36">
        <v>66</v>
      </c>
      <c r="P36" s="36">
        <v>12</v>
      </c>
      <c r="Q36" s="26">
        <f t="shared" si="18"/>
        <v>1.7361111111111605E-3</v>
      </c>
      <c r="R36" s="36">
        <f t="shared" si="1"/>
        <v>150</v>
      </c>
      <c r="S36">
        <f t="shared" si="19"/>
        <v>1717</v>
      </c>
      <c r="T36">
        <f t="shared" si="20"/>
        <v>30</v>
      </c>
      <c r="U36">
        <f t="shared" si="21"/>
        <v>59</v>
      </c>
      <c r="V36">
        <f t="shared" si="22"/>
        <v>10</v>
      </c>
      <c r="W36">
        <f t="shared" si="6"/>
        <v>1.7472335468841003</v>
      </c>
      <c r="X36">
        <f t="shared" si="7"/>
        <v>0.2</v>
      </c>
    </row>
    <row r="37" spans="3:24" x14ac:dyDescent="0.2">
      <c r="C37" t="s">
        <v>82</v>
      </c>
      <c r="D37">
        <v>-1.825847</v>
      </c>
      <c r="E37">
        <v>-248.4</v>
      </c>
      <c r="F37">
        <v>136.04647</v>
      </c>
      <c r="G37" s="26">
        <v>0.58203703703703702</v>
      </c>
      <c r="H37" s="36">
        <v>64</v>
      </c>
      <c r="I37" s="36">
        <v>3</v>
      </c>
      <c r="J37" s="36">
        <v>8</v>
      </c>
      <c r="K37" s="36">
        <v>2</v>
      </c>
      <c r="L37" s="26">
        <v>0.58373842592592595</v>
      </c>
      <c r="M37" s="36">
        <v>1757</v>
      </c>
      <c r="N37" s="36">
        <v>29</v>
      </c>
      <c r="O37" s="36">
        <v>78</v>
      </c>
      <c r="P37" s="36">
        <v>8</v>
      </c>
      <c r="Q37" s="26">
        <f t="shared" si="18"/>
        <v>1.7013888888889328E-3</v>
      </c>
      <c r="R37" s="36">
        <f t="shared" si="1"/>
        <v>147</v>
      </c>
      <c r="S37">
        <f t="shared" si="19"/>
        <v>1693</v>
      </c>
      <c r="T37">
        <f t="shared" si="20"/>
        <v>26</v>
      </c>
      <c r="U37">
        <f t="shared" si="21"/>
        <v>70</v>
      </c>
      <c r="V37">
        <f t="shared" si="22"/>
        <v>6</v>
      </c>
      <c r="W37">
        <f t="shared" si="6"/>
        <v>1.5357353809805079</v>
      </c>
      <c r="X37">
        <f t="shared" si="7"/>
        <v>0.17687074829931973</v>
      </c>
    </row>
    <row r="38" spans="3:24" x14ac:dyDescent="0.2">
      <c r="C38" t="s">
        <v>82</v>
      </c>
      <c r="D38">
        <v>-1.775461</v>
      </c>
      <c r="E38">
        <v>-248.4</v>
      </c>
      <c r="F38">
        <v>139.907295</v>
      </c>
      <c r="G38" s="26">
        <v>0.58406250000000004</v>
      </c>
      <c r="H38" s="36">
        <v>74</v>
      </c>
      <c r="I38" s="36">
        <v>5</v>
      </c>
      <c r="J38" s="36">
        <v>8</v>
      </c>
      <c r="K38" s="36">
        <v>2</v>
      </c>
      <c r="L38" s="26">
        <v>0.58582175925925928</v>
      </c>
      <c r="M38" s="36">
        <v>1946</v>
      </c>
      <c r="N38" s="36">
        <v>43</v>
      </c>
      <c r="O38" s="36">
        <v>120</v>
      </c>
      <c r="P38" s="36">
        <v>17</v>
      </c>
      <c r="Q38" s="26">
        <f t="shared" si="18"/>
        <v>1.7592592592592382E-3</v>
      </c>
      <c r="R38" s="36">
        <f t="shared" si="1"/>
        <v>152</v>
      </c>
      <c r="S38">
        <f t="shared" si="19"/>
        <v>1872</v>
      </c>
      <c r="T38">
        <f t="shared" si="20"/>
        <v>38</v>
      </c>
      <c r="U38">
        <f t="shared" si="21"/>
        <v>112</v>
      </c>
      <c r="V38">
        <f t="shared" si="22"/>
        <v>15</v>
      </c>
      <c r="W38">
        <f t="shared" si="6"/>
        <v>2.0299145299145298</v>
      </c>
      <c r="X38">
        <f t="shared" si="7"/>
        <v>0.25</v>
      </c>
    </row>
    <row r="39" spans="3:24" x14ac:dyDescent="0.2">
      <c r="C39" t="s">
        <v>82</v>
      </c>
      <c r="D39">
        <v>-1.7506219999999999</v>
      </c>
      <c r="E39">
        <v>-220.8</v>
      </c>
      <c r="F39">
        <v>126.126597</v>
      </c>
      <c r="G39" s="26">
        <v>0.5861574074074074</v>
      </c>
      <c r="H39" s="36">
        <v>63</v>
      </c>
      <c r="I39" s="36">
        <v>3</v>
      </c>
      <c r="J39" s="36">
        <v>8</v>
      </c>
      <c r="K39" s="36">
        <v>2</v>
      </c>
      <c r="L39" s="26">
        <v>0.58773148148148147</v>
      </c>
      <c r="M39" s="36">
        <v>1983</v>
      </c>
      <c r="N39" s="36">
        <v>36</v>
      </c>
      <c r="O39" s="36">
        <v>125</v>
      </c>
      <c r="P39" s="36">
        <v>16</v>
      </c>
      <c r="Q39" s="26">
        <f t="shared" si="18"/>
        <v>1.5740740740740611E-3</v>
      </c>
      <c r="R39" s="36">
        <f t="shared" si="1"/>
        <v>136</v>
      </c>
      <c r="S39">
        <f t="shared" si="19"/>
        <v>1920</v>
      </c>
      <c r="T39">
        <f t="shared" si="20"/>
        <v>33</v>
      </c>
      <c r="U39">
        <f t="shared" si="21"/>
        <v>117</v>
      </c>
      <c r="V39">
        <f t="shared" si="22"/>
        <v>14</v>
      </c>
      <c r="W39">
        <f t="shared" si="6"/>
        <v>1.7187500000000002</v>
      </c>
      <c r="X39">
        <f t="shared" si="7"/>
        <v>0.24264705882352941</v>
      </c>
    </row>
    <row r="40" spans="3:24" x14ac:dyDescent="0.2">
      <c r="C40" t="s">
        <v>82</v>
      </c>
      <c r="D40">
        <v>-2.3467730000000002</v>
      </c>
      <c r="E40">
        <v>-303.60000000000002</v>
      </c>
      <c r="F40">
        <v>129.36911599999999</v>
      </c>
      <c r="G40" s="26">
        <v>0.58806712962962959</v>
      </c>
      <c r="H40" s="36">
        <v>63</v>
      </c>
      <c r="I40" s="36">
        <v>4</v>
      </c>
      <c r="J40" s="36">
        <v>6</v>
      </c>
      <c r="K40" s="36">
        <v>2</v>
      </c>
      <c r="L40" s="26">
        <v>0.58966435185185184</v>
      </c>
      <c r="M40" s="36">
        <v>4483</v>
      </c>
      <c r="N40" s="36">
        <v>122</v>
      </c>
      <c r="O40" s="36">
        <v>376</v>
      </c>
      <c r="P40" s="36">
        <v>50</v>
      </c>
      <c r="Q40" s="26">
        <f t="shared" si="18"/>
        <v>1.5972222222222499E-3</v>
      </c>
      <c r="R40" s="36">
        <f t="shared" si="1"/>
        <v>138</v>
      </c>
      <c r="S40">
        <f t="shared" si="19"/>
        <v>4420</v>
      </c>
      <c r="T40">
        <f t="shared" si="20"/>
        <v>118</v>
      </c>
      <c r="U40">
        <f t="shared" si="21"/>
        <v>370</v>
      </c>
      <c r="V40">
        <f t="shared" si="22"/>
        <v>48</v>
      </c>
      <c r="W40">
        <f t="shared" si="6"/>
        <v>2.6696832579185519</v>
      </c>
      <c r="X40">
        <f t="shared" si="7"/>
        <v>0.85507246376811596</v>
      </c>
    </row>
    <row r="41" spans="3:24" x14ac:dyDescent="0.2">
      <c r="C41" t="s">
        <v>82</v>
      </c>
      <c r="D41">
        <v>-1.707775</v>
      </c>
      <c r="E41">
        <v>-220.8</v>
      </c>
      <c r="F41">
        <v>129.29102700000001</v>
      </c>
      <c r="G41" s="26">
        <v>0.58998842592592593</v>
      </c>
      <c r="H41" s="36">
        <v>64</v>
      </c>
      <c r="I41" s="36">
        <v>3</v>
      </c>
      <c r="J41" s="36">
        <v>7</v>
      </c>
      <c r="K41" s="36">
        <v>2</v>
      </c>
      <c r="L41" s="26">
        <v>0.59162037037037041</v>
      </c>
      <c r="M41" s="36">
        <v>1909</v>
      </c>
      <c r="N41" s="36">
        <v>34</v>
      </c>
      <c r="O41" s="36">
        <v>88</v>
      </c>
      <c r="P41" s="36">
        <v>12</v>
      </c>
      <c r="Q41" s="26">
        <f t="shared" si="18"/>
        <v>1.6319444444444775E-3</v>
      </c>
      <c r="R41" s="36">
        <f t="shared" si="1"/>
        <v>141</v>
      </c>
      <c r="S41">
        <f t="shared" si="19"/>
        <v>1845</v>
      </c>
      <c r="T41">
        <f t="shared" si="20"/>
        <v>31</v>
      </c>
      <c r="U41">
        <f t="shared" si="21"/>
        <v>81</v>
      </c>
      <c r="V41">
        <f t="shared" si="22"/>
        <v>10</v>
      </c>
      <c r="W41">
        <f t="shared" si="6"/>
        <v>1.6802168021680215</v>
      </c>
      <c r="X41">
        <f t="shared" si="7"/>
        <v>0.21985815602836881</v>
      </c>
    </row>
    <row r="42" spans="3:24" x14ac:dyDescent="0.2">
      <c r="C42" t="s">
        <v>4</v>
      </c>
      <c r="D42">
        <v>-1.409192</v>
      </c>
      <c r="E42">
        <v>-193.2</v>
      </c>
      <c r="F42">
        <v>137.09985399999999</v>
      </c>
      <c r="G42" s="26">
        <v>0.59193287037037035</v>
      </c>
      <c r="H42" s="37">
        <v>6</v>
      </c>
      <c r="I42" s="36">
        <v>0</v>
      </c>
      <c r="J42" s="36">
        <v>0</v>
      </c>
      <c r="K42" s="36">
        <v>0</v>
      </c>
      <c r="L42" s="26">
        <v>0.59351851851851856</v>
      </c>
      <c r="M42" s="36">
        <v>177</v>
      </c>
      <c r="N42" s="36">
        <v>8</v>
      </c>
      <c r="O42" s="36">
        <v>26</v>
      </c>
      <c r="P42" s="36">
        <v>0</v>
      </c>
      <c r="Q42" s="26">
        <f t="shared" ref="Q42:Q51" si="23">L42-G42</f>
        <v>1.585648148148211E-3</v>
      </c>
      <c r="R42" s="36">
        <f t="shared" si="1"/>
        <v>137</v>
      </c>
      <c r="S42">
        <f t="shared" ref="S42:S51" si="24">M42-H42</f>
        <v>171</v>
      </c>
      <c r="T42">
        <f t="shared" ref="T42:T51" si="25">N42-I42</f>
        <v>8</v>
      </c>
      <c r="U42">
        <f t="shared" ref="U42:U51" si="26">O42-J42</f>
        <v>26</v>
      </c>
      <c r="V42">
        <f t="shared" ref="V42:V51" si="27">P42-K42</f>
        <v>0</v>
      </c>
      <c r="W42">
        <f t="shared" si="6"/>
        <v>4.6783625730994149</v>
      </c>
      <c r="X42">
        <f t="shared" si="7"/>
        <v>5.8394160583941604E-2</v>
      </c>
    </row>
    <row r="43" spans="3:24" x14ac:dyDescent="0.2">
      <c r="C43" t="s">
        <v>4</v>
      </c>
      <c r="D43">
        <v>-1.4312</v>
      </c>
      <c r="E43">
        <v>-193.2</v>
      </c>
      <c r="F43">
        <v>134.99161899999999</v>
      </c>
      <c r="G43" s="26">
        <v>0.59380787037037042</v>
      </c>
      <c r="H43" s="36">
        <v>6</v>
      </c>
      <c r="I43" s="36">
        <v>0</v>
      </c>
      <c r="J43" s="36">
        <v>0</v>
      </c>
      <c r="K43" s="36">
        <v>0</v>
      </c>
      <c r="L43" s="26">
        <v>0.59552083333333339</v>
      </c>
      <c r="M43" s="36">
        <v>7</v>
      </c>
      <c r="N43" s="36">
        <v>0</v>
      </c>
      <c r="O43" s="36">
        <v>0</v>
      </c>
      <c r="P43" s="36">
        <v>0</v>
      </c>
      <c r="Q43" s="26">
        <f t="shared" si="23"/>
        <v>1.7129629629629717E-3</v>
      </c>
      <c r="R43" s="36">
        <f t="shared" si="1"/>
        <v>148</v>
      </c>
      <c r="S43">
        <f t="shared" si="24"/>
        <v>1</v>
      </c>
      <c r="T43">
        <f t="shared" si="25"/>
        <v>0</v>
      </c>
      <c r="U43">
        <f t="shared" si="26"/>
        <v>0</v>
      </c>
      <c r="V43">
        <f t="shared" si="27"/>
        <v>0</v>
      </c>
      <c r="W43">
        <f t="shared" si="6"/>
        <v>0</v>
      </c>
      <c r="X43">
        <f t="shared" si="7"/>
        <v>0</v>
      </c>
    </row>
    <row r="44" spans="3:24" x14ac:dyDescent="0.2">
      <c r="C44" t="s">
        <v>4</v>
      </c>
      <c r="D44">
        <v>-1.423746</v>
      </c>
      <c r="E44">
        <v>-193.2</v>
      </c>
      <c r="F44">
        <v>135.69832099999999</v>
      </c>
      <c r="G44" s="26">
        <v>0.5957986111111111</v>
      </c>
      <c r="H44" s="36">
        <v>6</v>
      </c>
      <c r="I44" s="36">
        <v>0</v>
      </c>
      <c r="J44" s="36">
        <v>0</v>
      </c>
      <c r="K44" s="36">
        <v>0</v>
      </c>
      <c r="L44" s="26">
        <v>0.59747685185185184</v>
      </c>
      <c r="M44" s="36">
        <v>742</v>
      </c>
      <c r="N44" s="36">
        <v>23</v>
      </c>
      <c r="O44" s="36">
        <v>25</v>
      </c>
      <c r="P44" s="36">
        <v>1</v>
      </c>
      <c r="Q44" s="26">
        <f t="shared" si="23"/>
        <v>1.678240740740744E-3</v>
      </c>
      <c r="R44" s="36">
        <f t="shared" si="1"/>
        <v>145</v>
      </c>
      <c r="S44">
        <f t="shared" si="24"/>
        <v>736</v>
      </c>
      <c r="T44">
        <f t="shared" si="25"/>
        <v>23</v>
      </c>
      <c r="U44">
        <f t="shared" si="26"/>
        <v>25</v>
      </c>
      <c r="V44">
        <f t="shared" si="27"/>
        <v>1</v>
      </c>
      <c r="W44">
        <f t="shared" si="6"/>
        <v>3.125</v>
      </c>
      <c r="X44">
        <f t="shared" si="7"/>
        <v>0.15862068965517243</v>
      </c>
    </row>
    <row r="45" spans="3:24" x14ac:dyDescent="0.2">
      <c r="C45" t="s">
        <v>4</v>
      </c>
      <c r="D45">
        <v>-1.4470959999999999</v>
      </c>
      <c r="E45">
        <v>-193.2</v>
      </c>
      <c r="F45">
        <v>133.50873899999999</v>
      </c>
      <c r="G45" s="26">
        <v>0.59775462962962966</v>
      </c>
      <c r="H45" s="36">
        <v>6</v>
      </c>
      <c r="I45" s="36">
        <v>0</v>
      </c>
      <c r="J45" s="36">
        <v>0</v>
      </c>
      <c r="K45" s="36">
        <v>0</v>
      </c>
      <c r="L45" s="26">
        <v>0.59945601851851849</v>
      </c>
      <c r="M45" s="36">
        <v>7</v>
      </c>
      <c r="N45" s="36">
        <v>1</v>
      </c>
      <c r="O45" s="36">
        <v>1</v>
      </c>
      <c r="P45" s="36">
        <v>1</v>
      </c>
      <c r="Q45" s="26">
        <f t="shared" si="23"/>
        <v>1.7013888888888218E-3</v>
      </c>
      <c r="R45" s="36">
        <f t="shared" si="1"/>
        <v>147</v>
      </c>
      <c r="S45">
        <f t="shared" si="24"/>
        <v>1</v>
      </c>
      <c r="T45">
        <f t="shared" si="25"/>
        <v>1</v>
      </c>
      <c r="U45">
        <f t="shared" si="26"/>
        <v>1</v>
      </c>
      <c r="V45">
        <f t="shared" si="27"/>
        <v>1</v>
      </c>
      <c r="W45">
        <f t="shared" si="6"/>
        <v>100</v>
      </c>
      <c r="X45">
        <f t="shared" si="7"/>
        <v>6.8027210884353739E-3</v>
      </c>
    </row>
    <row r="46" spans="3:24" x14ac:dyDescent="0.2">
      <c r="C46" t="s">
        <v>4</v>
      </c>
      <c r="D46">
        <v>-1.4616359999999999</v>
      </c>
      <c r="E46">
        <v>-193.2</v>
      </c>
      <c r="F46">
        <v>132.180622</v>
      </c>
      <c r="G46" s="26">
        <v>0.59974537037037035</v>
      </c>
      <c r="H46" s="36">
        <v>6</v>
      </c>
      <c r="I46" s="36">
        <v>0</v>
      </c>
      <c r="J46" s="36">
        <v>0</v>
      </c>
      <c r="K46" s="36">
        <v>0</v>
      </c>
      <c r="L46" s="26">
        <v>0.60142361111111109</v>
      </c>
      <c r="M46" s="36">
        <v>7</v>
      </c>
      <c r="N46" s="36">
        <v>0</v>
      </c>
      <c r="O46" s="36">
        <v>0</v>
      </c>
      <c r="P46" s="36">
        <v>0</v>
      </c>
      <c r="Q46" s="26">
        <f t="shared" si="23"/>
        <v>1.678240740740744E-3</v>
      </c>
      <c r="R46" s="36">
        <f t="shared" si="1"/>
        <v>145</v>
      </c>
      <c r="S46">
        <f t="shared" si="24"/>
        <v>1</v>
      </c>
      <c r="T46">
        <f t="shared" si="25"/>
        <v>0</v>
      </c>
      <c r="U46">
        <f t="shared" si="26"/>
        <v>0</v>
      </c>
      <c r="V46">
        <f t="shared" si="27"/>
        <v>0</v>
      </c>
      <c r="W46">
        <f t="shared" si="6"/>
        <v>0</v>
      </c>
      <c r="X46">
        <f t="shared" si="7"/>
        <v>0</v>
      </c>
    </row>
    <row r="47" spans="3:24" x14ac:dyDescent="0.2">
      <c r="C47" t="s">
        <v>4</v>
      </c>
      <c r="D47">
        <v>-1.3048150000000001</v>
      </c>
      <c r="E47">
        <v>-165.6</v>
      </c>
      <c r="F47">
        <v>126.914552</v>
      </c>
      <c r="G47" s="26">
        <v>0.60170138888888891</v>
      </c>
      <c r="H47" s="36">
        <v>6</v>
      </c>
      <c r="I47" s="36">
        <v>0</v>
      </c>
      <c r="J47" s="36">
        <v>0</v>
      </c>
      <c r="K47" s="36">
        <v>0</v>
      </c>
      <c r="L47" s="26">
        <v>0.60329861111111116</v>
      </c>
      <c r="M47" s="36">
        <v>3426</v>
      </c>
      <c r="N47" s="36">
        <v>3</v>
      </c>
      <c r="O47" s="36">
        <v>2686</v>
      </c>
      <c r="P47" s="36">
        <v>0</v>
      </c>
      <c r="Q47" s="26">
        <f t="shared" si="23"/>
        <v>1.5972222222222499E-3</v>
      </c>
      <c r="R47" s="36">
        <f t="shared" si="1"/>
        <v>138</v>
      </c>
      <c r="S47">
        <f t="shared" si="24"/>
        <v>3420</v>
      </c>
      <c r="T47">
        <f t="shared" si="25"/>
        <v>3</v>
      </c>
      <c r="U47">
        <f t="shared" si="26"/>
        <v>2686</v>
      </c>
      <c r="V47">
        <f t="shared" si="27"/>
        <v>0</v>
      </c>
      <c r="W47">
        <f t="shared" si="6"/>
        <v>8.771929824561403E-2</v>
      </c>
      <c r="X47">
        <f t="shared" si="7"/>
        <v>2.1739130434782608E-2</v>
      </c>
    </row>
    <row r="48" spans="3:24" x14ac:dyDescent="0.2">
      <c r="C48" t="s">
        <v>4</v>
      </c>
      <c r="D48">
        <v>-1.544662</v>
      </c>
      <c r="E48">
        <v>-193.2</v>
      </c>
      <c r="F48">
        <v>125.075943</v>
      </c>
      <c r="G48" s="26">
        <v>0.60357638888888887</v>
      </c>
      <c r="H48" s="36">
        <v>6</v>
      </c>
      <c r="I48" s="36">
        <v>0</v>
      </c>
      <c r="J48" s="36">
        <v>0</v>
      </c>
      <c r="K48" s="36">
        <v>0</v>
      </c>
      <c r="L48" s="26">
        <v>0.60518518518518516</v>
      </c>
      <c r="M48" s="36">
        <v>1027</v>
      </c>
      <c r="N48" s="36">
        <v>7</v>
      </c>
      <c r="O48" s="36">
        <v>387</v>
      </c>
      <c r="P48" s="36">
        <v>1</v>
      </c>
      <c r="Q48" s="26">
        <f t="shared" si="23"/>
        <v>1.6087962962962887E-3</v>
      </c>
      <c r="R48" s="36">
        <f t="shared" si="1"/>
        <v>139</v>
      </c>
      <c r="S48">
        <f t="shared" si="24"/>
        <v>1021</v>
      </c>
      <c r="T48">
        <f t="shared" si="25"/>
        <v>7</v>
      </c>
      <c r="U48">
        <f t="shared" si="26"/>
        <v>387</v>
      </c>
      <c r="V48">
        <f t="shared" si="27"/>
        <v>1</v>
      </c>
      <c r="W48">
        <f t="shared" si="6"/>
        <v>0.68560235063663078</v>
      </c>
      <c r="X48">
        <f t="shared" si="7"/>
        <v>5.0359712230215826E-2</v>
      </c>
    </row>
    <row r="49" spans="3:24" x14ac:dyDescent="0.2">
      <c r="C49" t="s">
        <v>4</v>
      </c>
      <c r="D49">
        <v>-1.5447299999999999</v>
      </c>
      <c r="E49">
        <v>-193.2</v>
      </c>
      <c r="F49">
        <v>125.070373</v>
      </c>
      <c r="G49" s="26">
        <v>0.60546296296296298</v>
      </c>
      <c r="H49" s="36">
        <v>6</v>
      </c>
      <c r="I49" s="36">
        <v>0</v>
      </c>
      <c r="J49" s="36">
        <v>0</v>
      </c>
      <c r="K49" s="36">
        <v>0</v>
      </c>
      <c r="L49" s="26">
        <v>0.60712962962962957</v>
      </c>
      <c r="M49" s="36">
        <v>7</v>
      </c>
      <c r="N49" s="36">
        <v>0</v>
      </c>
      <c r="O49" s="36">
        <v>0</v>
      </c>
      <c r="P49" s="36">
        <v>0</v>
      </c>
      <c r="Q49" s="26">
        <f t="shared" si="23"/>
        <v>1.6666666666665941E-3</v>
      </c>
      <c r="R49" s="36">
        <f t="shared" si="1"/>
        <v>144</v>
      </c>
      <c r="S49">
        <f t="shared" si="24"/>
        <v>1</v>
      </c>
      <c r="T49">
        <f t="shared" si="25"/>
        <v>0</v>
      </c>
      <c r="U49">
        <f t="shared" si="26"/>
        <v>0</v>
      </c>
      <c r="V49">
        <f t="shared" si="27"/>
        <v>0</v>
      </c>
      <c r="W49">
        <f>(T49/S49)*100</f>
        <v>0</v>
      </c>
      <c r="X49">
        <f t="shared" si="7"/>
        <v>0</v>
      </c>
    </row>
    <row r="50" spans="3:24" x14ac:dyDescent="0.2">
      <c r="C50" t="s">
        <v>4</v>
      </c>
      <c r="D50">
        <v>-1.230688</v>
      </c>
      <c r="E50">
        <v>-165.6</v>
      </c>
      <c r="F50">
        <v>134.558897</v>
      </c>
      <c r="G50" s="26">
        <v>0.6074074074074074</v>
      </c>
      <c r="H50" s="36">
        <v>6</v>
      </c>
      <c r="I50" s="36">
        <v>0</v>
      </c>
      <c r="J50" s="36">
        <v>0</v>
      </c>
      <c r="K50" s="36">
        <v>0</v>
      </c>
      <c r="L50" s="26">
        <v>0.6091550925925926</v>
      </c>
      <c r="M50" s="36">
        <v>7</v>
      </c>
      <c r="N50" s="36">
        <v>1</v>
      </c>
      <c r="O50" s="36">
        <v>1</v>
      </c>
      <c r="P50" s="36">
        <v>1</v>
      </c>
      <c r="Q50" s="26">
        <f t="shared" si="23"/>
        <v>1.7476851851851993E-3</v>
      </c>
      <c r="R50" s="36">
        <f t="shared" si="1"/>
        <v>151</v>
      </c>
      <c r="S50">
        <f t="shared" si="24"/>
        <v>1</v>
      </c>
      <c r="T50">
        <f t="shared" si="25"/>
        <v>1</v>
      </c>
      <c r="U50">
        <f t="shared" si="26"/>
        <v>1</v>
      </c>
      <c r="V50">
        <f t="shared" si="27"/>
        <v>1</v>
      </c>
      <c r="W50">
        <f t="shared" si="6"/>
        <v>100</v>
      </c>
      <c r="X50">
        <f t="shared" si="7"/>
        <v>6.6225165562913907E-3</v>
      </c>
    </row>
    <row r="51" spans="3:24" x14ac:dyDescent="0.2">
      <c r="C51" t="s">
        <v>4</v>
      </c>
      <c r="D51">
        <v>-1.3663069999999999</v>
      </c>
      <c r="E51">
        <v>-165.6</v>
      </c>
      <c r="F51">
        <v>121.20261000000001</v>
      </c>
      <c r="G51" s="26">
        <v>0.60943287037037042</v>
      </c>
      <c r="H51" s="36">
        <v>6</v>
      </c>
      <c r="I51" s="36">
        <v>0</v>
      </c>
      <c r="J51" s="36">
        <v>0</v>
      </c>
      <c r="K51" s="36">
        <v>0</v>
      </c>
      <c r="L51" s="26">
        <v>0.61085648148148153</v>
      </c>
      <c r="M51" s="36">
        <v>7</v>
      </c>
      <c r="N51" s="36">
        <v>0</v>
      </c>
      <c r="O51" s="36">
        <v>0</v>
      </c>
      <c r="P51" s="36">
        <v>0</v>
      </c>
      <c r="Q51" s="26">
        <f t="shared" si="23"/>
        <v>1.4236111111111116E-3</v>
      </c>
      <c r="R51" s="36">
        <f t="shared" si="1"/>
        <v>123</v>
      </c>
      <c r="S51">
        <f t="shared" si="24"/>
        <v>1</v>
      </c>
      <c r="T51">
        <f t="shared" si="25"/>
        <v>0</v>
      </c>
      <c r="U51">
        <f t="shared" si="26"/>
        <v>0</v>
      </c>
      <c r="V51">
        <f t="shared" si="27"/>
        <v>0</v>
      </c>
      <c r="W51">
        <f t="shared" si="6"/>
        <v>0</v>
      </c>
      <c r="X51">
        <f t="shared" si="7"/>
        <v>0</v>
      </c>
    </row>
    <row r="52" spans="3:24" x14ac:dyDescent="0.2">
      <c r="C52" s="26" t="s">
        <v>25</v>
      </c>
      <c r="D52">
        <v>-2.0892710000000001</v>
      </c>
      <c r="E52">
        <v>-276</v>
      </c>
      <c r="F52">
        <v>132.10351600000001</v>
      </c>
      <c r="G52" s="26">
        <v>0.6111226851851852</v>
      </c>
      <c r="H52" s="36">
        <v>18</v>
      </c>
      <c r="I52" s="36">
        <v>2</v>
      </c>
      <c r="J52" s="36">
        <v>3</v>
      </c>
      <c r="K52" s="36">
        <v>1</v>
      </c>
      <c r="L52" s="26">
        <v>0.61275462962962968</v>
      </c>
      <c r="M52" s="36">
        <v>4808</v>
      </c>
      <c r="N52" s="36">
        <v>72</v>
      </c>
      <c r="O52" s="36">
        <v>625</v>
      </c>
      <c r="P52" s="36">
        <v>8</v>
      </c>
      <c r="Q52" s="26">
        <f t="shared" ref="Q52:Q61" si="28">L52-G52</f>
        <v>1.6319444444444775E-3</v>
      </c>
      <c r="R52" s="36">
        <f t="shared" si="1"/>
        <v>141</v>
      </c>
      <c r="S52">
        <f t="shared" ref="S52:S61" si="29">M52-H52</f>
        <v>4790</v>
      </c>
      <c r="T52">
        <f t="shared" ref="T52:T61" si="30">N52-I52</f>
        <v>70</v>
      </c>
      <c r="U52">
        <f t="shared" ref="U52:U61" si="31">O52-J52</f>
        <v>622</v>
      </c>
      <c r="V52">
        <f t="shared" ref="V52:V61" si="32">P52-K52</f>
        <v>7</v>
      </c>
      <c r="W52">
        <f t="shared" si="6"/>
        <v>1.4613778705636742</v>
      </c>
      <c r="X52">
        <f t="shared" si="7"/>
        <v>0.49645390070921985</v>
      </c>
    </row>
    <row r="53" spans="3:24" x14ac:dyDescent="0.2">
      <c r="C53" s="26" t="s">
        <v>25</v>
      </c>
      <c r="D53">
        <v>-2.4680879999999998</v>
      </c>
      <c r="E53">
        <v>-303.60000000000002</v>
      </c>
      <c r="F53">
        <v>123.010177</v>
      </c>
      <c r="G53" s="26">
        <v>0.61302083333333335</v>
      </c>
      <c r="H53" s="36">
        <v>22</v>
      </c>
      <c r="I53" s="36">
        <v>2</v>
      </c>
      <c r="J53" s="36">
        <v>5</v>
      </c>
      <c r="K53" s="36">
        <v>1</v>
      </c>
      <c r="L53" s="26">
        <v>0.61447916666666669</v>
      </c>
      <c r="M53" s="36">
        <v>4193</v>
      </c>
      <c r="N53" s="36">
        <v>110</v>
      </c>
      <c r="O53" s="36">
        <v>443</v>
      </c>
      <c r="P53" s="36">
        <v>5</v>
      </c>
      <c r="Q53" s="26">
        <f t="shared" si="28"/>
        <v>1.4583333333333393E-3</v>
      </c>
      <c r="R53" s="36">
        <f t="shared" si="1"/>
        <v>126</v>
      </c>
      <c r="S53">
        <f t="shared" si="29"/>
        <v>4171</v>
      </c>
      <c r="T53">
        <f t="shared" si="30"/>
        <v>108</v>
      </c>
      <c r="U53">
        <f t="shared" si="31"/>
        <v>438</v>
      </c>
      <c r="V53">
        <f t="shared" si="32"/>
        <v>4</v>
      </c>
      <c r="W53">
        <f t="shared" si="6"/>
        <v>2.5893071205945817</v>
      </c>
      <c r="X53">
        <f t="shared" si="7"/>
        <v>0.8571428571428571</v>
      </c>
    </row>
    <row r="54" spans="3:24" x14ac:dyDescent="0.2">
      <c r="C54" s="26" t="s">
        <v>25</v>
      </c>
      <c r="D54">
        <v>-2.5431279999999998</v>
      </c>
      <c r="E54">
        <v>-331.2</v>
      </c>
      <c r="F54">
        <v>130.23330100000001</v>
      </c>
      <c r="G54" s="26">
        <v>0.61474537037037036</v>
      </c>
      <c r="H54" s="36">
        <v>21</v>
      </c>
      <c r="I54" s="36">
        <v>3</v>
      </c>
      <c r="J54" s="36">
        <v>4</v>
      </c>
      <c r="K54" s="36">
        <v>1</v>
      </c>
      <c r="L54" s="26">
        <v>0.61623842592592593</v>
      </c>
      <c r="M54" s="36">
        <v>4472</v>
      </c>
      <c r="N54" s="36">
        <v>71</v>
      </c>
      <c r="O54" s="36">
        <v>1225</v>
      </c>
      <c r="P54" s="36">
        <v>5</v>
      </c>
      <c r="Q54" s="26">
        <f t="shared" si="28"/>
        <v>1.4930555555555669E-3</v>
      </c>
      <c r="R54" s="36">
        <f t="shared" si="1"/>
        <v>129</v>
      </c>
      <c r="S54">
        <f t="shared" si="29"/>
        <v>4451</v>
      </c>
      <c r="T54">
        <f t="shared" si="30"/>
        <v>68</v>
      </c>
      <c r="U54">
        <f t="shared" si="31"/>
        <v>1221</v>
      </c>
      <c r="V54">
        <f t="shared" si="32"/>
        <v>4</v>
      </c>
      <c r="W54">
        <f t="shared" si="6"/>
        <v>1.5277465738036395</v>
      </c>
      <c r="X54">
        <f t="shared" si="7"/>
        <v>0.52713178294573648</v>
      </c>
    </row>
    <row r="55" spans="3:24" x14ac:dyDescent="0.2">
      <c r="C55" s="26" t="s">
        <v>25</v>
      </c>
      <c r="D55">
        <v>-2.4617770000000001</v>
      </c>
      <c r="E55">
        <v>-303.60000000000002</v>
      </c>
      <c r="F55">
        <v>123.325542</v>
      </c>
      <c r="G55" s="26">
        <v>0.6165046296296296</v>
      </c>
      <c r="H55" s="36">
        <v>19</v>
      </c>
      <c r="I55" s="36">
        <v>2</v>
      </c>
      <c r="J55" s="36">
        <v>4</v>
      </c>
      <c r="K55" s="36">
        <v>1</v>
      </c>
      <c r="L55" s="26">
        <v>0.61802083333333335</v>
      </c>
      <c r="M55" s="36">
        <v>4780</v>
      </c>
      <c r="N55" s="36">
        <v>54</v>
      </c>
      <c r="O55" s="36">
        <v>272</v>
      </c>
      <c r="P55" s="36">
        <v>6</v>
      </c>
      <c r="Q55" s="26">
        <f t="shared" si="28"/>
        <v>1.5162037037037557E-3</v>
      </c>
      <c r="R55" s="36">
        <f t="shared" si="1"/>
        <v>131</v>
      </c>
      <c r="S55">
        <f t="shared" si="29"/>
        <v>4761</v>
      </c>
      <c r="T55">
        <f t="shared" si="30"/>
        <v>52</v>
      </c>
      <c r="U55">
        <f t="shared" si="31"/>
        <v>268</v>
      </c>
      <c r="V55">
        <f t="shared" si="32"/>
        <v>5</v>
      </c>
      <c r="W55">
        <f t="shared" si="6"/>
        <v>1.0922075194286915</v>
      </c>
      <c r="X55">
        <f t="shared" si="7"/>
        <v>0.39694656488549618</v>
      </c>
    </row>
    <row r="56" spans="3:24" x14ac:dyDescent="0.2">
      <c r="C56" s="26" t="s">
        <v>25</v>
      </c>
      <c r="D56">
        <v>-2.4272040000000001</v>
      </c>
      <c r="E56">
        <v>-303.60000000000002</v>
      </c>
      <c r="F56">
        <v>125.082173</v>
      </c>
      <c r="G56" s="26">
        <v>0.61828703703703702</v>
      </c>
      <c r="H56" s="36">
        <v>20</v>
      </c>
      <c r="I56" s="36">
        <v>2</v>
      </c>
      <c r="J56" s="36">
        <v>3</v>
      </c>
      <c r="K56" s="36">
        <v>1</v>
      </c>
      <c r="L56" s="26">
        <v>0.61981481481481482</v>
      </c>
      <c r="M56" s="36">
        <v>4685</v>
      </c>
      <c r="N56" s="36">
        <v>60</v>
      </c>
      <c r="O56" s="36">
        <v>1069</v>
      </c>
      <c r="P56" s="36">
        <v>5</v>
      </c>
      <c r="Q56" s="26">
        <f t="shared" si="28"/>
        <v>1.5277777777777946E-3</v>
      </c>
      <c r="R56" s="36">
        <f t="shared" si="1"/>
        <v>132</v>
      </c>
      <c r="S56">
        <f t="shared" si="29"/>
        <v>4665</v>
      </c>
      <c r="T56">
        <f t="shared" si="30"/>
        <v>58</v>
      </c>
      <c r="U56">
        <f t="shared" si="31"/>
        <v>1066</v>
      </c>
      <c r="V56">
        <f t="shared" si="32"/>
        <v>4</v>
      </c>
      <c r="W56">
        <f t="shared" si="6"/>
        <v>1.2433011789924973</v>
      </c>
      <c r="X56">
        <f t="shared" si="7"/>
        <v>0.43939393939393939</v>
      </c>
    </row>
    <row r="57" spans="3:24" x14ac:dyDescent="0.2">
      <c r="C57" s="26" t="s">
        <v>25</v>
      </c>
      <c r="D57">
        <v>-2.0142199999999999</v>
      </c>
      <c r="E57">
        <v>-248.4</v>
      </c>
      <c r="F57">
        <v>123.323161</v>
      </c>
      <c r="G57" s="26">
        <v>0.62008101851851849</v>
      </c>
      <c r="H57" s="36">
        <v>20</v>
      </c>
      <c r="I57" s="36">
        <v>2</v>
      </c>
      <c r="J57" s="36">
        <v>6</v>
      </c>
      <c r="K57" s="36">
        <v>1</v>
      </c>
      <c r="L57" s="26">
        <v>0.62159722222222225</v>
      </c>
      <c r="M57" s="36">
        <v>4039</v>
      </c>
      <c r="N57" s="36">
        <v>120</v>
      </c>
      <c r="O57" s="36">
        <v>363</v>
      </c>
      <c r="P57" s="36">
        <v>6</v>
      </c>
      <c r="Q57" s="26">
        <f t="shared" si="28"/>
        <v>1.5162037037037557E-3</v>
      </c>
      <c r="R57" s="36">
        <f t="shared" si="1"/>
        <v>131</v>
      </c>
      <c r="S57">
        <f t="shared" si="29"/>
        <v>4019</v>
      </c>
      <c r="T57">
        <f t="shared" si="30"/>
        <v>118</v>
      </c>
      <c r="U57">
        <f t="shared" si="31"/>
        <v>357</v>
      </c>
      <c r="V57">
        <f t="shared" si="32"/>
        <v>5</v>
      </c>
      <c r="W57">
        <f t="shared" si="6"/>
        <v>2.9360537447126149</v>
      </c>
      <c r="X57">
        <f t="shared" si="7"/>
        <v>0.9007633587786259</v>
      </c>
    </row>
    <row r="58" spans="3:24" x14ac:dyDescent="0.2">
      <c r="C58" s="26" t="s">
        <v>25</v>
      </c>
      <c r="D58">
        <v>-2.6703100000000002</v>
      </c>
      <c r="E58">
        <v>-331.2</v>
      </c>
      <c r="F58">
        <v>124.03054299999999</v>
      </c>
      <c r="G58" s="26">
        <v>0.62187499999999996</v>
      </c>
      <c r="H58" s="36">
        <v>18</v>
      </c>
      <c r="I58" s="36">
        <v>2</v>
      </c>
      <c r="J58" s="36">
        <v>3</v>
      </c>
      <c r="K58" s="36">
        <v>1</v>
      </c>
      <c r="L58" s="26">
        <v>0.62337962962962967</v>
      </c>
      <c r="M58" s="36">
        <v>4766</v>
      </c>
      <c r="N58" s="36">
        <v>57</v>
      </c>
      <c r="O58" s="36">
        <v>1492</v>
      </c>
      <c r="P58" s="36">
        <v>5</v>
      </c>
      <c r="Q58" s="26">
        <f t="shared" si="28"/>
        <v>1.5046296296297168E-3</v>
      </c>
      <c r="R58" s="36">
        <f t="shared" si="1"/>
        <v>130</v>
      </c>
      <c r="S58">
        <f t="shared" si="29"/>
        <v>4748</v>
      </c>
      <c r="T58">
        <f t="shared" si="30"/>
        <v>55</v>
      </c>
      <c r="U58">
        <f t="shared" si="31"/>
        <v>1489</v>
      </c>
      <c r="V58">
        <f t="shared" si="32"/>
        <v>4</v>
      </c>
      <c r="W58">
        <f t="shared" si="6"/>
        <v>1.1583824768323505</v>
      </c>
      <c r="X58">
        <f t="shared" si="7"/>
        <v>0.42307692307692307</v>
      </c>
    </row>
    <row r="59" spans="3:24" x14ac:dyDescent="0.2">
      <c r="C59" s="26" t="s">
        <v>25</v>
      </c>
      <c r="D59">
        <v>-2.439378</v>
      </c>
      <c r="E59">
        <v>-303.60000000000002</v>
      </c>
      <c r="F59">
        <v>124.45796300000001</v>
      </c>
      <c r="G59" s="26">
        <v>0.62364583333333334</v>
      </c>
      <c r="H59" s="36">
        <v>19</v>
      </c>
      <c r="I59" s="36">
        <v>2</v>
      </c>
      <c r="J59" s="36">
        <v>3</v>
      </c>
      <c r="K59" s="36">
        <v>1</v>
      </c>
      <c r="L59" s="26">
        <v>0.62509259259259264</v>
      </c>
      <c r="M59" s="36">
        <v>4161</v>
      </c>
      <c r="N59" s="36">
        <v>97</v>
      </c>
      <c r="O59" s="36">
        <v>942</v>
      </c>
      <c r="P59" s="36">
        <v>7</v>
      </c>
      <c r="Q59" s="26">
        <f t="shared" si="28"/>
        <v>1.4467592592593004E-3</v>
      </c>
      <c r="R59" s="36">
        <f t="shared" si="1"/>
        <v>125</v>
      </c>
      <c r="S59">
        <f t="shared" si="29"/>
        <v>4142</v>
      </c>
      <c r="T59">
        <f t="shared" si="30"/>
        <v>95</v>
      </c>
      <c r="U59">
        <f t="shared" si="31"/>
        <v>939</v>
      </c>
      <c r="V59">
        <f t="shared" si="32"/>
        <v>6</v>
      </c>
      <c r="W59">
        <f t="shared" si="6"/>
        <v>2.2935779816513762</v>
      </c>
      <c r="X59">
        <f t="shared" si="7"/>
        <v>0.76</v>
      </c>
    </row>
    <row r="60" spans="3:24" x14ac:dyDescent="0.2">
      <c r="C60" s="26" t="s">
        <v>25</v>
      </c>
      <c r="D60">
        <v>-2.5476589999999999</v>
      </c>
      <c r="E60">
        <v>-331.2</v>
      </c>
      <c r="F60">
        <v>130.00170299999999</v>
      </c>
      <c r="G60" s="26">
        <v>0.62535879629629632</v>
      </c>
      <c r="H60" s="36">
        <v>20</v>
      </c>
      <c r="I60" s="36">
        <v>2</v>
      </c>
      <c r="J60" s="36">
        <v>6</v>
      </c>
      <c r="K60" s="36">
        <v>1</v>
      </c>
      <c r="L60" s="26">
        <v>0.62692129629629634</v>
      </c>
      <c r="M60" s="36">
        <v>4930</v>
      </c>
      <c r="N60" s="36">
        <v>62</v>
      </c>
      <c r="O60" s="36">
        <v>1023</v>
      </c>
      <c r="P60" s="36">
        <v>8</v>
      </c>
      <c r="Q60" s="26">
        <f t="shared" si="28"/>
        <v>1.5625000000000222E-3</v>
      </c>
      <c r="R60" s="36">
        <f t="shared" si="1"/>
        <v>135</v>
      </c>
      <c r="S60">
        <f t="shared" si="29"/>
        <v>4910</v>
      </c>
      <c r="T60">
        <f t="shared" si="30"/>
        <v>60</v>
      </c>
      <c r="U60">
        <f t="shared" si="31"/>
        <v>1017</v>
      </c>
      <c r="V60">
        <f t="shared" si="32"/>
        <v>7</v>
      </c>
      <c r="W60">
        <f t="shared" si="6"/>
        <v>1.2219959266802443</v>
      </c>
      <c r="X60">
        <f t="shared" si="7"/>
        <v>0.44444444444444442</v>
      </c>
    </row>
    <row r="61" spans="3:24" x14ac:dyDescent="0.2">
      <c r="C61" s="26" t="s">
        <v>25</v>
      </c>
      <c r="D61">
        <v>-2.5055010000000002</v>
      </c>
      <c r="E61">
        <v>-331.2</v>
      </c>
      <c r="F61">
        <v>132.18914000000001</v>
      </c>
      <c r="G61" s="26">
        <v>0.62718750000000001</v>
      </c>
      <c r="H61" s="36">
        <v>16</v>
      </c>
      <c r="I61" s="36">
        <v>2</v>
      </c>
      <c r="J61" s="36">
        <v>3</v>
      </c>
      <c r="K61" s="36">
        <v>1</v>
      </c>
      <c r="L61" s="26">
        <v>0.6287152777777778</v>
      </c>
      <c r="M61" s="36">
        <v>4796</v>
      </c>
      <c r="N61" s="36">
        <v>62</v>
      </c>
      <c r="O61" s="36">
        <v>1064</v>
      </c>
      <c r="P61" s="36">
        <v>8</v>
      </c>
      <c r="Q61" s="26">
        <f t="shared" si="28"/>
        <v>1.5277777777777946E-3</v>
      </c>
      <c r="R61" s="36">
        <f t="shared" si="1"/>
        <v>132</v>
      </c>
      <c r="S61">
        <f t="shared" si="29"/>
        <v>4780</v>
      </c>
      <c r="T61">
        <f t="shared" si="30"/>
        <v>60</v>
      </c>
      <c r="U61">
        <f t="shared" si="31"/>
        <v>1061</v>
      </c>
      <c r="V61">
        <f t="shared" si="32"/>
        <v>7</v>
      </c>
      <c r="W61">
        <f t="shared" si="6"/>
        <v>1.2552301255230125</v>
      </c>
      <c r="X61">
        <f t="shared" si="7"/>
        <v>0.45454545454545453</v>
      </c>
    </row>
    <row r="62" spans="3:24" x14ac:dyDescent="0.2">
      <c r="C62" s="26"/>
      <c r="G62" s="26"/>
      <c r="Q62" s="26">
        <f t="shared" ref="Q62:Q84" si="33">L62-G62</f>
        <v>0</v>
      </c>
      <c r="R62" s="36">
        <f t="shared" si="1"/>
        <v>0</v>
      </c>
      <c r="S62">
        <f t="shared" ref="S62:S84" si="34">M62-H62</f>
        <v>0</v>
      </c>
      <c r="T62">
        <f t="shared" ref="T62:T84" si="35">N62-I62</f>
        <v>0</v>
      </c>
      <c r="U62">
        <f t="shared" ref="U62:U84" si="36">O62-J62</f>
        <v>0</v>
      </c>
      <c r="V62">
        <f t="shared" ref="V62:V84" si="37">P62-K62</f>
        <v>0</v>
      </c>
      <c r="W62" t="e">
        <f t="shared" ref="W62:W84" si="38">(T62/S62)*100</f>
        <v>#DIV/0!</v>
      </c>
      <c r="X62" t="e">
        <f t="shared" ref="X62:X84" si="39">T62/R62</f>
        <v>#DIV/0!</v>
      </c>
    </row>
    <row r="63" spans="3:24" x14ac:dyDescent="0.2">
      <c r="C63" s="26"/>
      <c r="G63" s="26"/>
      <c r="Q63" s="26">
        <f t="shared" si="33"/>
        <v>0</v>
      </c>
      <c r="R63" s="36">
        <f t="shared" si="1"/>
        <v>0</v>
      </c>
      <c r="S63">
        <f t="shared" si="34"/>
        <v>0</v>
      </c>
      <c r="T63">
        <f t="shared" si="35"/>
        <v>0</v>
      </c>
      <c r="U63">
        <f t="shared" si="36"/>
        <v>0</v>
      </c>
      <c r="V63">
        <f t="shared" si="37"/>
        <v>0</v>
      </c>
      <c r="W63" t="e">
        <f t="shared" si="38"/>
        <v>#DIV/0!</v>
      </c>
      <c r="X63" t="e">
        <f t="shared" si="39"/>
        <v>#DIV/0!</v>
      </c>
    </row>
    <row r="64" spans="3:24" x14ac:dyDescent="0.2">
      <c r="C64" s="26"/>
      <c r="G64" s="26"/>
      <c r="H64" s="27"/>
      <c r="Q64" s="26">
        <f t="shared" si="33"/>
        <v>0</v>
      </c>
      <c r="R64" s="36">
        <f t="shared" si="1"/>
        <v>0</v>
      </c>
      <c r="S64">
        <f t="shared" si="34"/>
        <v>0</v>
      </c>
      <c r="T64">
        <f t="shared" si="35"/>
        <v>0</v>
      </c>
      <c r="U64">
        <f t="shared" si="36"/>
        <v>0</v>
      </c>
      <c r="V64">
        <f t="shared" si="37"/>
        <v>0</v>
      </c>
      <c r="W64" t="e">
        <f t="shared" si="38"/>
        <v>#DIV/0!</v>
      </c>
      <c r="X64" t="e">
        <f t="shared" si="39"/>
        <v>#DIV/0!</v>
      </c>
    </row>
    <row r="65" spans="3:24" x14ac:dyDescent="0.2">
      <c r="C65" t="s">
        <v>87</v>
      </c>
      <c r="G65" s="26"/>
      <c r="M65" s="27"/>
      <c r="Q65" s="26">
        <f t="shared" si="33"/>
        <v>0</v>
      </c>
      <c r="R65" s="36">
        <f t="shared" si="1"/>
        <v>0</v>
      </c>
      <c r="S65">
        <f t="shared" si="34"/>
        <v>0</v>
      </c>
      <c r="T65">
        <f t="shared" si="35"/>
        <v>0</v>
      </c>
      <c r="U65">
        <f t="shared" si="36"/>
        <v>0</v>
      </c>
      <c r="V65">
        <f t="shared" si="37"/>
        <v>0</v>
      </c>
      <c r="W65" t="e">
        <f t="shared" si="38"/>
        <v>#DIV/0!</v>
      </c>
      <c r="X65" t="e">
        <f t="shared" si="39"/>
        <v>#DIV/0!</v>
      </c>
    </row>
    <row r="66" spans="3:24" x14ac:dyDescent="0.2">
      <c r="C66" t="s">
        <v>87</v>
      </c>
      <c r="G66" s="26"/>
      <c r="Q66" s="26">
        <f t="shared" si="33"/>
        <v>0</v>
      </c>
      <c r="R66" s="36">
        <f t="shared" si="1"/>
        <v>0</v>
      </c>
      <c r="S66">
        <f t="shared" si="34"/>
        <v>0</v>
      </c>
      <c r="T66">
        <f t="shared" si="35"/>
        <v>0</v>
      </c>
      <c r="U66">
        <f t="shared" si="36"/>
        <v>0</v>
      </c>
      <c r="V66">
        <f t="shared" si="37"/>
        <v>0</v>
      </c>
      <c r="W66" t="e">
        <f t="shared" si="38"/>
        <v>#DIV/0!</v>
      </c>
      <c r="X66" t="e">
        <f t="shared" si="39"/>
        <v>#DIV/0!</v>
      </c>
    </row>
    <row r="67" spans="3:24" x14ac:dyDescent="0.2">
      <c r="C67" t="s">
        <v>87</v>
      </c>
      <c r="G67" s="26"/>
      <c r="Q67" s="26">
        <f t="shared" si="33"/>
        <v>0</v>
      </c>
      <c r="R67" s="36">
        <f t="shared" ref="R67:R124" si="40">HOUR(Q67)*3600 + MINUTE(Q67)*60 + SECOND(Q67)</f>
        <v>0</v>
      </c>
      <c r="S67">
        <f t="shared" si="34"/>
        <v>0</v>
      </c>
      <c r="T67">
        <f t="shared" si="35"/>
        <v>0</v>
      </c>
      <c r="U67">
        <f t="shared" si="36"/>
        <v>0</v>
      </c>
      <c r="V67">
        <f t="shared" si="37"/>
        <v>0</v>
      </c>
      <c r="W67" t="e">
        <f t="shared" si="38"/>
        <v>#DIV/0!</v>
      </c>
      <c r="X67" t="e">
        <f t="shared" si="39"/>
        <v>#DIV/0!</v>
      </c>
    </row>
    <row r="68" spans="3:24" x14ac:dyDescent="0.2">
      <c r="C68" t="s">
        <v>87</v>
      </c>
      <c r="G68" s="26"/>
      <c r="Q68" s="26">
        <f t="shared" si="33"/>
        <v>0</v>
      </c>
      <c r="R68" s="36">
        <f t="shared" si="40"/>
        <v>0</v>
      </c>
      <c r="S68">
        <f t="shared" si="34"/>
        <v>0</v>
      </c>
      <c r="T68">
        <f t="shared" si="35"/>
        <v>0</v>
      </c>
      <c r="U68">
        <f t="shared" si="36"/>
        <v>0</v>
      </c>
      <c r="V68">
        <f t="shared" si="37"/>
        <v>0</v>
      </c>
      <c r="W68" t="e">
        <f t="shared" si="38"/>
        <v>#DIV/0!</v>
      </c>
      <c r="X68" t="e">
        <f t="shared" si="39"/>
        <v>#DIV/0!</v>
      </c>
    </row>
    <row r="69" spans="3:24" x14ac:dyDescent="0.2">
      <c r="C69" t="s">
        <v>87</v>
      </c>
      <c r="G69" s="26"/>
      <c r="Q69" s="26">
        <f t="shared" si="33"/>
        <v>0</v>
      </c>
      <c r="R69" s="36">
        <f t="shared" si="40"/>
        <v>0</v>
      </c>
      <c r="S69">
        <f t="shared" si="34"/>
        <v>0</v>
      </c>
      <c r="T69">
        <f t="shared" si="35"/>
        <v>0</v>
      </c>
      <c r="U69">
        <f t="shared" si="36"/>
        <v>0</v>
      </c>
      <c r="V69">
        <f t="shared" si="37"/>
        <v>0</v>
      </c>
      <c r="W69" t="e">
        <f t="shared" si="38"/>
        <v>#DIV/0!</v>
      </c>
      <c r="X69" t="e">
        <f t="shared" si="39"/>
        <v>#DIV/0!</v>
      </c>
    </row>
    <row r="70" spans="3:24" x14ac:dyDescent="0.2">
      <c r="C70" t="s">
        <v>87</v>
      </c>
      <c r="G70" s="26"/>
      <c r="H70" s="27"/>
      <c r="Q70" s="26">
        <f t="shared" si="33"/>
        <v>0</v>
      </c>
      <c r="R70" s="36">
        <f t="shared" si="40"/>
        <v>0</v>
      </c>
      <c r="S70">
        <f t="shared" si="34"/>
        <v>0</v>
      </c>
      <c r="T70">
        <f t="shared" si="35"/>
        <v>0</v>
      </c>
      <c r="U70">
        <f t="shared" si="36"/>
        <v>0</v>
      </c>
      <c r="V70">
        <f t="shared" si="37"/>
        <v>0</v>
      </c>
      <c r="W70" t="e">
        <f t="shared" si="38"/>
        <v>#DIV/0!</v>
      </c>
      <c r="X70" t="e">
        <f t="shared" si="39"/>
        <v>#DIV/0!</v>
      </c>
    </row>
    <row r="71" spans="3:24" x14ac:dyDescent="0.2">
      <c r="C71" t="s">
        <v>87</v>
      </c>
      <c r="G71" s="26"/>
      <c r="Q71" s="26">
        <f t="shared" si="33"/>
        <v>0</v>
      </c>
      <c r="R71" s="36">
        <f t="shared" si="40"/>
        <v>0</v>
      </c>
      <c r="S71">
        <f t="shared" si="34"/>
        <v>0</v>
      </c>
      <c r="T71">
        <f t="shared" si="35"/>
        <v>0</v>
      </c>
      <c r="U71">
        <f t="shared" si="36"/>
        <v>0</v>
      </c>
      <c r="V71">
        <f t="shared" si="37"/>
        <v>0</v>
      </c>
      <c r="W71" t="e">
        <f t="shared" si="38"/>
        <v>#DIV/0!</v>
      </c>
      <c r="X71" t="e">
        <f t="shared" si="39"/>
        <v>#DIV/0!</v>
      </c>
    </row>
    <row r="72" spans="3:24" x14ac:dyDescent="0.2">
      <c r="C72" t="s">
        <v>87</v>
      </c>
      <c r="G72" s="26"/>
      <c r="K72" s="27"/>
      <c r="Q72" s="26">
        <f t="shared" si="33"/>
        <v>0</v>
      </c>
      <c r="R72" s="36">
        <f t="shared" si="40"/>
        <v>0</v>
      </c>
      <c r="S72">
        <f t="shared" si="34"/>
        <v>0</v>
      </c>
      <c r="T72">
        <f t="shared" si="35"/>
        <v>0</v>
      </c>
      <c r="U72">
        <f t="shared" si="36"/>
        <v>0</v>
      </c>
      <c r="V72">
        <f t="shared" si="37"/>
        <v>0</v>
      </c>
      <c r="W72" t="e">
        <f t="shared" si="38"/>
        <v>#DIV/0!</v>
      </c>
      <c r="X72" t="e">
        <f t="shared" si="39"/>
        <v>#DIV/0!</v>
      </c>
    </row>
    <row r="73" spans="3:24" x14ac:dyDescent="0.2">
      <c r="C73" t="s">
        <v>87</v>
      </c>
      <c r="J73" s="27"/>
      <c r="K73" s="27"/>
      <c r="Q73" s="26">
        <f t="shared" si="33"/>
        <v>0</v>
      </c>
      <c r="R73" s="36">
        <f t="shared" si="40"/>
        <v>0</v>
      </c>
      <c r="S73">
        <f t="shared" si="34"/>
        <v>0</v>
      </c>
      <c r="T73">
        <f t="shared" si="35"/>
        <v>0</v>
      </c>
      <c r="U73">
        <f t="shared" si="36"/>
        <v>0</v>
      </c>
      <c r="V73">
        <f t="shared" si="37"/>
        <v>0</v>
      </c>
      <c r="W73" t="e">
        <f t="shared" si="38"/>
        <v>#DIV/0!</v>
      </c>
      <c r="X73" t="e">
        <f t="shared" si="39"/>
        <v>#DIV/0!</v>
      </c>
    </row>
    <row r="74" spans="3:24" x14ac:dyDescent="0.2">
      <c r="C74" t="s">
        <v>87</v>
      </c>
      <c r="J74" s="27"/>
      <c r="K74" s="27"/>
      <c r="Q74" s="26">
        <f t="shared" si="33"/>
        <v>0</v>
      </c>
      <c r="R74" s="36">
        <f t="shared" si="40"/>
        <v>0</v>
      </c>
      <c r="S74">
        <f t="shared" si="34"/>
        <v>0</v>
      </c>
      <c r="T74">
        <f t="shared" si="35"/>
        <v>0</v>
      </c>
      <c r="U74">
        <f t="shared" si="36"/>
        <v>0</v>
      </c>
      <c r="V74">
        <f t="shared" si="37"/>
        <v>0</v>
      </c>
      <c r="W74" t="e">
        <f t="shared" si="38"/>
        <v>#DIV/0!</v>
      </c>
      <c r="X74" t="e">
        <f t="shared" si="39"/>
        <v>#DIV/0!</v>
      </c>
    </row>
    <row r="75" spans="3:24" x14ac:dyDescent="0.2">
      <c r="C75" t="s">
        <v>88</v>
      </c>
      <c r="D75">
        <v>-1.5402400000000001</v>
      </c>
      <c r="E75">
        <v>-193.2</v>
      </c>
      <c r="F75">
        <v>125.434974</v>
      </c>
      <c r="G75" t="s">
        <v>99</v>
      </c>
      <c r="H75">
        <v>18</v>
      </c>
      <c r="I75">
        <v>2</v>
      </c>
      <c r="J75">
        <v>4</v>
      </c>
      <c r="K75">
        <v>1</v>
      </c>
      <c r="L75" t="s">
        <v>109</v>
      </c>
      <c r="M75">
        <v>3615</v>
      </c>
      <c r="N75">
        <v>210</v>
      </c>
      <c r="O75">
        <v>1261</v>
      </c>
      <c r="P75">
        <v>35</v>
      </c>
      <c r="Q75" s="26">
        <f t="shared" si="33"/>
        <v>1.6550925925925553E-3</v>
      </c>
      <c r="R75" s="36">
        <f t="shared" si="40"/>
        <v>143</v>
      </c>
      <c r="S75">
        <f t="shared" si="34"/>
        <v>3597</v>
      </c>
      <c r="T75">
        <f t="shared" si="35"/>
        <v>208</v>
      </c>
      <c r="U75">
        <f t="shared" si="36"/>
        <v>1257</v>
      </c>
      <c r="V75">
        <f t="shared" si="37"/>
        <v>34</v>
      </c>
      <c r="W75">
        <f t="shared" si="38"/>
        <v>5.782596608284682</v>
      </c>
      <c r="X75">
        <f t="shared" si="39"/>
        <v>1.4545454545454546</v>
      </c>
    </row>
    <row r="76" spans="3:24" x14ac:dyDescent="0.2">
      <c r="C76" t="s">
        <v>88</v>
      </c>
      <c r="D76">
        <v>-1.5095970000000001</v>
      </c>
      <c r="E76">
        <v>-193.2</v>
      </c>
      <c r="F76">
        <v>127.981194</v>
      </c>
      <c r="G76" t="s">
        <v>100</v>
      </c>
      <c r="H76">
        <v>7</v>
      </c>
      <c r="I76">
        <v>4</v>
      </c>
      <c r="J76">
        <v>6</v>
      </c>
      <c r="K76">
        <v>4</v>
      </c>
      <c r="L76" t="s">
        <v>110</v>
      </c>
      <c r="M76">
        <v>3454</v>
      </c>
      <c r="N76">
        <v>219</v>
      </c>
      <c r="O76">
        <v>1083</v>
      </c>
      <c r="P76">
        <v>57</v>
      </c>
      <c r="Q76" s="26">
        <f t="shared" si="33"/>
        <v>1.5625000000000222E-3</v>
      </c>
      <c r="R76" s="36">
        <f t="shared" si="40"/>
        <v>135</v>
      </c>
      <c r="S76">
        <f t="shared" si="34"/>
        <v>3447</v>
      </c>
      <c r="T76">
        <f t="shared" si="35"/>
        <v>215</v>
      </c>
      <c r="U76">
        <f t="shared" si="36"/>
        <v>1077</v>
      </c>
      <c r="V76">
        <f t="shared" si="37"/>
        <v>53</v>
      </c>
      <c r="W76">
        <f t="shared" si="38"/>
        <v>6.2373078038874379</v>
      </c>
      <c r="X76">
        <f t="shared" si="39"/>
        <v>1.5925925925925926</v>
      </c>
    </row>
    <row r="77" spans="3:24" x14ac:dyDescent="0.2">
      <c r="C77" t="s">
        <v>88</v>
      </c>
      <c r="D77">
        <v>-1.5576859999999999</v>
      </c>
      <c r="E77">
        <v>-193.2</v>
      </c>
      <c r="F77">
        <v>124.030115</v>
      </c>
      <c r="G77" t="s">
        <v>101</v>
      </c>
      <c r="H77">
        <v>6</v>
      </c>
      <c r="I77">
        <v>4</v>
      </c>
      <c r="J77">
        <v>4</v>
      </c>
      <c r="K77">
        <v>3</v>
      </c>
      <c r="L77" t="s">
        <v>111</v>
      </c>
      <c r="M77">
        <v>3723</v>
      </c>
      <c r="N77">
        <v>257</v>
      </c>
      <c r="O77">
        <v>1432</v>
      </c>
      <c r="P77">
        <v>80</v>
      </c>
      <c r="Q77" s="26">
        <f t="shared" si="33"/>
        <v>1.6666666666667052E-3</v>
      </c>
      <c r="R77" s="36">
        <f t="shared" si="40"/>
        <v>144</v>
      </c>
      <c r="S77">
        <f t="shared" si="34"/>
        <v>3717</v>
      </c>
      <c r="T77">
        <f t="shared" si="35"/>
        <v>253</v>
      </c>
      <c r="U77">
        <f t="shared" si="36"/>
        <v>1428</v>
      </c>
      <c r="V77">
        <f t="shared" si="37"/>
        <v>77</v>
      </c>
      <c r="W77">
        <f t="shared" si="38"/>
        <v>6.8065644336830777</v>
      </c>
      <c r="X77">
        <f t="shared" si="39"/>
        <v>1.7569444444444444</v>
      </c>
    </row>
    <row r="78" spans="3:24" x14ac:dyDescent="0.2">
      <c r="C78" t="s">
        <v>88</v>
      </c>
      <c r="D78">
        <v>-1.4849559999999999</v>
      </c>
      <c r="E78">
        <v>-193.2</v>
      </c>
      <c r="F78">
        <v>130.10490300000001</v>
      </c>
      <c r="G78" t="s">
        <v>102</v>
      </c>
      <c r="H78">
        <v>9</v>
      </c>
      <c r="I78">
        <v>3</v>
      </c>
      <c r="J78">
        <v>6</v>
      </c>
      <c r="K78">
        <v>2</v>
      </c>
      <c r="L78" t="s">
        <v>112</v>
      </c>
      <c r="M78">
        <v>4159</v>
      </c>
      <c r="N78">
        <v>267</v>
      </c>
      <c r="O78">
        <v>1484</v>
      </c>
      <c r="P78">
        <v>54</v>
      </c>
      <c r="Q78" s="26">
        <f t="shared" si="33"/>
        <v>1.7361111111111605E-3</v>
      </c>
      <c r="R78" s="36">
        <f t="shared" si="40"/>
        <v>150</v>
      </c>
      <c r="S78">
        <f t="shared" si="34"/>
        <v>4150</v>
      </c>
      <c r="T78">
        <f t="shared" si="35"/>
        <v>264</v>
      </c>
      <c r="U78">
        <f t="shared" si="36"/>
        <v>1478</v>
      </c>
      <c r="V78">
        <f t="shared" si="37"/>
        <v>52</v>
      </c>
      <c r="W78">
        <f t="shared" si="38"/>
        <v>6.3614457831325302</v>
      </c>
      <c r="X78">
        <f t="shared" si="39"/>
        <v>1.76</v>
      </c>
    </row>
    <row r="79" spans="3:24" x14ac:dyDescent="0.2">
      <c r="C79" t="s">
        <v>88</v>
      </c>
      <c r="D79">
        <v>-1.527409</v>
      </c>
      <c r="E79">
        <v>-193.2</v>
      </c>
      <c r="F79">
        <v>126.488682</v>
      </c>
      <c r="G79" t="s">
        <v>103</v>
      </c>
      <c r="H79">
        <v>8</v>
      </c>
      <c r="I79">
        <v>3</v>
      </c>
      <c r="J79">
        <v>7</v>
      </c>
      <c r="K79">
        <v>2</v>
      </c>
      <c r="L79" t="s">
        <v>113</v>
      </c>
      <c r="M79">
        <v>3865</v>
      </c>
      <c r="N79">
        <v>199</v>
      </c>
      <c r="O79">
        <v>1483</v>
      </c>
      <c r="P79">
        <v>42</v>
      </c>
      <c r="Q79" s="26">
        <f t="shared" si="33"/>
        <v>1.7129629629629717E-3</v>
      </c>
      <c r="R79" s="36">
        <f t="shared" si="40"/>
        <v>148</v>
      </c>
      <c r="S79">
        <f t="shared" si="34"/>
        <v>3857</v>
      </c>
      <c r="T79">
        <f t="shared" si="35"/>
        <v>196</v>
      </c>
      <c r="U79">
        <f t="shared" si="36"/>
        <v>1476</v>
      </c>
      <c r="V79">
        <f t="shared" si="37"/>
        <v>40</v>
      </c>
      <c r="W79">
        <f t="shared" si="38"/>
        <v>5.0816696914700543</v>
      </c>
      <c r="X79">
        <f t="shared" si="39"/>
        <v>1.3243243243243243</v>
      </c>
    </row>
    <row r="80" spans="3:24" x14ac:dyDescent="0.2">
      <c r="C80" t="s">
        <v>88</v>
      </c>
      <c r="D80">
        <v>-1.53166</v>
      </c>
      <c r="E80">
        <v>-193.2</v>
      </c>
      <c r="F80">
        <v>126.137642</v>
      </c>
      <c r="G80" t="s">
        <v>104</v>
      </c>
      <c r="H80">
        <v>8</v>
      </c>
      <c r="I80">
        <v>5</v>
      </c>
      <c r="J80">
        <v>7</v>
      </c>
      <c r="K80">
        <v>4</v>
      </c>
      <c r="L80" t="s">
        <v>114</v>
      </c>
      <c r="M80">
        <v>3751</v>
      </c>
      <c r="N80">
        <v>206</v>
      </c>
      <c r="O80">
        <v>1698</v>
      </c>
      <c r="P80">
        <v>47</v>
      </c>
      <c r="Q80" s="26">
        <f t="shared" si="33"/>
        <v>1.6435185185185164E-3</v>
      </c>
      <c r="R80" s="36">
        <f t="shared" si="40"/>
        <v>142</v>
      </c>
      <c r="S80">
        <f t="shared" si="34"/>
        <v>3743</v>
      </c>
      <c r="T80">
        <f t="shared" si="35"/>
        <v>201</v>
      </c>
      <c r="U80">
        <f t="shared" si="36"/>
        <v>1691</v>
      </c>
      <c r="V80">
        <f t="shared" si="37"/>
        <v>43</v>
      </c>
      <c r="W80">
        <f t="shared" si="38"/>
        <v>5.3700240448837828</v>
      </c>
      <c r="X80">
        <f t="shared" si="39"/>
        <v>1.4154929577464788</v>
      </c>
    </row>
    <row r="81" spans="3:24" x14ac:dyDescent="0.2">
      <c r="C81" t="s">
        <v>88</v>
      </c>
      <c r="D81">
        <v>-1.557688</v>
      </c>
      <c r="E81">
        <v>-193.2</v>
      </c>
      <c r="F81">
        <v>124.029939</v>
      </c>
      <c r="G81" t="s">
        <v>105</v>
      </c>
      <c r="H81">
        <v>9</v>
      </c>
      <c r="I81">
        <v>4</v>
      </c>
      <c r="J81">
        <v>8</v>
      </c>
      <c r="K81">
        <v>4</v>
      </c>
      <c r="L81" t="s">
        <v>115</v>
      </c>
      <c r="M81">
        <v>3577</v>
      </c>
      <c r="N81">
        <v>232</v>
      </c>
      <c r="O81">
        <v>1741</v>
      </c>
      <c r="P81">
        <v>45</v>
      </c>
      <c r="Q81" s="26">
        <f t="shared" si="33"/>
        <v>1.6550925925925553E-3</v>
      </c>
      <c r="R81" s="36">
        <f t="shared" si="40"/>
        <v>143</v>
      </c>
      <c r="S81">
        <f t="shared" si="34"/>
        <v>3568</v>
      </c>
      <c r="T81">
        <f t="shared" si="35"/>
        <v>228</v>
      </c>
      <c r="U81">
        <f t="shared" si="36"/>
        <v>1733</v>
      </c>
      <c r="V81">
        <f t="shared" si="37"/>
        <v>41</v>
      </c>
      <c r="W81">
        <f t="shared" si="38"/>
        <v>6.3901345291479821</v>
      </c>
      <c r="X81">
        <f t="shared" si="39"/>
        <v>1.5944055944055944</v>
      </c>
    </row>
    <row r="82" spans="3:24" x14ac:dyDescent="0.2">
      <c r="C82" t="s">
        <v>88</v>
      </c>
      <c r="D82">
        <v>-1.5316609999999999</v>
      </c>
      <c r="E82">
        <v>-193.2</v>
      </c>
      <c r="F82">
        <v>126.137591</v>
      </c>
      <c r="G82" t="s">
        <v>106</v>
      </c>
      <c r="H82">
        <v>8</v>
      </c>
      <c r="I82">
        <v>4</v>
      </c>
      <c r="J82">
        <v>7</v>
      </c>
      <c r="K82">
        <v>3</v>
      </c>
      <c r="L82" t="s">
        <v>116</v>
      </c>
      <c r="M82">
        <v>3539</v>
      </c>
      <c r="N82">
        <v>246</v>
      </c>
      <c r="O82">
        <v>1673</v>
      </c>
      <c r="P82">
        <v>66</v>
      </c>
      <c r="Q82" s="26">
        <f t="shared" si="33"/>
        <v>1.6666666666667052E-3</v>
      </c>
      <c r="R82" s="36">
        <f t="shared" si="40"/>
        <v>144</v>
      </c>
      <c r="S82">
        <f t="shared" si="34"/>
        <v>3531</v>
      </c>
      <c r="T82">
        <f t="shared" si="35"/>
        <v>242</v>
      </c>
      <c r="U82">
        <f t="shared" si="36"/>
        <v>1666</v>
      </c>
      <c r="V82">
        <f t="shared" si="37"/>
        <v>63</v>
      </c>
      <c r="W82">
        <f t="shared" si="38"/>
        <v>6.8535825545171329</v>
      </c>
      <c r="X82">
        <f t="shared" si="39"/>
        <v>1.6805555555555556</v>
      </c>
    </row>
    <row r="83" spans="3:24" x14ac:dyDescent="0.2">
      <c r="C83" t="s">
        <v>88</v>
      </c>
      <c r="D83">
        <v>-1.465495</v>
      </c>
      <c r="E83">
        <v>-193.2</v>
      </c>
      <c r="F83">
        <v>131.832628</v>
      </c>
      <c r="G83" t="s">
        <v>107</v>
      </c>
      <c r="H83">
        <v>6</v>
      </c>
      <c r="I83">
        <v>3</v>
      </c>
      <c r="J83">
        <v>5</v>
      </c>
      <c r="K83">
        <v>3</v>
      </c>
      <c r="L83" t="s">
        <v>117</v>
      </c>
      <c r="M83">
        <v>3334</v>
      </c>
      <c r="N83">
        <v>287</v>
      </c>
      <c r="O83">
        <v>1350</v>
      </c>
      <c r="P83">
        <v>94</v>
      </c>
      <c r="Q83" s="26">
        <f t="shared" si="33"/>
        <v>1.6666666666667052E-3</v>
      </c>
      <c r="R83" s="36">
        <f t="shared" si="40"/>
        <v>144</v>
      </c>
      <c r="S83">
        <f t="shared" si="34"/>
        <v>3328</v>
      </c>
      <c r="T83">
        <f t="shared" si="35"/>
        <v>284</v>
      </c>
      <c r="U83">
        <f t="shared" si="36"/>
        <v>1345</v>
      </c>
      <c r="V83">
        <f t="shared" si="37"/>
        <v>91</v>
      </c>
      <c r="W83">
        <f t="shared" si="38"/>
        <v>8.5336538461538467</v>
      </c>
      <c r="X83">
        <f t="shared" si="39"/>
        <v>1.9722222222222223</v>
      </c>
    </row>
    <row r="84" spans="3:24" x14ac:dyDescent="0.2">
      <c r="C84" t="s">
        <v>88</v>
      </c>
      <c r="D84">
        <v>-1.4973780000000001</v>
      </c>
      <c r="E84">
        <v>-193.2</v>
      </c>
      <c r="F84">
        <v>129.025519</v>
      </c>
      <c r="G84" t="s">
        <v>108</v>
      </c>
      <c r="H84">
        <v>8</v>
      </c>
      <c r="I84">
        <v>4</v>
      </c>
      <c r="J84">
        <v>4</v>
      </c>
      <c r="K84">
        <v>4</v>
      </c>
      <c r="L84" t="s">
        <v>118</v>
      </c>
      <c r="M84">
        <v>3612</v>
      </c>
      <c r="N84">
        <v>249</v>
      </c>
      <c r="O84">
        <v>1261</v>
      </c>
      <c r="P84">
        <v>60</v>
      </c>
      <c r="Q84" s="26">
        <f t="shared" si="33"/>
        <v>1.6550925925926663E-3</v>
      </c>
      <c r="R84" s="36">
        <f t="shared" si="40"/>
        <v>143</v>
      </c>
      <c r="S84">
        <f t="shared" si="34"/>
        <v>3604</v>
      </c>
      <c r="T84">
        <f t="shared" si="35"/>
        <v>245</v>
      </c>
      <c r="U84">
        <f t="shared" si="36"/>
        <v>1257</v>
      </c>
      <c r="V84">
        <f t="shared" si="37"/>
        <v>56</v>
      </c>
      <c r="W84">
        <f t="shared" si="38"/>
        <v>6.7980022197558263</v>
      </c>
      <c r="X84">
        <f t="shared" si="39"/>
        <v>1.7132867132867133</v>
      </c>
    </row>
    <row r="85" spans="3:24" x14ac:dyDescent="0.2">
      <c r="C85" t="s">
        <v>89</v>
      </c>
      <c r="D85">
        <v>-1.7348490000000001</v>
      </c>
      <c r="E85">
        <v>-220.8</v>
      </c>
      <c r="F85">
        <v>127.27329</v>
      </c>
      <c r="G85" t="s">
        <v>119</v>
      </c>
      <c r="H85">
        <v>7</v>
      </c>
      <c r="I85">
        <v>3</v>
      </c>
      <c r="J85">
        <v>5</v>
      </c>
      <c r="K85">
        <v>2</v>
      </c>
      <c r="L85" t="s">
        <v>129</v>
      </c>
      <c r="M85">
        <v>3798</v>
      </c>
      <c r="N85">
        <v>267</v>
      </c>
      <c r="O85">
        <v>1708</v>
      </c>
      <c r="P85">
        <v>27</v>
      </c>
      <c r="Q85" s="26">
        <f t="shared" ref="Q85:Q94" si="41">L85-G85</f>
        <v>1.6087962962962887E-3</v>
      </c>
      <c r="R85" s="36">
        <f t="shared" si="40"/>
        <v>139</v>
      </c>
      <c r="S85">
        <f t="shared" ref="S85:S94" si="42">M85-H85</f>
        <v>3791</v>
      </c>
      <c r="T85">
        <f t="shared" ref="T85:T94" si="43">N85-I85</f>
        <v>264</v>
      </c>
      <c r="U85">
        <f t="shared" ref="U85:U94" si="44">O85-J85</f>
        <v>1703</v>
      </c>
      <c r="V85">
        <f t="shared" ref="V85:V94" si="45">P85-K85</f>
        <v>25</v>
      </c>
      <c r="W85">
        <f t="shared" ref="W85:W94" si="46">(T85/S85)*100</f>
        <v>6.9638617778950138</v>
      </c>
      <c r="X85">
        <f t="shared" ref="X85:X94" si="47">T85/R85</f>
        <v>1.8992805755395683</v>
      </c>
    </row>
    <row r="86" spans="3:24" x14ac:dyDescent="0.2">
      <c r="C86" t="s">
        <v>89</v>
      </c>
      <c r="D86">
        <v>-1.9099870000000001</v>
      </c>
      <c r="E86">
        <v>-248.4</v>
      </c>
      <c r="F86">
        <v>130.05321799999999</v>
      </c>
      <c r="G86" t="s">
        <v>120</v>
      </c>
      <c r="H86">
        <v>12</v>
      </c>
      <c r="I86">
        <v>3</v>
      </c>
      <c r="J86">
        <v>3</v>
      </c>
      <c r="K86">
        <v>2</v>
      </c>
      <c r="L86" t="s">
        <v>130</v>
      </c>
      <c r="M86">
        <v>3457</v>
      </c>
      <c r="N86">
        <v>188</v>
      </c>
      <c r="O86">
        <v>927</v>
      </c>
      <c r="P86">
        <v>17</v>
      </c>
      <c r="Q86" s="26">
        <f t="shared" si="41"/>
        <v>1.481481481481528E-3</v>
      </c>
      <c r="R86" s="36">
        <f t="shared" si="40"/>
        <v>128</v>
      </c>
      <c r="S86">
        <f t="shared" si="42"/>
        <v>3445</v>
      </c>
      <c r="T86">
        <f t="shared" si="43"/>
        <v>185</v>
      </c>
      <c r="U86">
        <f t="shared" si="44"/>
        <v>924</v>
      </c>
      <c r="V86">
        <f t="shared" si="45"/>
        <v>15</v>
      </c>
      <c r="W86">
        <f t="shared" si="46"/>
        <v>5.3701015965166912</v>
      </c>
      <c r="X86">
        <f t="shared" si="47"/>
        <v>1.4453125</v>
      </c>
    </row>
    <row r="87" spans="3:24" x14ac:dyDescent="0.2">
      <c r="C87" t="s">
        <v>89</v>
      </c>
      <c r="D87">
        <v>-1.7542519999999999</v>
      </c>
      <c r="E87">
        <v>-220.8</v>
      </c>
      <c r="F87">
        <v>125.865583</v>
      </c>
      <c r="G87" t="s">
        <v>121</v>
      </c>
      <c r="H87">
        <v>10</v>
      </c>
      <c r="I87">
        <v>4</v>
      </c>
      <c r="J87">
        <v>8</v>
      </c>
      <c r="K87">
        <v>3</v>
      </c>
      <c r="L87" t="s">
        <v>131</v>
      </c>
      <c r="M87">
        <v>3830</v>
      </c>
      <c r="N87">
        <v>184</v>
      </c>
      <c r="O87">
        <v>1355</v>
      </c>
      <c r="P87">
        <v>19</v>
      </c>
      <c r="Q87" s="26">
        <f t="shared" si="41"/>
        <v>1.5740740740740611E-3</v>
      </c>
      <c r="R87" s="36">
        <f t="shared" si="40"/>
        <v>136</v>
      </c>
      <c r="S87">
        <f t="shared" si="42"/>
        <v>3820</v>
      </c>
      <c r="T87">
        <f t="shared" si="43"/>
        <v>180</v>
      </c>
      <c r="U87">
        <f t="shared" si="44"/>
        <v>1347</v>
      </c>
      <c r="V87">
        <f t="shared" si="45"/>
        <v>16</v>
      </c>
      <c r="W87">
        <f t="shared" si="46"/>
        <v>4.7120418848167542</v>
      </c>
      <c r="X87">
        <f t="shared" si="47"/>
        <v>1.3235294117647058</v>
      </c>
    </row>
    <row r="88" spans="3:24" x14ac:dyDescent="0.2">
      <c r="C88" t="s">
        <v>89</v>
      </c>
      <c r="D88">
        <v>-1.711158</v>
      </c>
      <c r="E88">
        <v>-220.8</v>
      </c>
      <c r="F88">
        <v>129.035402</v>
      </c>
      <c r="G88" t="s">
        <v>122</v>
      </c>
      <c r="H88">
        <v>11</v>
      </c>
      <c r="I88">
        <v>2</v>
      </c>
      <c r="J88">
        <v>2</v>
      </c>
      <c r="K88">
        <v>2</v>
      </c>
      <c r="L88" t="s">
        <v>132</v>
      </c>
      <c r="M88">
        <v>3602</v>
      </c>
      <c r="N88">
        <v>168</v>
      </c>
      <c r="O88">
        <v>1186</v>
      </c>
      <c r="P88">
        <v>23</v>
      </c>
      <c r="Q88" s="26">
        <f t="shared" si="41"/>
        <v>1.481481481481417E-3</v>
      </c>
      <c r="R88" s="36">
        <f t="shared" si="40"/>
        <v>128</v>
      </c>
      <c r="S88">
        <f t="shared" si="42"/>
        <v>3591</v>
      </c>
      <c r="T88">
        <f t="shared" si="43"/>
        <v>166</v>
      </c>
      <c r="U88">
        <f t="shared" si="44"/>
        <v>1184</v>
      </c>
      <c r="V88">
        <f t="shared" si="45"/>
        <v>21</v>
      </c>
      <c r="W88">
        <f t="shared" si="46"/>
        <v>4.6226677805625176</v>
      </c>
      <c r="X88">
        <f t="shared" si="47"/>
        <v>1.296875</v>
      </c>
    </row>
    <row r="89" spans="3:24" x14ac:dyDescent="0.2">
      <c r="C89" t="s">
        <v>89</v>
      </c>
      <c r="D89">
        <v>-1.7652319999999999</v>
      </c>
      <c r="E89">
        <v>-220.8</v>
      </c>
      <c r="F89">
        <v>125.08271499999999</v>
      </c>
      <c r="G89" t="s">
        <v>123</v>
      </c>
      <c r="H89">
        <v>9</v>
      </c>
      <c r="I89">
        <v>4</v>
      </c>
      <c r="J89">
        <v>4</v>
      </c>
      <c r="K89">
        <v>4</v>
      </c>
      <c r="L89" t="s">
        <v>133</v>
      </c>
      <c r="M89">
        <v>3449</v>
      </c>
      <c r="N89">
        <v>187</v>
      </c>
      <c r="O89">
        <v>1227</v>
      </c>
      <c r="P89">
        <v>27</v>
      </c>
      <c r="Q89" s="26">
        <f t="shared" si="41"/>
        <v>1.4930555555555669E-3</v>
      </c>
      <c r="R89" s="36">
        <f t="shared" si="40"/>
        <v>129</v>
      </c>
      <c r="S89">
        <f t="shared" si="42"/>
        <v>3440</v>
      </c>
      <c r="T89">
        <f t="shared" si="43"/>
        <v>183</v>
      </c>
      <c r="U89">
        <f t="shared" si="44"/>
        <v>1223</v>
      </c>
      <c r="V89">
        <f t="shared" si="45"/>
        <v>23</v>
      </c>
      <c r="W89">
        <f t="shared" si="46"/>
        <v>5.3197674418604652</v>
      </c>
      <c r="X89">
        <f t="shared" si="47"/>
        <v>1.4186046511627908</v>
      </c>
    </row>
    <row r="90" spans="3:24" x14ac:dyDescent="0.2">
      <c r="C90" t="s">
        <v>89</v>
      </c>
      <c r="D90">
        <v>-1.7254179999999999</v>
      </c>
      <c r="E90">
        <v>-220.8</v>
      </c>
      <c r="F90">
        <v>127.968957</v>
      </c>
      <c r="G90" t="s">
        <v>124</v>
      </c>
      <c r="H90">
        <v>14</v>
      </c>
      <c r="I90">
        <v>3</v>
      </c>
      <c r="J90">
        <v>4</v>
      </c>
      <c r="K90">
        <v>2</v>
      </c>
      <c r="L90" t="s">
        <v>134</v>
      </c>
      <c r="M90">
        <v>3820</v>
      </c>
      <c r="N90">
        <v>218</v>
      </c>
      <c r="O90">
        <v>1573</v>
      </c>
      <c r="P90">
        <v>26</v>
      </c>
      <c r="Q90" s="26">
        <f t="shared" si="41"/>
        <v>1.6550925925925553E-3</v>
      </c>
      <c r="R90" s="36">
        <f t="shared" si="40"/>
        <v>143</v>
      </c>
      <c r="S90">
        <f t="shared" si="42"/>
        <v>3806</v>
      </c>
      <c r="T90">
        <f t="shared" si="43"/>
        <v>215</v>
      </c>
      <c r="U90">
        <f t="shared" si="44"/>
        <v>1569</v>
      </c>
      <c r="V90">
        <f t="shared" si="45"/>
        <v>24</v>
      </c>
      <c r="W90">
        <f t="shared" si="46"/>
        <v>5.6489753021544926</v>
      </c>
      <c r="X90">
        <f t="shared" si="47"/>
        <v>1.5034965034965035</v>
      </c>
    </row>
    <row r="91" spans="3:24" x14ac:dyDescent="0.2">
      <c r="C91" t="s">
        <v>89</v>
      </c>
      <c r="D91">
        <v>-1.7019880000000001</v>
      </c>
      <c r="E91">
        <v>-220.8</v>
      </c>
      <c r="F91">
        <v>129.730615</v>
      </c>
      <c r="G91" t="s">
        <v>125</v>
      </c>
      <c r="H91">
        <v>10</v>
      </c>
      <c r="I91">
        <v>3</v>
      </c>
      <c r="J91">
        <v>3</v>
      </c>
      <c r="K91">
        <v>3</v>
      </c>
      <c r="L91" t="s">
        <v>135</v>
      </c>
      <c r="M91">
        <v>3628</v>
      </c>
      <c r="N91">
        <v>161</v>
      </c>
      <c r="O91">
        <v>1223</v>
      </c>
      <c r="P91">
        <v>21</v>
      </c>
      <c r="Q91" s="26">
        <f t="shared" si="41"/>
        <v>1.5046296296297168E-3</v>
      </c>
      <c r="R91" s="36">
        <f t="shared" si="40"/>
        <v>130</v>
      </c>
      <c r="S91">
        <f t="shared" si="42"/>
        <v>3618</v>
      </c>
      <c r="T91">
        <f t="shared" si="43"/>
        <v>158</v>
      </c>
      <c r="U91">
        <f t="shared" si="44"/>
        <v>1220</v>
      </c>
      <c r="V91">
        <f t="shared" si="45"/>
        <v>18</v>
      </c>
      <c r="W91">
        <f t="shared" si="46"/>
        <v>4.3670536207849642</v>
      </c>
      <c r="X91">
        <f t="shared" si="47"/>
        <v>1.2153846153846153</v>
      </c>
    </row>
    <row r="92" spans="3:24" x14ac:dyDescent="0.2">
      <c r="C92" t="s">
        <v>89</v>
      </c>
      <c r="D92">
        <v>-1.7652380000000001</v>
      </c>
      <c r="E92">
        <v>-220.8</v>
      </c>
      <c r="F92">
        <v>125.082306</v>
      </c>
      <c r="G92" t="s">
        <v>126</v>
      </c>
      <c r="H92">
        <v>10</v>
      </c>
      <c r="I92">
        <v>2</v>
      </c>
      <c r="J92">
        <v>8</v>
      </c>
      <c r="K92">
        <v>2</v>
      </c>
      <c r="L92" t="s">
        <v>136</v>
      </c>
      <c r="M92">
        <v>3774</v>
      </c>
      <c r="N92">
        <v>199</v>
      </c>
      <c r="O92">
        <v>1346</v>
      </c>
      <c r="P92">
        <v>25</v>
      </c>
      <c r="Q92" s="26">
        <f t="shared" si="41"/>
        <v>1.6203703703704386E-3</v>
      </c>
      <c r="R92" s="36">
        <f t="shared" si="40"/>
        <v>140</v>
      </c>
      <c r="S92">
        <f t="shared" si="42"/>
        <v>3764</v>
      </c>
      <c r="T92">
        <f t="shared" si="43"/>
        <v>197</v>
      </c>
      <c r="U92">
        <f t="shared" si="44"/>
        <v>1338</v>
      </c>
      <c r="V92">
        <f t="shared" si="45"/>
        <v>23</v>
      </c>
      <c r="W92">
        <f t="shared" si="46"/>
        <v>5.2337938363443142</v>
      </c>
      <c r="X92">
        <f t="shared" si="47"/>
        <v>1.4071428571428573</v>
      </c>
    </row>
    <row r="93" spans="3:24" x14ac:dyDescent="0.2">
      <c r="C93" t="s">
        <v>89</v>
      </c>
      <c r="D93">
        <v>-1.8161290000000001</v>
      </c>
      <c r="E93">
        <v>-220.8</v>
      </c>
      <c r="F93">
        <v>121.577276</v>
      </c>
      <c r="G93" t="s">
        <v>127</v>
      </c>
      <c r="H93">
        <v>10</v>
      </c>
      <c r="I93">
        <v>3</v>
      </c>
      <c r="J93">
        <v>6</v>
      </c>
      <c r="K93">
        <v>2</v>
      </c>
      <c r="L93" t="s">
        <v>137</v>
      </c>
      <c r="M93">
        <v>3804</v>
      </c>
      <c r="N93">
        <v>181</v>
      </c>
      <c r="O93">
        <v>1500</v>
      </c>
      <c r="P93">
        <v>24</v>
      </c>
      <c r="Q93" s="26">
        <f t="shared" si="41"/>
        <v>1.5972222222222499E-3</v>
      </c>
      <c r="R93" s="36">
        <f t="shared" si="40"/>
        <v>138</v>
      </c>
      <c r="S93">
        <f t="shared" si="42"/>
        <v>3794</v>
      </c>
      <c r="T93">
        <f t="shared" si="43"/>
        <v>178</v>
      </c>
      <c r="U93">
        <f t="shared" si="44"/>
        <v>1494</v>
      </c>
      <c r="V93">
        <f t="shared" si="45"/>
        <v>22</v>
      </c>
      <c r="W93">
        <f t="shared" si="46"/>
        <v>4.6916183447548763</v>
      </c>
      <c r="X93">
        <f t="shared" si="47"/>
        <v>1.2898550724637681</v>
      </c>
    </row>
    <row r="94" spans="3:24" x14ac:dyDescent="0.2">
      <c r="C94" t="s">
        <v>89</v>
      </c>
      <c r="D94">
        <v>-1.739706</v>
      </c>
      <c r="E94">
        <v>-220.8</v>
      </c>
      <c r="F94">
        <v>126.918027</v>
      </c>
      <c r="G94" t="s">
        <v>128</v>
      </c>
      <c r="H94">
        <v>10</v>
      </c>
      <c r="I94">
        <v>3</v>
      </c>
      <c r="J94">
        <v>2</v>
      </c>
      <c r="K94">
        <v>2</v>
      </c>
      <c r="L94" t="s">
        <v>138</v>
      </c>
      <c r="M94">
        <v>3759</v>
      </c>
      <c r="N94">
        <v>171</v>
      </c>
      <c r="O94">
        <v>1295</v>
      </c>
      <c r="P94">
        <v>27</v>
      </c>
      <c r="Q94" s="26">
        <f t="shared" si="41"/>
        <v>1.4699074074073781E-3</v>
      </c>
      <c r="R94" s="36">
        <f t="shared" si="40"/>
        <v>127</v>
      </c>
      <c r="S94">
        <f t="shared" si="42"/>
        <v>3749</v>
      </c>
      <c r="T94">
        <f t="shared" si="43"/>
        <v>168</v>
      </c>
      <c r="U94">
        <f t="shared" si="44"/>
        <v>1293</v>
      </c>
      <c r="V94">
        <f t="shared" si="45"/>
        <v>25</v>
      </c>
      <c r="W94">
        <f t="shared" si="46"/>
        <v>4.4811949853294211</v>
      </c>
      <c r="X94">
        <f t="shared" si="47"/>
        <v>1.3228346456692914</v>
      </c>
    </row>
    <row r="95" spans="3:24" x14ac:dyDescent="0.2">
      <c r="C95" t="s">
        <v>90</v>
      </c>
      <c r="D95">
        <v>-1.7652080000000001</v>
      </c>
      <c r="E95">
        <v>-220.8</v>
      </c>
      <c r="F95">
        <v>125.084422</v>
      </c>
      <c r="G95" t="s">
        <v>139</v>
      </c>
      <c r="H95">
        <v>9</v>
      </c>
      <c r="I95">
        <v>3</v>
      </c>
      <c r="J95">
        <v>6</v>
      </c>
      <c r="K95">
        <v>2</v>
      </c>
      <c r="L95" t="s">
        <v>149</v>
      </c>
      <c r="M95">
        <v>4125</v>
      </c>
      <c r="N95">
        <v>122</v>
      </c>
      <c r="O95">
        <v>368</v>
      </c>
      <c r="P95">
        <v>22</v>
      </c>
      <c r="Q95" s="26">
        <f t="shared" ref="Q95:Q104" si="48">L95-G95</f>
        <v>1.6203703703704386E-3</v>
      </c>
      <c r="R95" s="36">
        <f t="shared" si="40"/>
        <v>140</v>
      </c>
      <c r="S95">
        <f t="shared" ref="S95:S104" si="49">M95-H95</f>
        <v>4116</v>
      </c>
      <c r="T95">
        <f t="shared" ref="T95:T104" si="50">N95-I95</f>
        <v>119</v>
      </c>
      <c r="U95">
        <f t="shared" ref="U95:U104" si="51">O95-J95</f>
        <v>362</v>
      </c>
      <c r="V95">
        <f t="shared" ref="V95:V104" si="52">P95-K95</f>
        <v>20</v>
      </c>
      <c r="W95">
        <f t="shared" ref="W95:W104" si="53">(T95/S95)*100</f>
        <v>2.8911564625850339</v>
      </c>
      <c r="X95">
        <f t="shared" ref="X95:X104" si="54">T95/R95</f>
        <v>0.85</v>
      </c>
    </row>
    <row r="96" spans="3:24" x14ac:dyDescent="0.2">
      <c r="C96" t="s">
        <v>90</v>
      </c>
      <c r="D96">
        <v>-1.8058069999999999</v>
      </c>
      <c r="E96">
        <v>-220.8</v>
      </c>
      <c r="F96">
        <v>122.272178</v>
      </c>
      <c r="G96" t="s">
        <v>140</v>
      </c>
      <c r="H96">
        <v>17</v>
      </c>
      <c r="I96">
        <v>4</v>
      </c>
      <c r="J96">
        <v>4</v>
      </c>
      <c r="K96">
        <v>2</v>
      </c>
      <c r="L96" t="s">
        <v>150</v>
      </c>
      <c r="M96">
        <v>4089</v>
      </c>
      <c r="N96">
        <v>134</v>
      </c>
      <c r="O96">
        <v>706</v>
      </c>
      <c r="P96">
        <v>24</v>
      </c>
      <c r="Q96" s="26">
        <f t="shared" si="48"/>
        <v>1.5393518518519445E-3</v>
      </c>
      <c r="R96" s="36">
        <f t="shared" si="40"/>
        <v>133</v>
      </c>
      <c r="S96">
        <f t="shared" si="49"/>
        <v>4072</v>
      </c>
      <c r="T96">
        <f t="shared" si="50"/>
        <v>130</v>
      </c>
      <c r="U96">
        <f t="shared" si="51"/>
        <v>702</v>
      </c>
      <c r="V96">
        <f t="shared" si="52"/>
        <v>22</v>
      </c>
      <c r="W96">
        <f t="shared" si="53"/>
        <v>3.1925343811394891</v>
      </c>
      <c r="X96">
        <f t="shared" si="54"/>
        <v>0.97744360902255634</v>
      </c>
    </row>
    <row r="97" spans="3:24" x14ac:dyDescent="0.2">
      <c r="C97" t="s">
        <v>90</v>
      </c>
      <c r="D97">
        <v>-1.7904279999999999</v>
      </c>
      <c r="E97">
        <v>-220.8</v>
      </c>
      <c r="F97">
        <v>123.322447</v>
      </c>
      <c r="G97" t="s">
        <v>141</v>
      </c>
      <c r="H97">
        <v>16</v>
      </c>
      <c r="I97">
        <v>2</v>
      </c>
      <c r="J97">
        <v>3</v>
      </c>
      <c r="K97">
        <v>1</v>
      </c>
      <c r="L97" t="s">
        <v>151</v>
      </c>
      <c r="M97">
        <v>4252</v>
      </c>
      <c r="N97">
        <v>116</v>
      </c>
      <c r="O97">
        <v>408</v>
      </c>
      <c r="P97">
        <v>19</v>
      </c>
      <c r="Q97" s="26">
        <f t="shared" si="48"/>
        <v>1.6087962962962887E-3</v>
      </c>
      <c r="R97" s="36">
        <f t="shared" si="40"/>
        <v>139</v>
      </c>
      <c r="S97">
        <f t="shared" si="49"/>
        <v>4236</v>
      </c>
      <c r="T97">
        <f t="shared" si="50"/>
        <v>114</v>
      </c>
      <c r="U97">
        <f t="shared" si="51"/>
        <v>405</v>
      </c>
      <c r="V97">
        <f t="shared" si="52"/>
        <v>18</v>
      </c>
      <c r="W97">
        <f t="shared" si="53"/>
        <v>2.6912181303116145</v>
      </c>
      <c r="X97">
        <f t="shared" si="54"/>
        <v>0.82014388489208634</v>
      </c>
    </row>
    <row r="98" spans="3:24" x14ac:dyDescent="0.2">
      <c r="C98" t="s">
        <v>90</v>
      </c>
      <c r="D98">
        <v>-1.8005279999999999</v>
      </c>
      <c r="E98">
        <v>-220.8</v>
      </c>
      <c r="F98">
        <v>122.630728</v>
      </c>
      <c r="G98" t="s">
        <v>142</v>
      </c>
      <c r="H98">
        <v>16</v>
      </c>
      <c r="I98">
        <v>2</v>
      </c>
      <c r="J98">
        <v>3</v>
      </c>
      <c r="K98">
        <v>1</v>
      </c>
      <c r="L98" t="s">
        <v>152</v>
      </c>
      <c r="M98">
        <v>3913</v>
      </c>
      <c r="N98">
        <v>109</v>
      </c>
      <c r="O98">
        <v>770</v>
      </c>
      <c r="P98">
        <v>22</v>
      </c>
      <c r="Q98" s="26">
        <f t="shared" si="48"/>
        <v>1.5046296296296058E-3</v>
      </c>
      <c r="R98" s="36">
        <f t="shared" si="40"/>
        <v>130</v>
      </c>
      <c r="S98">
        <f t="shared" si="49"/>
        <v>3897</v>
      </c>
      <c r="T98">
        <f t="shared" si="50"/>
        <v>107</v>
      </c>
      <c r="U98">
        <f t="shared" si="51"/>
        <v>767</v>
      </c>
      <c r="V98">
        <f t="shared" si="52"/>
        <v>21</v>
      </c>
      <c r="W98">
        <f t="shared" si="53"/>
        <v>2.745701821914293</v>
      </c>
      <c r="X98">
        <f t="shared" si="54"/>
        <v>0.82307692307692304</v>
      </c>
    </row>
    <row r="99" spans="3:24" x14ac:dyDescent="0.2">
      <c r="C99" t="s">
        <v>90</v>
      </c>
      <c r="D99">
        <v>-1.9004650000000001</v>
      </c>
      <c r="E99">
        <v>-248.4</v>
      </c>
      <c r="F99">
        <v>130.70482200000001</v>
      </c>
      <c r="G99" t="s">
        <v>143</v>
      </c>
      <c r="H99">
        <v>16</v>
      </c>
      <c r="I99">
        <v>4</v>
      </c>
      <c r="J99">
        <v>4</v>
      </c>
      <c r="K99">
        <v>2</v>
      </c>
      <c r="L99" t="s">
        <v>153</v>
      </c>
      <c r="M99">
        <v>4467</v>
      </c>
      <c r="N99">
        <v>134</v>
      </c>
      <c r="O99">
        <v>779</v>
      </c>
      <c r="P99">
        <v>19</v>
      </c>
      <c r="Q99" s="26">
        <f t="shared" si="48"/>
        <v>1.678240740740744E-3</v>
      </c>
      <c r="R99" s="36">
        <f t="shared" si="40"/>
        <v>145</v>
      </c>
      <c r="S99">
        <f t="shared" si="49"/>
        <v>4451</v>
      </c>
      <c r="T99">
        <f t="shared" si="50"/>
        <v>130</v>
      </c>
      <c r="U99">
        <f t="shared" si="51"/>
        <v>775</v>
      </c>
      <c r="V99">
        <f t="shared" si="52"/>
        <v>17</v>
      </c>
      <c r="W99">
        <f t="shared" si="53"/>
        <v>2.9206919793304875</v>
      </c>
      <c r="X99">
        <f t="shared" si="54"/>
        <v>0.89655172413793105</v>
      </c>
    </row>
    <row r="100" spans="3:24" x14ac:dyDescent="0.2">
      <c r="C100" t="s">
        <v>90</v>
      </c>
      <c r="D100">
        <v>-1.8374680000000001</v>
      </c>
      <c r="E100">
        <v>-220.8</v>
      </c>
      <c r="F100">
        <v>120.16534799999999</v>
      </c>
      <c r="G100" t="s">
        <v>144</v>
      </c>
      <c r="H100">
        <v>17</v>
      </c>
      <c r="I100">
        <v>3</v>
      </c>
      <c r="J100">
        <v>9</v>
      </c>
      <c r="K100">
        <v>2</v>
      </c>
      <c r="L100" t="s">
        <v>154</v>
      </c>
      <c r="M100">
        <v>4073</v>
      </c>
      <c r="N100">
        <v>145</v>
      </c>
      <c r="O100">
        <v>529</v>
      </c>
      <c r="P100">
        <v>23</v>
      </c>
      <c r="Q100" s="26">
        <f t="shared" si="48"/>
        <v>1.5509259259259833E-3</v>
      </c>
      <c r="R100" s="36">
        <f t="shared" si="40"/>
        <v>134</v>
      </c>
      <c r="S100">
        <f t="shared" si="49"/>
        <v>4056</v>
      </c>
      <c r="T100">
        <f t="shared" si="50"/>
        <v>142</v>
      </c>
      <c r="U100">
        <f t="shared" si="51"/>
        <v>520</v>
      </c>
      <c r="V100">
        <f t="shared" si="52"/>
        <v>21</v>
      </c>
      <c r="W100">
        <f t="shared" si="53"/>
        <v>3.5009861932938855</v>
      </c>
      <c r="X100">
        <f t="shared" si="54"/>
        <v>1.0597014925373134</v>
      </c>
    </row>
    <row r="101" spans="3:24" x14ac:dyDescent="0.2">
      <c r="C101" t="s">
        <v>90</v>
      </c>
      <c r="D101">
        <v>-1.807069</v>
      </c>
      <c r="E101">
        <v>-248.4</v>
      </c>
      <c r="F101">
        <v>137.460138</v>
      </c>
      <c r="G101" t="s">
        <v>145</v>
      </c>
      <c r="H101">
        <v>17</v>
      </c>
      <c r="I101">
        <v>4</v>
      </c>
      <c r="J101">
        <v>5</v>
      </c>
      <c r="K101">
        <v>3</v>
      </c>
      <c r="L101" t="s">
        <v>155</v>
      </c>
      <c r="M101">
        <v>4396</v>
      </c>
      <c r="N101">
        <v>135</v>
      </c>
      <c r="O101">
        <v>985</v>
      </c>
      <c r="P101">
        <v>24</v>
      </c>
      <c r="Q101" s="26">
        <f t="shared" si="48"/>
        <v>1.7245370370370106E-3</v>
      </c>
      <c r="R101" s="36">
        <f t="shared" si="40"/>
        <v>149</v>
      </c>
      <c r="S101">
        <f t="shared" si="49"/>
        <v>4379</v>
      </c>
      <c r="T101">
        <f t="shared" si="50"/>
        <v>131</v>
      </c>
      <c r="U101">
        <f t="shared" si="51"/>
        <v>980</v>
      </c>
      <c r="V101">
        <f t="shared" si="52"/>
        <v>21</v>
      </c>
      <c r="W101">
        <f t="shared" si="53"/>
        <v>2.9915505823247317</v>
      </c>
      <c r="X101">
        <f t="shared" si="54"/>
        <v>0.87919463087248317</v>
      </c>
    </row>
    <row r="102" spans="3:24" x14ac:dyDescent="0.2">
      <c r="C102" t="s">
        <v>90</v>
      </c>
      <c r="D102">
        <v>-1.749366</v>
      </c>
      <c r="E102">
        <v>-220.8</v>
      </c>
      <c r="F102">
        <v>126.217179</v>
      </c>
      <c r="G102" t="s">
        <v>146</v>
      </c>
      <c r="H102">
        <v>17</v>
      </c>
      <c r="I102">
        <v>3</v>
      </c>
      <c r="J102">
        <v>4</v>
      </c>
      <c r="K102">
        <v>1</v>
      </c>
      <c r="L102" t="s">
        <v>156</v>
      </c>
      <c r="M102">
        <v>3971</v>
      </c>
      <c r="N102">
        <v>128</v>
      </c>
      <c r="O102">
        <v>418</v>
      </c>
      <c r="P102">
        <v>24</v>
      </c>
      <c r="Q102" s="26">
        <f t="shared" si="48"/>
        <v>1.5740740740740611E-3</v>
      </c>
      <c r="R102" s="36">
        <f t="shared" si="40"/>
        <v>136</v>
      </c>
      <c r="S102">
        <f t="shared" si="49"/>
        <v>3954</v>
      </c>
      <c r="T102">
        <f t="shared" si="50"/>
        <v>125</v>
      </c>
      <c r="U102">
        <f t="shared" si="51"/>
        <v>414</v>
      </c>
      <c r="V102">
        <f t="shared" si="52"/>
        <v>23</v>
      </c>
      <c r="W102">
        <f t="shared" si="53"/>
        <v>3.161355589276682</v>
      </c>
      <c r="X102">
        <f t="shared" si="54"/>
        <v>0.91911764705882348</v>
      </c>
    </row>
    <row r="103" spans="3:24" x14ac:dyDescent="0.2">
      <c r="C103" t="s">
        <v>90</v>
      </c>
      <c r="D103">
        <v>-1.8058050000000001</v>
      </c>
      <c r="E103">
        <v>-220.8</v>
      </c>
      <c r="F103">
        <v>122.27232600000001</v>
      </c>
      <c r="G103" t="s">
        <v>147</v>
      </c>
      <c r="H103">
        <v>15</v>
      </c>
      <c r="I103">
        <v>2</v>
      </c>
      <c r="J103">
        <v>3</v>
      </c>
      <c r="K103">
        <v>1</v>
      </c>
      <c r="L103" t="s">
        <v>157</v>
      </c>
      <c r="M103">
        <v>3682</v>
      </c>
      <c r="N103">
        <v>150</v>
      </c>
      <c r="O103">
        <v>679</v>
      </c>
      <c r="P103">
        <v>20</v>
      </c>
      <c r="Q103" s="26">
        <f t="shared" si="48"/>
        <v>1.4930555555555669E-3</v>
      </c>
      <c r="R103" s="36">
        <f t="shared" si="40"/>
        <v>129</v>
      </c>
      <c r="S103">
        <f t="shared" si="49"/>
        <v>3667</v>
      </c>
      <c r="T103">
        <f t="shared" si="50"/>
        <v>148</v>
      </c>
      <c r="U103">
        <f t="shared" si="51"/>
        <v>676</v>
      </c>
      <c r="V103">
        <f t="shared" si="52"/>
        <v>19</v>
      </c>
      <c r="W103">
        <f t="shared" si="53"/>
        <v>4.0359967275702209</v>
      </c>
      <c r="X103">
        <f t="shared" si="54"/>
        <v>1.1472868217054264</v>
      </c>
    </row>
    <row r="104" spans="3:24" x14ac:dyDescent="0.2">
      <c r="C104" t="s">
        <v>90</v>
      </c>
      <c r="D104">
        <v>-1.477282</v>
      </c>
      <c r="E104">
        <v>-193.2</v>
      </c>
      <c r="F104">
        <v>130.78071600000001</v>
      </c>
      <c r="G104" t="s">
        <v>148</v>
      </c>
      <c r="H104">
        <v>16</v>
      </c>
      <c r="I104">
        <v>2</v>
      </c>
      <c r="J104">
        <v>3</v>
      </c>
      <c r="K104">
        <v>1</v>
      </c>
      <c r="L104" t="s">
        <v>158</v>
      </c>
      <c r="M104">
        <v>3272</v>
      </c>
      <c r="N104">
        <v>120</v>
      </c>
      <c r="O104">
        <v>545</v>
      </c>
      <c r="P104">
        <v>13</v>
      </c>
      <c r="Q104" s="26">
        <f t="shared" si="48"/>
        <v>1.585648148148211E-3</v>
      </c>
      <c r="R104" s="36">
        <f t="shared" si="40"/>
        <v>137</v>
      </c>
      <c r="S104">
        <f t="shared" si="49"/>
        <v>3256</v>
      </c>
      <c r="T104">
        <f t="shared" si="50"/>
        <v>118</v>
      </c>
      <c r="U104">
        <f t="shared" si="51"/>
        <v>542</v>
      </c>
      <c r="V104">
        <f t="shared" si="52"/>
        <v>12</v>
      </c>
      <c r="W104">
        <f t="shared" si="53"/>
        <v>3.6240786240786242</v>
      </c>
      <c r="X104">
        <f t="shared" si="54"/>
        <v>0.86131386861313863</v>
      </c>
    </row>
    <row r="105" spans="3:24" x14ac:dyDescent="0.2">
      <c r="C105" t="s">
        <v>91</v>
      </c>
      <c r="D105">
        <v>-1.770154</v>
      </c>
      <c r="E105">
        <v>-220.8</v>
      </c>
      <c r="F105">
        <v>124.734887</v>
      </c>
      <c r="G105" t="s">
        <v>159</v>
      </c>
      <c r="H105">
        <v>17</v>
      </c>
      <c r="I105">
        <v>2</v>
      </c>
      <c r="J105">
        <v>4</v>
      </c>
      <c r="K105">
        <v>1</v>
      </c>
      <c r="L105" t="s">
        <v>169</v>
      </c>
      <c r="M105">
        <v>3844</v>
      </c>
      <c r="N105">
        <v>64</v>
      </c>
      <c r="O105">
        <v>351</v>
      </c>
      <c r="P105">
        <v>13</v>
      </c>
      <c r="Q105" s="26">
        <f t="shared" ref="Q105:Q114" si="55">L105-G105</f>
        <v>1.5740740740740611E-3</v>
      </c>
      <c r="R105" s="36">
        <f t="shared" si="40"/>
        <v>136</v>
      </c>
      <c r="S105">
        <f t="shared" ref="S105:S114" si="56">M105-H105</f>
        <v>3827</v>
      </c>
      <c r="T105">
        <f t="shared" ref="T105:T114" si="57">N105-I105</f>
        <v>62</v>
      </c>
      <c r="U105">
        <f t="shared" ref="U105:U114" si="58">O105-J105</f>
        <v>347</v>
      </c>
      <c r="V105">
        <f t="shared" ref="V105:V114" si="59">P105-K105</f>
        <v>12</v>
      </c>
      <c r="W105">
        <f t="shared" ref="W105:W114" si="60">(T105/S105)*100</f>
        <v>1.620067938332898</v>
      </c>
      <c r="X105">
        <f t="shared" ref="X105:X114" si="61">T105/R105</f>
        <v>0.45588235294117646</v>
      </c>
    </row>
    <row r="106" spans="3:24" x14ac:dyDescent="0.2">
      <c r="C106" t="s">
        <v>91</v>
      </c>
      <c r="D106">
        <v>-1.859305</v>
      </c>
      <c r="E106">
        <v>-248.4</v>
      </c>
      <c r="F106">
        <v>133.598286</v>
      </c>
      <c r="G106" t="s">
        <v>160</v>
      </c>
      <c r="H106">
        <v>15</v>
      </c>
      <c r="I106">
        <v>2</v>
      </c>
      <c r="J106">
        <v>3</v>
      </c>
      <c r="K106">
        <v>1</v>
      </c>
      <c r="L106" t="s">
        <v>170</v>
      </c>
      <c r="M106">
        <v>3946</v>
      </c>
      <c r="N106">
        <v>63</v>
      </c>
      <c r="O106">
        <v>242</v>
      </c>
      <c r="P106">
        <v>12</v>
      </c>
      <c r="Q106" s="26">
        <f t="shared" si="55"/>
        <v>1.5624999999999112E-3</v>
      </c>
      <c r="R106" s="36">
        <f t="shared" si="40"/>
        <v>135</v>
      </c>
      <c r="S106">
        <f t="shared" si="56"/>
        <v>3931</v>
      </c>
      <c r="T106">
        <f t="shared" si="57"/>
        <v>61</v>
      </c>
      <c r="U106">
        <f t="shared" si="58"/>
        <v>239</v>
      </c>
      <c r="V106">
        <f t="shared" si="59"/>
        <v>11</v>
      </c>
      <c r="W106">
        <f t="shared" si="60"/>
        <v>1.5517679979648944</v>
      </c>
      <c r="X106">
        <f t="shared" si="61"/>
        <v>0.45185185185185184</v>
      </c>
    </row>
    <row r="107" spans="3:24" x14ac:dyDescent="0.2">
      <c r="C107" t="s">
        <v>91</v>
      </c>
      <c r="D107">
        <v>-1.7978510000000001</v>
      </c>
      <c r="E107">
        <v>-248.4</v>
      </c>
      <c r="F107">
        <v>138.16495499999999</v>
      </c>
      <c r="G107" t="s">
        <v>161</v>
      </c>
      <c r="H107">
        <v>17</v>
      </c>
      <c r="I107">
        <v>2</v>
      </c>
      <c r="J107">
        <v>4</v>
      </c>
      <c r="K107">
        <v>1</v>
      </c>
      <c r="L107" t="s">
        <v>171</v>
      </c>
      <c r="M107">
        <v>4042</v>
      </c>
      <c r="N107">
        <v>69</v>
      </c>
      <c r="O107">
        <v>298</v>
      </c>
      <c r="P107">
        <v>8</v>
      </c>
      <c r="Q107" s="26">
        <f t="shared" si="55"/>
        <v>1.6319444444443665E-3</v>
      </c>
      <c r="R107" s="36">
        <f t="shared" si="40"/>
        <v>141</v>
      </c>
      <c r="S107">
        <f t="shared" si="56"/>
        <v>4025</v>
      </c>
      <c r="T107">
        <f t="shared" si="57"/>
        <v>67</v>
      </c>
      <c r="U107">
        <f t="shared" si="58"/>
        <v>294</v>
      </c>
      <c r="V107">
        <f t="shared" si="59"/>
        <v>7</v>
      </c>
      <c r="W107">
        <f t="shared" si="60"/>
        <v>1.6645962732919253</v>
      </c>
      <c r="X107">
        <f t="shared" si="61"/>
        <v>0.47517730496453903</v>
      </c>
    </row>
    <row r="108" spans="3:24" x14ac:dyDescent="0.2">
      <c r="C108" t="s">
        <v>91</v>
      </c>
      <c r="D108">
        <v>-1.9571350000000001</v>
      </c>
      <c r="E108">
        <v>-248.4</v>
      </c>
      <c r="F108">
        <v>126.920193</v>
      </c>
      <c r="G108" t="s">
        <v>162</v>
      </c>
      <c r="H108">
        <v>18</v>
      </c>
      <c r="I108">
        <v>2</v>
      </c>
      <c r="J108">
        <v>4</v>
      </c>
      <c r="K108">
        <v>1</v>
      </c>
      <c r="L108" t="s">
        <v>172</v>
      </c>
      <c r="M108">
        <v>4108</v>
      </c>
      <c r="N108">
        <v>83</v>
      </c>
      <c r="O108">
        <v>317</v>
      </c>
      <c r="P108">
        <v>10</v>
      </c>
      <c r="Q108" s="26">
        <f t="shared" si="55"/>
        <v>1.4930555555555669E-3</v>
      </c>
      <c r="R108" s="36">
        <f t="shared" si="40"/>
        <v>129</v>
      </c>
      <c r="S108">
        <f t="shared" si="56"/>
        <v>4090</v>
      </c>
      <c r="T108">
        <f t="shared" si="57"/>
        <v>81</v>
      </c>
      <c r="U108">
        <f t="shared" si="58"/>
        <v>313</v>
      </c>
      <c r="V108">
        <f t="shared" si="59"/>
        <v>9</v>
      </c>
      <c r="W108">
        <f t="shared" si="60"/>
        <v>1.9804400977995109</v>
      </c>
      <c r="X108">
        <f t="shared" si="61"/>
        <v>0.62790697674418605</v>
      </c>
    </row>
    <row r="109" spans="3:24" x14ac:dyDescent="0.2">
      <c r="C109" t="s">
        <v>91</v>
      </c>
      <c r="D109">
        <v>-1.8923840000000001</v>
      </c>
      <c r="E109">
        <v>-248.4</v>
      </c>
      <c r="F109">
        <v>131.262969</v>
      </c>
      <c r="G109" t="s">
        <v>163</v>
      </c>
      <c r="H109">
        <v>16</v>
      </c>
      <c r="I109">
        <v>2</v>
      </c>
      <c r="J109">
        <v>3</v>
      </c>
      <c r="K109">
        <v>1</v>
      </c>
      <c r="L109" t="s">
        <v>173</v>
      </c>
      <c r="M109">
        <v>3602</v>
      </c>
      <c r="N109">
        <v>60</v>
      </c>
      <c r="O109">
        <v>188</v>
      </c>
      <c r="P109">
        <v>8</v>
      </c>
      <c r="Q109" s="26">
        <f t="shared" si="55"/>
        <v>1.5046296296296058E-3</v>
      </c>
      <c r="R109" s="36">
        <f t="shared" si="40"/>
        <v>130</v>
      </c>
      <c r="S109">
        <f t="shared" si="56"/>
        <v>3586</v>
      </c>
      <c r="T109">
        <f t="shared" si="57"/>
        <v>58</v>
      </c>
      <c r="U109">
        <f t="shared" si="58"/>
        <v>185</v>
      </c>
      <c r="V109">
        <f t="shared" si="59"/>
        <v>7</v>
      </c>
      <c r="W109">
        <f t="shared" si="60"/>
        <v>1.6174010039040714</v>
      </c>
      <c r="X109">
        <f t="shared" si="61"/>
        <v>0.44615384615384618</v>
      </c>
    </row>
    <row r="110" spans="3:24" x14ac:dyDescent="0.2">
      <c r="C110" t="s">
        <v>91</v>
      </c>
      <c r="D110">
        <v>-2.0439850000000002</v>
      </c>
      <c r="E110">
        <v>-276</v>
      </c>
      <c r="F110">
        <v>135.030338</v>
      </c>
      <c r="G110" t="s">
        <v>164</v>
      </c>
      <c r="H110">
        <v>17</v>
      </c>
      <c r="I110">
        <v>2</v>
      </c>
      <c r="J110">
        <v>4</v>
      </c>
      <c r="K110">
        <v>1</v>
      </c>
      <c r="L110" t="s">
        <v>174</v>
      </c>
      <c r="M110">
        <v>3919</v>
      </c>
      <c r="N110">
        <v>56</v>
      </c>
      <c r="O110">
        <v>259</v>
      </c>
      <c r="P110">
        <v>10</v>
      </c>
      <c r="Q110" s="26">
        <f t="shared" si="55"/>
        <v>1.5393518518518334E-3</v>
      </c>
      <c r="R110" s="36">
        <f t="shared" si="40"/>
        <v>133</v>
      </c>
      <c r="S110">
        <f t="shared" si="56"/>
        <v>3902</v>
      </c>
      <c r="T110">
        <f t="shared" si="57"/>
        <v>54</v>
      </c>
      <c r="U110">
        <f t="shared" si="58"/>
        <v>255</v>
      </c>
      <c r="V110">
        <f t="shared" si="59"/>
        <v>9</v>
      </c>
      <c r="W110">
        <f t="shared" si="60"/>
        <v>1.3839056893900563</v>
      </c>
      <c r="X110">
        <f t="shared" si="61"/>
        <v>0.40601503759398494</v>
      </c>
    </row>
    <row r="111" spans="3:24" x14ac:dyDescent="0.2">
      <c r="C111" t="s">
        <v>91</v>
      </c>
      <c r="D111">
        <v>-1.9210670000000001</v>
      </c>
      <c r="E111">
        <v>-248.4</v>
      </c>
      <c r="F111">
        <v>129.30313899999999</v>
      </c>
      <c r="G111" t="s">
        <v>165</v>
      </c>
      <c r="H111">
        <v>18</v>
      </c>
      <c r="I111">
        <v>2</v>
      </c>
      <c r="J111">
        <v>6</v>
      </c>
      <c r="K111">
        <v>1</v>
      </c>
      <c r="L111" t="s">
        <v>175</v>
      </c>
      <c r="M111">
        <v>4018</v>
      </c>
      <c r="N111">
        <v>79</v>
      </c>
      <c r="O111">
        <v>282</v>
      </c>
      <c r="P111">
        <v>9</v>
      </c>
      <c r="Q111" s="26">
        <f t="shared" si="55"/>
        <v>1.5740740740740611E-3</v>
      </c>
      <c r="R111" s="36">
        <f t="shared" si="40"/>
        <v>136</v>
      </c>
      <c r="S111">
        <f t="shared" si="56"/>
        <v>4000</v>
      </c>
      <c r="T111">
        <f t="shared" si="57"/>
        <v>77</v>
      </c>
      <c r="U111">
        <f t="shared" si="58"/>
        <v>276</v>
      </c>
      <c r="V111">
        <f t="shared" si="59"/>
        <v>8</v>
      </c>
      <c r="W111">
        <f t="shared" si="60"/>
        <v>1.925</v>
      </c>
      <c r="X111">
        <f t="shared" si="61"/>
        <v>0.56617647058823528</v>
      </c>
    </row>
    <row r="112" spans="3:24" x14ac:dyDescent="0.2">
      <c r="C112" t="s">
        <v>91</v>
      </c>
      <c r="D112">
        <v>-2.1059670000000001</v>
      </c>
      <c r="E112">
        <v>-276</v>
      </c>
      <c r="F112">
        <v>131.056164</v>
      </c>
      <c r="G112" t="s">
        <v>166</v>
      </c>
      <c r="H112">
        <v>17</v>
      </c>
      <c r="I112">
        <v>2</v>
      </c>
      <c r="J112">
        <v>5</v>
      </c>
      <c r="K112">
        <v>1</v>
      </c>
      <c r="L112" t="s">
        <v>176</v>
      </c>
      <c r="M112">
        <v>4457</v>
      </c>
      <c r="N112">
        <v>82</v>
      </c>
      <c r="O112">
        <v>503</v>
      </c>
      <c r="P112">
        <v>12</v>
      </c>
      <c r="Q112" s="26">
        <f t="shared" si="55"/>
        <v>1.585648148148211E-3</v>
      </c>
      <c r="R112" s="36">
        <f t="shared" si="40"/>
        <v>137</v>
      </c>
      <c r="S112">
        <f t="shared" si="56"/>
        <v>4440</v>
      </c>
      <c r="T112">
        <f t="shared" si="57"/>
        <v>80</v>
      </c>
      <c r="U112">
        <f t="shared" si="58"/>
        <v>498</v>
      </c>
      <c r="V112">
        <f t="shared" si="59"/>
        <v>11</v>
      </c>
      <c r="W112">
        <f t="shared" si="60"/>
        <v>1.8018018018018018</v>
      </c>
      <c r="X112">
        <f t="shared" si="61"/>
        <v>0.58394160583941601</v>
      </c>
    </row>
    <row r="113" spans="3:24" x14ac:dyDescent="0.2">
      <c r="C113" t="s">
        <v>91</v>
      </c>
      <c r="D113">
        <v>-1.9846010000000001</v>
      </c>
      <c r="E113">
        <v>-248.4</v>
      </c>
      <c r="F113">
        <v>125.163713</v>
      </c>
      <c r="G113" t="s">
        <v>167</v>
      </c>
      <c r="H113">
        <v>17</v>
      </c>
      <c r="I113">
        <v>2</v>
      </c>
      <c r="J113">
        <v>4</v>
      </c>
      <c r="K113">
        <v>1</v>
      </c>
      <c r="L113" t="s">
        <v>177</v>
      </c>
      <c r="M113">
        <v>3744</v>
      </c>
      <c r="N113">
        <v>62</v>
      </c>
      <c r="O113">
        <v>341</v>
      </c>
      <c r="P113">
        <v>8</v>
      </c>
      <c r="Q113" s="26">
        <f t="shared" si="55"/>
        <v>1.4351851851851505E-3</v>
      </c>
      <c r="R113" s="36">
        <f t="shared" si="40"/>
        <v>124</v>
      </c>
      <c r="S113">
        <f t="shared" si="56"/>
        <v>3727</v>
      </c>
      <c r="T113">
        <f t="shared" si="57"/>
        <v>60</v>
      </c>
      <c r="U113">
        <f t="shared" si="58"/>
        <v>337</v>
      </c>
      <c r="V113">
        <f t="shared" si="59"/>
        <v>7</v>
      </c>
      <c r="W113">
        <f t="shared" si="60"/>
        <v>1.6098738932116985</v>
      </c>
      <c r="X113">
        <f t="shared" si="61"/>
        <v>0.4838709677419355</v>
      </c>
    </row>
    <row r="114" spans="3:24" x14ac:dyDescent="0.2">
      <c r="C114" t="s">
        <v>91</v>
      </c>
      <c r="D114">
        <v>-1.7592159999999999</v>
      </c>
      <c r="E114">
        <v>-220.8</v>
      </c>
      <c r="F114">
        <v>125.51047</v>
      </c>
      <c r="G114" t="s">
        <v>168</v>
      </c>
      <c r="H114">
        <v>16</v>
      </c>
      <c r="I114">
        <v>2</v>
      </c>
      <c r="J114">
        <v>3</v>
      </c>
      <c r="K114">
        <v>1</v>
      </c>
      <c r="L114" t="s">
        <v>178</v>
      </c>
      <c r="M114">
        <v>3851</v>
      </c>
      <c r="N114">
        <v>68</v>
      </c>
      <c r="O114">
        <v>312</v>
      </c>
      <c r="P114">
        <v>14</v>
      </c>
      <c r="Q114" s="26">
        <f t="shared" si="55"/>
        <v>1.5393518518518334E-3</v>
      </c>
      <c r="R114" s="36">
        <f t="shared" si="40"/>
        <v>133</v>
      </c>
      <c r="S114">
        <f t="shared" si="56"/>
        <v>3835</v>
      </c>
      <c r="T114">
        <f t="shared" si="57"/>
        <v>66</v>
      </c>
      <c r="U114">
        <f t="shared" si="58"/>
        <v>309</v>
      </c>
      <c r="V114">
        <f t="shared" si="59"/>
        <v>13</v>
      </c>
      <c r="W114">
        <f t="shared" si="60"/>
        <v>1.7209908735332464</v>
      </c>
      <c r="X114">
        <f t="shared" si="61"/>
        <v>0.49624060150375937</v>
      </c>
    </row>
    <row r="115" spans="3:24" x14ac:dyDescent="0.2">
      <c r="C115" t="s">
        <v>92</v>
      </c>
      <c r="D115">
        <v>-2.3151329999999999</v>
      </c>
      <c r="E115">
        <v>-303.60000000000002</v>
      </c>
      <c r="F115">
        <v>131.137202</v>
      </c>
      <c r="G115" t="s">
        <v>179</v>
      </c>
      <c r="H115">
        <v>14</v>
      </c>
      <c r="I115">
        <v>1</v>
      </c>
      <c r="J115">
        <v>2</v>
      </c>
      <c r="K115">
        <v>1</v>
      </c>
      <c r="L115" t="s">
        <v>189</v>
      </c>
      <c r="M115">
        <v>4222</v>
      </c>
      <c r="N115">
        <v>42</v>
      </c>
      <c r="O115">
        <v>293</v>
      </c>
      <c r="P115">
        <v>9</v>
      </c>
      <c r="Q115" s="26">
        <f t="shared" ref="Q115:Q124" si="62">L115-G115</f>
        <v>1.5625000000000222E-3</v>
      </c>
      <c r="R115" s="36">
        <f t="shared" si="40"/>
        <v>135</v>
      </c>
      <c r="S115">
        <f t="shared" ref="S115:S124" si="63">M115-H115</f>
        <v>4208</v>
      </c>
      <c r="T115">
        <f t="shared" ref="T115:T124" si="64">N115-I115</f>
        <v>41</v>
      </c>
      <c r="U115">
        <f t="shared" ref="U115:U124" si="65">O115-J115</f>
        <v>291</v>
      </c>
      <c r="V115">
        <f t="shared" ref="V115:V124" si="66">P115-K115</f>
        <v>8</v>
      </c>
      <c r="W115">
        <f t="shared" ref="W115:W124" si="67">(T115/S115)*100</f>
        <v>0.9743346007604563</v>
      </c>
      <c r="X115">
        <f t="shared" ref="X115:X124" si="68">T115/R115</f>
        <v>0.3037037037037037</v>
      </c>
    </row>
    <row r="116" spans="3:24" x14ac:dyDescent="0.2">
      <c r="C116" t="s">
        <v>92</v>
      </c>
      <c r="D116">
        <v>-2.0768360000000001</v>
      </c>
      <c r="E116">
        <v>-276</v>
      </c>
      <c r="F116">
        <v>132.89448100000001</v>
      </c>
      <c r="G116" t="s">
        <v>180</v>
      </c>
      <c r="H116">
        <v>16</v>
      </c>
      <c r="I116">
        <v>2</v>
      </c>
      <c r="J116">
        <v>3</v>
      </c>
      <c r="K116">
        <v>1</v>
      </c>
      <c r="L116" t="s">
        <v>190</v>
      </c>
      <c r="M116">
        <v>4015</v>
      </c>
      <c r="N116">
        <v>37</v>
      </c>
      <c r="O116">
        <v>179</v>
      </c>
      <c r="P116">
        <v>4</v>
      </c>
      <c r="Q116" s="26">
        <f t="shared" si="62"/>
        <v>1.6087962962963998E-3</v>
      </c>
      <c r="R116" s="36">
        <f t="shared" si="40"/>
        <v>139</v>
      </c>
      <c r="S116">
        <f t="shared" si="63"/>
        <v>3999</v>
      </c>
      <c r="T116">
        <f t="shared" si="64"/>
        <v>35</v>
      </c>
      <c r="U116">
        <f t="shared" si="65"/>
        <v>176</v>
      </c>
      <c r="V116">
        <f t="shared" si="66"/>
        <v>3</v>
      </c>
      <c r="W116">
        <f t="shared" si="67"/>
        <v>0.8752188047011753</v>
      </c>
      <c r="X116">
        <f t="shared" si="68"/>
        <v>0.25179856115107913</v>
      </c>
    </row>
    <row r="117" spans="3:24" x14ac:dyDescent="0.2">
      <c r="C117" t="s">
        <v>92</v>
      </c>
      <c r="D117">
        <v>-1.9055759999999999</v>
      </c>
      <c r="E117">
        <v>-248.4</v>
      </c>
      <c r="F117">
        <v>130.35428300000001</v>
      </c>
      <c r="G117" t="s">
        <v>181</v>
      </c>
      <c r="H117">
        <v>17</v>
      </c>
      <c r="I117">
        <v>2</v>
      </c>
      <c r="J117">
        <v>4</v>
      </c>
      <c r="K117">
        <v>1</v>
      </c>
      <c r="L117" t="s">
        <v>191</v>
      </c>
      <c r="M117">
        <v>3111</v>
      </c>
      <c r="N117">
        <v>46</v>
      </c>
      <c r="O117">
        <v>200</v>
      </c>
      <c r="P117">
        <v>9</v>
      </c>
      <c r="Q117" s="26">
        <f t="shared" si="62"/>
        <v>1.5740740740740611E-3</v>
      </c>
      <c r="R117" s="36">
        <f t="shared" si="40"/>
        <v>136</v>
      </c>
      <c r="S117">
        <f t="shared" si="63"/>
        <v>3094</v>
      </c>
      <c r="T117">
        <f t="shared" si="64"/>
        <v>44</v>
      </c>
      <c r="U117">
        <f t="shared" si="65"/>
        <v>196</v>
      </c>
      <c r="V117">
        <f t="shared" si="66"/>
        <v>8</v>
      </c>
      <c r="W117">
        <f t="shared" si="67"/>
        <v>1.4221073044602457</v>
      </c>
      <c r="X117">
        <f t="shared" si="68"/>
        <v>0.3235294117647059</v>
      </c>
    </row>
    <row r="118" spans="3:24" x14ac:dyDescent="0.2">
      <c r="C118" t="s">
        <v>92</v>
      </c>
      <c r="D118">
        <v>-2.2784779999999998</v>
      </c>
      <c r="E118">
        <v>-303.60000000000002</v>
      </c>
      <c r="F118">
        <v>133.24685600000001</v>
      </c>
      <c r="G118" t="s">
        <v>182</v>
      </c>
      <c r="H118">
        <v>16</v>
      </c>
      <c r="I118">
        <v>2</v>
      </c>
      <c r="J118">
        <v>4</v>
      </c>
      <c r="K118">
        <v>1</v>
      </c>
      <c r="L118" t="s">
        <v>192</v>
      </c>
      <c r="M118">
        <v>3841</v>
      </c>
      <c r="N118">
        <v>37</v>
      </c>
      <c r="O118">
        <v>270</v>
      </c>
      <c r="P118">
        <v>6</v>
      </c>
      <c r="Q118" s="26">
        <f t="shared" si="62"/>
        <v>1.5277777777777946E-3</v>
      </c>
      <c r="R118" s="36">
        <f t="shared" si="40"/>
        <v>132</v>
      </c>
      <c r="S118">
        <f t="shared" si="63"/>
        <v>3825</v>
      </c>
      <c r="T118">
        <f t="shared" si="64"/>
        <v>35</v>
      </c>
      <c r="U118">
        <f t="shared" si="65"/>
        <v>266</v>
      </c>
      <c r="V118">
        <f t="shared" si="66"/>
        <v>5</v>
      </c>
      <c r="W118">
        <f t="shared" si="67"/>
        <v>0.91503267973856217</v>
      </c>
      <c r="X118">
        <f t="shared" si="68"/>
        <v>0.26515151515151514</v>
      </c>
    </row>
    <row r="119" spans="3:24" x14ac:dyDescent="0.2">
      <c r="C119" t="s">
        <v>92</v>
      </c>
      <c r="D119">
        <v>-2.6626729999999998</v>
      </c>
      <c r="E119">
        <v>-331.2</v>
      </c>
      <c r="F119">
        <v>124.386304</v>
      </c>
      <c r="G119" t="s">
        <v>183</v>
      </c>
      <c r="H119">
        <v>16</v>
      </c>
      <c r="I119">
        <v>2</v>
      </c>
      <c r="J119">
        <v>4</v>
      </c>
      <c r="K119">
        <v>1</v>
      </c>
      <c r="L119" t="s">
        <v>193</v>
      </c>
      <c r="M119">
        <v>4547</v>
      </c>
      <c r="N119">
        <v>42</v>
      </c>
      <c r="O119">
        <v>335</v>
      </c>
      <c r="P119">
        <v>8</v>
      </c>
      <c r="Q119" s="26">
        <f t="shared" si="62"/>
        <v>1.5046296296296058E-3</v>
      </c>
      <c r="R119" s="36">
        <f t="shared" si="40"/>
        <v>130</v>
      </c>
      <c r="S119">
        <f t="shared" si="63"/>
        <v>4531</v>
      </c>
      <c r="T119">
        <f t="shared" si="64"/>
        <v>40</v>
      </c>
      <c r="U119">
        <f t="shared" si="65"/>
        <v>331</v>
      </c>
      <c r="V119">
        <f t="shared" si="66"/>
        <v>7</v>
      </c>
      <c r="W119">
        <f t="shared" si="67"/>
        <v>0.88280732730081657</v>
      </c>
      <c r="X119">
        <f t="shared" si="68"/>
        <v>0.30769230769230771</v>
      </c>
    </row>
    <row r="120" spans="3:24" x14ac:dyDescent="0.2">
      <c r="C120" t="s">
        <v>92</v>
      </c>
      <c r="D120">
        <v>-2.30382</v>
      </c>
      <c r="E120">
        <v>-303.60000000000002</v>
      </c>
      <c r="F120">
        <v>131.781102</v>
      </c>
      <c r="G120" t="s">
        <v>184</v>
      </c>
      <c r="H120">
        <v>18</v>
      </c>
      <c r="I120">
        <v>2</v>
      </c>
      <c r="J120">
        <v>3</v>
      </c>
      <c r="K120">
        <v>1</v>
      </c>
      <c r="L120" t="s">
        <v>194</v>
      </c>
      <c r="M120">
        <v>3904</v>
      </c>
      <c r="N120">
        <v>57</v>
      </c>
      <c r="O120">
        <v>249</v>
      </c>
      <c r="P120">
        <v>5</v>
      </c>
      <c r="Q120" s="26">
        <f t="shared" si="62"/>
        <v>1.5046296296296058E-3</v>
      </c>
      <c r="R120" s="36">
        <f t="shared" si="40"/>
        <v>130</v>
      </c>
      <c r="S120">
        <f t="shared" si="63"/>
        <v>3886</v>
      </c>
      <c r="T120">
        <f t="shared" si="64"/>
        <v>55</v>
      </c>
      <c r="U120">
        <f t="shared" si="65"/>
        <v>246</v>
      </c>
      <c r="V120">
        <f t="shared" si="66"/>
        <v>4</v>
      </c>
      <c r="W120">
        <f t="shared" si="67"/>
        <v>1.41533710756562</v>
      </c>
      <c r="X120">
        <f t="shared" si="68"/>
        <v>0.42307692307692307</v>
      </c>
    </row>
    <row r="121" spans="3:24" x14ac:dyDescent="0.2">
      <c r="C121" t="s">
        <v>92</v>
      </c>
      <c r="D121">
        <v>-2.340131</v>
      </c>
      <c r="E121">
        <v>-303.60000000000002</v>
      </c>
      <c r="F121">
        <v>129.7363</v>
      </c>
      <c r="G121" t="s">
        <v>185</v>
      </c>
      <c r="H121">
        <v>18</v>
      </c>
      <c r="I121">
        <v>2</v>
      </c>
      <c r="J121">
        <v>5</v>
      </c>
      <c r="K121">
        <v>1</v>
      </c>
      <c r="L121" t="s">
        <v>195</v>
      </c>
      <c r="M121">
        <v>4146</v>
      </c>
      <c r="N121">
        <v>56</v>
      </c>
      <c r="O121">
        <v>215</v>
      </c>
      <c r="P121">
        <v>8</v>
      </c>
      <c r="Q121" s="26">
        <f t="shared" si="62"/>
        <v>1.5740740740740611E-3</v>
      </c>
      <c r="R121" s="36">
        <f t="shared" si="40"/>
        <v>136</v>
      </c>
      <c r="S121">
        <f t="shared" si="63"/>
        <v>4128</v>
      </c>
      <c r="T121">
        <f t="shared" si="64"/>
        <v>54</v>
      </c>
      <c r="U121">
        <f t="shared" si="65"/>
        <v>210</v>
      </c>
      <c r="V121">
        <f t="shared" si="66"/>
        <v>7</v>
      </c>
      <c r="W121">
        <f t="shared" si="67"/>
        <v>1.308139534883721</v>
      </c>
      <c r="X121">
        <f t="shared" si="68"/>
        <v>0.39705882352941174</v>
      </c>
    </row>
    <row r="122" spans="3:24" x14ac:dyDescent="0.2">
      <c r="C122" t="s">
        <v>92</v>
      </c>
      <c r="D122">
        <v>-2.3276849999999998</v>
      </c>
      <c r="E122">
        <v>-303.60000000000002</v>
      </c>
      <c r="F122">
        <v>130.43003200000001</v>
      </c>
      <c r="G122" t="s">
        <v>186</v>
      </c>
      <c r="H122">
        <v>20</v>
      </c>
      <c r="I122">
        <v>2</v>
      </c>
      <c r="J122">
        <v>4</v>
      </c>
      <c r="K122">
        <v>1</v>
      </c>
      <c r="L122" t="s">
        <v>196</v>
      </c>
      <c r="M122">
        <v>4938</v>
      </c>
      <c r="N122">
        <v>37</v>
      </c>
      <c r="O122">
        <v>1117</v>
      </c>
      <c r="P122">
        <v>5</v>
      </c>
      <c r="Q122" s="26">
        <f t="shared" si="62"/>
        <v>1.5740740740740611E-3</v>
      </c>
      <c r="R122" s="36">
        <f t="shared" si="40"/>
        <v>136</v>
      </c>
      <c r="S122">
        <f t="shared" si="63"/>
        <v>4918</v>
      </c>
      <c r="T122">
        <f t="shared" si="64"/>
        <v>35</v>
      </c>
      <c r="U122">
        <f t="shared" si="65"/>
        <v>1113</v>
      </c>
      <c r="V122">
        <f t="shared" si="66"/>
        <v>4</v>
      </c>
      <c r="W122">
        <f t="shared" si="67"/>
        <v>0.71167141114274091</v>
      </c>
      <c r="X122">
        <f t="shared" si="68"/>
        <v>0.25735294117647056</v>
      </c>
    </row>
    <row r="123" spans="3:24" x14ac:dyDescent="0.2">
      <c r="C123" t="s">
        <v>92</v>
      </c>
      <c r="D123">
        <v>-2.3607420000000001</v>
      </c>
      <c r="E123">
        <v>-303.60000000000002</v>
      </c>
      <c r="F123">
        <v>128.60365100000001</v>
      </c>
      <c r="G123" t="s">
        <v>187</v>
      </c>
      <c r="H123">
        <v>16</v>
      </c>
      <c r="I123">
        <v>2</v>
      </c>
      <c r="J123">
        <v>4</v>
      </c>
      <c r="K123">
        <v>1</v>
      </c>
      <c r="L123" t="s">
        <v>197</v>
      </c>
      <c r="M123">
        <v>4789</v>
      </c>
      <c r="N123">
        <v>47</v>
      </c>
      <c r="O123">
        <v>202</v>
      </c>
      <c r="P123">
        <v>7</v>
      </c>
      <c r="Q123" s="26">
        <f t="shared" si="62"/>
        <v>1.5972222222221388E-3</v>
      </c>
      <c r="R123" s="36">
        <f t="shared" si="40"/>
        <v>138</v>
      </c>
      <c r="S123">
        <f t="shared" si="63"/>
        <v>4773</v>
      </c>
      <c r="T123">
        <f t="shared" si="64"/>
        <v>45</v>
      </c>
      <c r="U123">
        <f t="shared" si="65"/>
        <v>198</v>
      </c>
      <c r="V123">
        <f t="shared" si="66"/>
        <v>6</v>
      </c>
      <c r="W123">
        <f t="shared" si="67"/>
        <v>0.94280326838466366</v>
      </c>
      <c r="X123">
        <f t="shared" si="68"/>
        <v>0.32608695652173914</v>
      </c>
    </row>
    <row r="124" spans="3:24" x14ac:dyDescent="0.2">
      <c r="C124" t="s">
        <v>92</v>
      </c>
      <c r="D124">
        <v>-2.237015</v>
      </c>
      <c r="E124">
        <v>-303.60000000000002</v>
      </c>
      <c r="F124">
        <v>135.716554</v>
      </c>
      <c r="G124" t="s">
        <v>188</v>
      </c>
      <c r="H124">
        <v>18</v>
      </c>
      <c r="I124">
        <v>2</v>
      </c>
      <c r="J124">
        <v>6</v>
      </c>
      <c r="K124">
        <v>1</v>
      </c>
      <c r="L124" t="s">
        <v>198</v>
      </c>
      <c r="M124">
        <v>5070</v>
      </c>
      <c r="N124">
        <v>63</v>
      </c>
      <c r="O124">
        <v>435</v>
      </c>
      <c r="P124">
        <v>10</v>
      </c>
      <c r="Q124" s="26">
        <f t="shared" si="62"/>
        <v>1.6087962962962887E-3</v>
      </c>
      <c r="R124" s="36">
        <f t="shared" si="40"/>
        <v>139</v>
      </c>
      <c r="S124">
        <f t="shared" si="63"/>
        <v>5052</v>
      </c>
      <c r="T124">
        <f t="shared" si="64"/>
        <v>61</v>
      </c>
      <c r="U124">
        <f t="shared" si="65"/>
        <v>429</v>
      </c>
      <c r="V124">
        <f t="shared" si="66"/>
        <v>9</v>
      </c>
      <c r="W124">
        <f t="shared" si="67"/>
        <v>1.2074425969912905</v>
      </c>
      <c r="X124">
        <f t="shared" si="68"/>
        <v>0.43884892086330934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46D2-9A90-3248-B350-DFE704DA1F4F}">
  <dimension ref="A3:G10"/>
  <sheetViews>
    <sheetView workbookViewId="0">
      <selection activeCell="F22" sqref="F22"/>
    </sheetView>
  </sheetViews>
  <sheetFormatPr baseColWidth="10" defaultRowHeight="16" x14ac:dyDescent="0.2"/>
  <cols>
    <col min="1" max="1" width="16.5" bestFit="1" customWidth="1"/>
    <col min="2" max="2" width="25" bestFit="1" customWidth="1"/>
    <col min="3" max="3" width="26.83203125" bestFit="1" customWidth="1"/>
    <col min="4" max="4" width="33.33203125" bestFit="1" customWidth="1"/>
    <col min="5" max="5" width="34.83203125" bestFit="1" customWidth="1"/>
    <col min="6" max="6" width="25.33203125" bestFit="1" customWidth="1"/>
    <col min="7" max="7" width="19.83203125" bestFit="1" customWidth="1"/>
  </cols>
  <sheetData>
    <row r="3" spans="1:7" x14ac:dyDescent="0.2">
      <c r="A3" s="2" t="s">
        <v>18</v>
      </c>
      <c r="B3" t="s">
        <v>83</v>
      </c>
      <c r="C3" t="s">
        <v>84</v>
      </c>
      <c r="D3" t="s">
        <v>85</v>
      </c>
      <c r="E3" t="s">
        <v>86</v>
      </c>
      <c r="F3" t="s">
        <v>94</v>
      </c>
      <c r="G3" t="s">
        <v>97</v>
      </c>
    </row>
    <row r="4" spans="1:7" x14ac:dyDescent="0.2">
      <c r="A4" s="3" t="s">
        <v>17</v>
      </c>
      <c r="B4" s="36">
        <v>212.2</v>
      </c>
      <c r="C4" s="36">
        <v>3.4</v>
      </c>
      <c r="D4" s="36">
        <v>19.7</v>
      </c>
      <c r="E4" s="36">
        <v>0.3</v>
      </c>
      <c r="F4" s="36">
        <v>1.4468451407837146</v>
      </c>
      <c r="G4" s="36">
        <v>2.314715803993115E-2</v>
      </c>
    </row>
    <row r="5" spans="1:7" x14ac:dyDescent="0.2">
      <c r="A5" s="3" t="s">
        <v>4</v>
      </c>
      <c r="B5" s="36">
        <v>535.4</v>
      </c>
      <c r="C5" s="36">
        <v>4.3</v>
      </c>
      <c r="D5" s="36">
        <v>312.60000000000002</v>
      </c>
      <c r="E5" s="36">
        <v>0.4</v>
      </c>
      <c r="F5" s="36">
        <v>20.857668422198167</v>
      </c>
      <c r="G5" s="36">
        <v>3.0253893054883924E-2</v>
      </c>
    </row>
    <row r="6" spans="1:7" x14ac:dyDescent="0.2">
      <c r="A6" s="3" t="s">
        <v>82</v>
      </c>
      <c r="B6" s="36">
        <v>2074.4</v>
      </c>
      <c r="C6" s="36">
        <v>40.799999999999997</v>
      </c>
      <c r="D6" s="36">
        <v>112.2</v>
      </c>
      <c r="E6" s="36">
        <v>14.5</v>
      </c>
      <c r="F6" s="36">
        <v>1.8687515146162514</v>
      </c>
      <c r="G6" s="36">
        <v>0.28489859122862737</v>
      </c>
    </row>
    <row r="7" spans="1:7" x14ac:dyDescent="0.2">
      <c r="A7" s="3" t="s">
        <v>81</v>
      </c>
      <c r="B7" s="36">
        <v>3417.4</v>
      </c>
      <c r="C7" s="36">
        <v>36</v>
      </c>
      <c r="D7" s="36">
        <v>78.2</v>
      </c>
      <c r="E7" s="36">
        <v>4.2</v>
      </c>
      <c r="F7" s="36">
        <v>1.0564696588324842</v>
      </c>
      <c r="G7" s="36">
        <v>0.24796598071818407</v>
      </c>
    </row>
    <row r="8" spans="1:7" x14ac:dyDescent="0.2">
      <c r="A8" s="3" t="s">
        <v>16</v>
      </c>
      <c r="B8" s="36">
        <v>5621.4</v>
      </c>
      <c r="C8" s="36">
        <v>9.6999999999999993</v>
      </c>
      <c r="D8" s="36">
        <v>17.899999999999999</v>
      </c>
      <c r="E8" s="36">
        <v>5.5</v>
      </c>
      <c r="F8" s="36">
        <v>0.17826960814986531</v>
      </c>
      <c r="G8" s="36">
        <v>7.2724803255052886E-2</v>
      </c>
    </row>
    <row r="9" spans="1:7" x14ac:dyDescent="0.2">
      <c r="A9" s="3" t="s">
        <v>25</v>
      </c>
      <c r="B9" s="36">
        <v>4543.7</v>
      </c>
      <c r="C9" s="36">
        <v>74.400000000000006</v>
      </c>
      <c r="D9" s="36">
        <v>847.8</v>
      </c>
      <c r="E9" s="36">
        <v>5.3</v>
      </c>
      <c r="F9" s="36">
        <v>1.6779180518782684</v>
      </c>
      <c r="G9" s="36">
        <v>0.56998992259226966</v>
      </c>
    </row>
    <row r="10" spans="1:7" x14ac:dyDescent="0.2">
      <c r="A10" s="3" t="s">
        <v>19</v>
      </c>
      <c r="B10" s="36">
        <v>2734.0833333333335</v>
      </c>
      <c r="C10" s="36">
        <v>28.1</v>
      </c>
      <c r="D10" s="36">
        <v>231.4</v>
      </c>
      <c r="E10" s="36">
        <v>5.0333333333333332</v>
      </c>
      <c r="F10" s="36">
        <v>4.514320399409792</v>
      </c>
      <c r="G10" s="36">
        <v>0.20483005814815816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0F71-B882-1A43-8B42-A89E732A04F2}">
  <dimension ref="B1:X61"/>
  <sheetViews>
    <sheetView topLeftCell="I26" workbookViewId="0">
      <selection activeCell="Z4" sqref="Z4"/>
    </sheetView>
  </sheetViews>
  <sheetFormatPr baseColWidth="10" defaultRowHeight="16" x14ac:dyDescent="0.2"/>
  <cols>
    <col min="18" max="18" width="17.5" customWidth="1"/>
    <col min="22" max="22" width="18.33203125" customWidth="1"/>
    <col min="23" max="23" width="17.5" customWidth="1"/>
    <col min="24" max="24" width="21.5" customWidth="1"/>
  </cols>
  <sheetData>
    <row r="1" spans="2:24" x14ac:dyDescent="0.2">
      <c r="B1" t="s">
        <v>3</v>
      </c>
      <c r="C1" t="s">
        <v>54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78</v>
      </c>
      <c r="J1" t="s">
        <v>69</v>
      </c>
      <c r="K1" t="s">
        <v>70</v>
      </c>
      <c r="L1" t="s">
        <v>71</v>
      </c>
      <c r="M1" t="s">
        <v>76</v>
      </c>
      <c r="N1" t="s">
        <v>79</v>
      </c>
      <c r="O1" t="s">
        <v>72</v>
      </c>
      <c r="P1" t="s">
        <v>73</v>
      </c>
      <c r="Q1" t="s">
        <v>96</v>
      </c>
      <c r="R1" t="s">
        <v>74</v>
      </c>
      <c r="S1" t="s">
        <v>77</v>
      </c>
      <c r="T1" t="s">
        <v>80</v>
      </c>
      <c r="U1" t="s">
        <v>75</v>
      </c>
      <c r="V1" t="s">
        <v>93</v>
      </c>
      <c r="W1" t="s">
        <v>231</v>
      </c>
      <c r="X1" t="s">
        <v>232</v>
      </c>
    </row>
    <row r="2" spans="2:24" x14ac:dyDescent="0.2">
      <c r="B2" t="s">
        <v>87</v>
      </c>
      <c r="C2">
        <v>-2.2380209999999998</v>
      </c>
      <c r="D2">
        <v>-276</v>
      </c>
      <c r="E2">
        <v>123.323217</v>
      </c>
      <c r="F2" t="s">
        <v>199</v>
      </c>
      <c r="G2">
        <v>17</v>
      </c>
      <c r="H2">
        <v>2</v>
      </c>
      <c r="I2">
        <v>3</v>
      </c>
      <c r="J2">
        <v>1</v>
      </c>
      <c r="K2" t="s">
        <v>209</v>
      </c>
      <c r="L2">
        <v>4409</v>
      </c>
      <c r="M2">
        <v>161</v>
      </c>
      <c r="N2">
        <v>430</v>
      </c>
      <c r="O2">
        <v>9</v>
      </c>
      <c r="P2" s="26">
        <f t="shared" ref="P2:P61" si="0">K2-F2</f>
        <v>1.5393518518518334E-3</v>
      </c>
      <c r="Q2" s="36">
        <f t="shared" ref="Q2:Q61" si="1">HOUR(P2)*3600 + MINUTE(P2)*60 + SECOND(P2)</f>
        <v>133</v>
      </c>
      <c r="R2">
        <f t="shared" ref="R2:U24" si="2">L2-G2</f>
        <v>4392</v>
      </c>
      <c r="S2">
        <f t="shared" si="2"/>
        <v>159</v>
      </c>
      <c r="T2">
        <f t="shared" si="2"/>
        <v>427</v>
      </c>
      <c r="U2">
        <f t="shared" si="2"/>
        <v>8</v>
      </c>
      <c r="V2">
        <f>(S2/R2)*100</f>
        <v>3.6202185792349724</v>
      </c>
      <c r="W2">
        <f t="shared" ref="W2:W61" si="3">S2/Q2</f>
        <v>1.1954887218045114</v>
      </c>
      <c r="X2">
        <f>R2/Q2</f>
        <v>33.022556390977442</v>
      </c>
    </row>
    <row r="3" spans="2:24" x14ac:dyDescent="0.2">
      <c r="B3" t="s">
        <v>87</v>
      </c>
      <c r="C3">
        <v>-2.0445030000000002</v>
      </c>
      <c r="D3">
        <v>-276</v>
      </c>
      <c r="E3">
        <v>134.99613099999999</v>
      </c>
      <c r="F3" t="s">
        <v>200</v>
      </c>
      <c r="G3">
        <v>17</v>
      </c>
      <c r="H3">
        <v>2</v>
      </c>
      <c r="I3">
        <v>3</v>
      </c>
      <c r="J3">
        <v>1</v>
      </c>
      <c r="K3" t="s">
        <v>210</v>
      </c>
      <c r="L3">
        <v>4388</v>
      </c>
      <c r="M3">
        <v>92</v>
      </c>
      <c r="N3">
        <v>441</v>
      </c>
      <c r="O3">
        <v>8</v>
      </c>
      <c r="P3" s="26">
        <f t="shared" si="0"/>
        <v>1.585648148148211E-3</v>
      </c>
      <c r="Q3" s="36">
        <f t="shared" si="1"/>
        <v>137</v>
      </c>
      <c r="R3">
        <f t="shared" si="2"/>
        <v>4371</v>
      </c>
      <c r="S3">
        <f t="shared" si="2"/>
        <v>90</v>
      </c>
      <c r="T3">
        <f t="shared" si="2"/>
        <v>438</v>
      </c>
      <c r="U3">
        <f t="shared" si="2"/>
        <v>7</v>
      </c>
      <c r="V3">
        <f t="shared" ref="V2:V61" si="4">(S3/R3)*100</f>
        <v>2.0590253946465338</v>
      </c>
      <c r="W3">
        <f t="shared" si="3"/>
        <v>0.65693430656934304</v>
      </c>
      <c r="X3">
        <f>R3/Q3</f>
        <v>31.905109489051096</v>
      </c>
    </row>
    <row r="4" spans="2:24" x14ac:dyDescent="0.2">
      <c r="B4" t="s">
        <v>87</v>
      </c>
      <c r="C4">
        <v>-2.1686299999999998</v>
      </c>
      <c r="D4">
        <v>-276</v>
      </c>
      <c r="E4">
        <v>127.269272</v>
      </c>
      <c r="F4" t="s">
        <v>201</v>
      </c>
      <c r="G4">
        <v>16</v>
      </c>
      <c r="H4">
        <v>2</v>
      </c>
      <c r="I4">
        <v>3</v>
      </c>
      <c r="J4">
        <v>1</v>
      </c>
      <c r="K4" t="s">
        <v>211</v>
      </c>
      <c r="L4">
        <v>3732</v>
      </c>
      <c r="M4">
        <v>71</v>
      </c>
      <c r="N4">
        <v>715</v>
      </c>
      <c r="O4">
        <v>8</v>
      </c>
      <c r="P4" s="26">
        <f t="shared" si="0"/>
        <v>1.4930555555555669E-3</v>
      </c>
      <c r="Q4" s="36">
        <f t="shared" si="1"/>
        <v>129</v>
      </c>
      <c r="R4">
        <f t="shared" si="2"/>
        <v>3716</v>
      </c>
      <c r="S4">
        <f t="shared" si="2"/>
        <v>69</v>
      </c>
      <c r="T4">
        <f t="shared" si="2"/>
        <v>712</v>
      </c>
      <c r="U4">
        <f t="shared" si="2"/>
        <v>7</v>
      </c>
      <c r="V4">
        <f t="shared" si="4"/>
        <v>1.8568353067814853</v>
      </c>
      <c r="W4">
        <f t="shared" si="3"/>
        <v>0.53488372093023251</v>
      </c>
      <c r="X4">
        <f t="shared" ref="X4:X61" si="5">R4/Q4</f>
        <v>28.806201550387598</v>
      </c>
    </row>
    <row r="5" spans="2:24" x14ac:dyDescent="0.2">
      <c r="B5" t="s">
        <v>87</v>
      </c>
      <c r="C5">
        <v>-2.049668</v>
      </c>
      <c r="D5">
        <v>-276</v>
      </c>
      <c r="E5">
        <v>134.655958</v>
      </c>
      <c r="F5" t="s">
        <v>202</v>
      </c>
      <c r="G5">
        <v>18</v>
      </c>
      <c r="H5">
        <v>2</v>
      </c>
      <c r="I5">
        <v>4</v>
      </c>
      <c r="J5">
        <v>1</v>
      </c>
      <c r="K5" t="s">
        <v>212</v>
      </c>
      <c r="L5">
        <v>4774</v>
      </c>
      <c r="M5">
        <v>152</v>
      </c>
      <c r="N5">
        <v>479</v>
      </c>
      <c r="O5">
        <v>7</v>
      </c>
      <c r="P5" s="26">
        <f t="shared" si="0"/>
        <v>1.6319444444444775E-3</v>
      </c>
      <c r="Q5" s="36">
        <f t="shared" si="1"/>
        <v>141</v>
      </c>
      <c r="R5">
        <f t="shared" si="2"/>
        <v>4756</v>
      </c>
      <c r="S5">
        <f t="shared" si="2"/>
        <v>150</v>
      </c>
      <c r="T5">
        <f t="shared" si="2"/>
        <v>475</v>
      </c>
      <c r="U5">
        <f t="shared" si="2"/>
        <v>6</v>
      </c>
      <c r="V5">
        <f t="shared" si="4"/>
        <v>3.1539108494533221</v>
      </c>
      <c r="W5">
        <f t="shared" si="3"/>
        <v>1.0638297872340425</v>
      </c>
      <c r="X5">
        <f t="shared" si="5"/>
        <v>33.730496453900706</v>
      </c>
    </row>
    <row r="6" spans="2:24" x14ac:dyDescent="0.2">
      <c r="B6" t="s">
        <v>87</v>
      </c>
      <c r="C6">
        <v>-2.1927850000000002</v>
      </c>
      <c r="D6">
        <v>-276</v>
      </c>
      <c r="E6">
        <v>125.86731899999999</v>
      </c>
      <c r="F6" t="s">
        <v>203</v>
      </c>
      <c r="G6">
        <v>16</v>
      </c>
      <c r="H6">
        <v>2</v>
      </c>
      <c r="I6">
        <v>3</v>
      </c>
      <c r="J6">
        <v>1</v>
      </c>
      <c r="K6" t="s">
        <v>213</v>
      </c>
      <c r="L6">
        <v>4029</v>
      </c>
      <c r="M6">
        <v>157</v>
      </c>
      <c r="N6">
        <v>401</v>
      </c>
      <c r="O6">
        <v>6</v>
      </c>
      <c r="P6" s="26">
        <f t="shared" si="0"/>
        <v>1.481481481481528E-3</v>
      </c>
      <c r="Q6" s="36">
        <f t="shared" si="1"/>
        <v>128</v>
      </c>
      <c r="R6">
        <f t="shared" si="2"/>
        <v>4013</v>
      </c>
      <c r="S6">
        <f t="shared" si="2"/>
        <v>155</v>
      </c>
      <c r="T6">
        <f t="shared" si="2"/>
        <v>398</v>
      </c>
      <c r="U6">
        <f t="shared" si="2"/>
        <v>5</v>
      </c>
      <c r="V6">
        <f t="shared" si="4"/>
        <v>3.8624470470969348</v>
      </c>
      <c r="W6">
        <f t="shared" si="3"/>
        <v>1.2109375</v>
      </c>
      <c r="X6">
        <f t="shared" si="5"/>
        <v>31.3515625</v>
      </c>
    </row>
    <row r="7" spans="2:24" x14ac:dyDescent="0.2">
      <c r="B7" t="s">
        <v>87</v>
      </c>
      <c r="C7">
        <v>-2.049169</v>
      </c>
      <c r="D7">
        <v>-248.4</v>
      </c>
      <c r="E7">
        <v>121.21989600000001</v>
      </c>
      <c r="F7" t="s">
        <v>204</v>
      </c>
      <c r="G7">
        <v>16</v>
      </c>
      <c r="H7">
        <v>2</v>
      </c>
      <c r="I7">
        <v>3</v>
      </c>
      <c r="J7">
        <v>1</v>
      </c>
      <c r="K7" t="s">
        <v>214</v>
      </c>
      <c r="L7">
        <v>4139</v>
      </c>
      <c r="M7">
        <v>130</v>
      </c>
      <c r="N7">
        <v>311</v>
      </c>
      <c r="O7">
        <v>10</v>
      </c>
      <c r="P7" s="26">
        <f t="shared" si="0"/>
        <v>1.5393518518519445E-3</v>
      </c>
      <c r="Q7" s="36">
        <f t="shared" si="1"/>
        <v>133</v>
      </c>
      <c r="R7">
        <f t="shared" si="2"/>
        <v>4123</v>
      </c>
      <c r="S7">
        <f t="shared" si="2"/>
        <v>128</v>
      </c>
      <c r="T7">
        <f t="shared" si="2"/>
        <v>308</v>
      </c>
      <c r="U7">
        <f t="shared" si="2"/>
        <v>9</v>
      </c>
      <c r="V7">
        <f t="shared" si="4"/>
        <v>3.1045355323793355</v>
      </c>
      <c r="W7">
        <f t="shared" si="3"/>
        <v>0.96240601503759393</v>
      </c>
      <c r="X7">
        <f t="shared" si="5"/>
        <v>31</v>
      </c>
    </row>
    <row r="8" spans="2:24" x14ac:dyDescent="0.2">
      <c r="B8" t="s">
        <v>87</v>
      </c>
      <c r="C8">
        <v>-2.3672439999999999</v>
      </c>
      <c r="D8">
        <v>-303.60000000000002</v>
      </c>
      <c r="E8">
        <v>128.25037800000001</v>
      </c>
      <c r="F8" t="s">
        <v>205</v>
      </c>
      <c r="G8">
        <v>17</v>
      </c>
      <c r="H8">
        <v>2</v>
      </c>
      <c r="I8">
        <v>5</v>
      </c>
      <c r="J8">
        <v>1</v>
      </c>
      <c r="K8" t="s">
        <v>215</v>
      </c>
      <c r="L8">
        <v>4842</v>
      </c>
      <c r="M8">
        <v>123</v>
      </c>
      <c r="N8">
        <v>444</v>
      </c>
      <c r="O8">
        <v>8</v>
      </c>
      <c r="P8" s="26">
        <f t="shared" si="0"/>
        <v>1.5856481481481E-3</v>
      </c>
      <c r="Q8" s="36">
        <f t="shared" si="1"/>
        <v>137</v>
      </c>
      <c r="R8">
        <f t="shared" si="2"/>
        <v>4825</v>
      </c>
      <c r="S8">
        <f t="shared" si="2"/>
        <v>121</v>
      </c>
      <c r="T8">
        <f t="shared" si="2"/>
        <v>439</v>
      </c>
      <c r="U8">
        <f t="shared" si="2"/>
        <v>7</v>
      </c>
      <c r="V8">
        <f t="shared" si="4"/>
        <v>2.5077720207253886</v>
      </c>
      <c r="W8">
        <f t="shared" si="3"/>
        <v>0.88321167883211682</v>
      </c>
      <c r="X8">
        <f t="shared" si="5"/>
        <v>35.21897810218978</v>
      </c>
    </row>
    <row r="9" spans="2:24" x14ac:dyDescent="0.2">
      <c r="B9" t="s">
        <v>87</v>
      </c>
      <c r="C9">
        <v>-1.9680299999999999</v>
      </c>
      <c r="D9">
        <v>-248.4</v>
      </c>
      <c r="E9">
        <v>126.217564</v>
      </c>
      <c r="F9" t="s">
        <v>206</v>
      </c>
      <c r="G9">
        <v>17</v>
      </c>
      <c r="H9">
        <v>2</v>
      </c>
      <c r="I9">
        <v>4</v>
      </c>
      <c r="J9">
        <v>1</v>
      </c>
      <c r="K9" t="s">
        <v>216</v>
      </c>
      <c r="L9">
        <v>2644</v>
      </c>
      <c r="M9">
        <v>81</v>
      </c>
      <c r="N9">
        <v>244</v>
      </c>
      <c r="O9">
        <v>10</v>
      </c>
      <c r="P9" s="26">
        <f t="shared" si="0"/>
        <v>1.5046296296296058E-3</v>
      </c>
      <c r="Q9" s="36">
        <f t="shared" si="1"/>
        <v>130</v>
      </c>
      <c r="R9">
        <f t="shared" si="2"/>
        <v>2627</v>
      </c>
      <c r="S9">
        <f t="shared" si="2"/>
        <v>79</v>
      </c>
      <c r="T9">
        <f t="shared" si="2"/>
        <v>240</v>
      </c>
      <c r="U9">
        <f t="shared" si="2"/>
        <v>9</v>
      </c>
      <c r="V9">
        <f t="shared" si="4"/>
        <v>3.0072325846973733</v>
      </c>
      <c r="W9">
        <f t="shared" si="3"/>
        <v>0.60769230769230764</v>
      </c>
      <c r="X9">
        <f t="shared" si="5"/>
        <v>20.207692307692309</v>
      </c>
    </row>
    <row r="10" spans="2:24" x14ac:dyDescent="0.2">
      <c r="B10" t="s">
        <v>87</v>
      </c>
      <c r="C10">
        <v>-1.9735039999999999</v>
      </c>
      <c r="D10">
        <v>-248.4</v>
      </c>
      <c r="E10">
        <v>125.86747800000001</v>
      </c>
      <c r="F10" t="s">
        <v>207</v>
      </c>
      <c r="G10">
        <v>17</v>
      </c>
      <c r="H10">
        <v>2</v>
      </c>
      <c r="I10">
        <v>5</v>
      </c>
      <c r="J10">
        <v>1</v>
      </c>
      <c r="K10" t="s">
        <v>217</v>
      </c>
      <c r="L10">
        <v>4242</v>
      </c>
      <c r="M10">
        <v>138</v>
      </c>
      <c r="N10">
        <v>414</v>
      </c>
      <c r="O10">
        <v>9</v>
      </c>
      <c r="P10" s="26">
        <f t="shared" si="0"/>
        <v>1.5393518518519445E-3</v>
      </c>
      <c r="Q10" s="36">
        <f t="shared" si="1"/>
        <v>133</v>
      </c>
      <c r="R10">
        <f t="shared" si="2"/>
        <v>4225</v>
      </c>
      <c r="S10">
        <f t="shared" si="2"/>
        <v>136</v>
      </c>
      <c r="T10">
        <f t="shared" si="2"/>
        <v>409</v>
      </c>
      <c r="U10">
        <f t="shared" si="2"/>
        <v>8</v>
      </c>
      <c r="V10">
        <f t="shared" si="4"/>
        <v>3.2189349112426031</v>
      </c>
      <c r="W10">
        <f t="shared" si="3"/>
        <v>1.0225563909774436</v>
      </c>
      <c r="X10">
        <f t="shared" si="5"/>
        <v>31.766917293233082</v>
      </c>
    </row>
    <row r="11" spans="2:24" x14ac:dyDescent="0.2">
      <c r="B11" t="s">
        <v>87</v>
      </c>
      <c r="C11">
        <v>-2.2189510000000001</v>
      </c>
      <c r="D11">
        <v>-276</v>
      </c>
      <c r="E11">
        <v>124.383078</v>
      </c>
      <c r="F11" t="s">
        <v>208</v>
      </c>
      <c r="G11">
        <v>16</v>
      </c>
      <c r="H11">
        <v>2</v>
      </c>
      <c r="I11">
        <v>5</v>
      </c>
      <c r="J11">
        <v>1</v>
      </c>
      <c r="K11" t="s">
        <v>218</v>
      </c>
      <c r="L11">
        <v>4682</v>
      </c>
      <c r="M11">
        <v>124</v>
      </c>
      <c r="N11">
        <v>394</v>
      </c>
      <c r="O11">
        <v>8</v>
      </c>
      <c r="P11" s="26">
        <f t="shared" si="0"/>
        <v>1.5509259259258723E-3</v>
      </c>
      <c r="Q11" s="36">
        <f t="shared" si="1"/>
        <v>134</v>
      </c>
      <c r="R11">
        <f t="shared" si="2"/>
        <v>4666</v>
      </c>
      <c r="S11">
        <f t="shared" si="2"/>
        <v>122</v>
      </c>
      <c r="T11">
        <f t="shared" si="2"/>
        <v>389</v>
      </c>
      <c r="U11">
        <f t="shared" si="2"/>
        <v>7</v>
      </c>
      <c r="V11">
        <f t="shared" si="4"/>
        <v>2.6146592370338619</v>
      </c>
      <c r="W11">
        <f t="shared" si="3"/>
        <v>0.91044776119402981</v>
      </c>
      <c r="X11">
        <f t="shared" si="5"/>
        <v>34.820895522388057</v>
      </c>
    </row>
    <row r="12" spans="2:24" x14ac:dyDescent="0.2">
      <c r="B12" t="s">
        <v>88</v>
      </c>
      <c r="C12">
        <v>-1.5402400000000001</v>
      </c>
      <c r="D12">
        <v>-193.2</v>
      </c>
      <c r="E12">
        <v>125.434974</v>
      </c>
      <c r="F12" t="s">
        <v>99</v>
      </c>
      <c r="G12">
        <v>18</v>
      </c>
      <c r="H12">
        <v>2</v>
      </c>
      <c r="I12">
        <v>4</v>
      </c>
      <c r="J12">
        <v>1</v>
      </c>
      <c r="K12" t="s">
        <v>109</v>
      </c>
      <c r="L12">
        <v>3615</v>
      </c>
      <c r="M12">
        <v>210</v>
      </c>
      <c r="N12">
        <v>1261</v>
      </c>
      <c r="O12">
        <v>35</v>
      </c>
      <c r="P12" s="26">
        <f t="shared" si="0"/>
        <v>1.6550925925925553E-3</v>
      </c>
      <c r="Q12" s="36">
        <f t="shared" si="1"/>
        <v>143</v>
      </c>
      <c r="R12">
        <f t="shared" si="2"/>
        <v>3597</v>
      </c>
      <c r="S12">
        <f t="shared" si="2"/>
        <v>208</v>
      </c>
      <c r="T12">
        <f t="shared" si="2"/>
        <v>1257</v>
      </c>
      <c r="U12">
        <f t="shared" si="2"/>
        <v>34</v>
      </c>
      <c r="V12">
        <f t="shared" si="4"/>
        <v>5.782596608284682</v>
      </c>
      <c r="W12">
        <f t="shared" si="3"/>
        <v>1.4545454545454546</v>
      </c>
      <c r="X12">
        <f t="shared" si="5"/>
        <v>25.153846153846153</v>
      </c>
    </row>
    <row r="13" spans="2:24" x14ac:dyDescent="0.2">
      <c r="B13" t="s">
        <v>88</v>
      </c>
      <c r="C13">
        <v>-1.5095970000000001</v>
      </c>
      <c r="D13">
        <v>-193.2</v>
      </c>
      <c r="E13">
        <v>127.981194</v>
      </c>
      <c r="F13" t="s">
        <v>100</v>
      </c>
      <c r="G13">
        <v>7</v>
      </c>
      <c r="H13">
        <v>4</v>
      </c>
      <c r="I13">
        <v>6</v>
      </c>
      <c r="J13">
        <v>4</v>
      </c>
      <c r="K13" t="s">
        <v>110</v>
      </c>
      <c r="L13">
        <v>3454</v>
      </c>
      <c r="M13">
        <v>219</v>
      </c>
      <c r="N13">
        <v>1083</v>
      </c>
      <c r="O13">
        <v>57</v>
      </c>
      <c r="P13" s="26">
        <f t="shared" si="0"/>
        <v>1.5625000000000222E-3</v>
      </c>
      <c r="Q13" s="36">
        <f t="shared" si="1"/>
        <v>135</v>
      </c>
      <c r="R13">
        <f t="shared" si="2"/>
        <v>3447</v>
      </c>
      <c r="S13">
        <f t="shared" si="2"/>
        <v>215</v>
      </c>
      <c r="T13">
        <f t="shared" si="2"/>
        <v>1077</v>
      </c>
      <c r="U13">
        <f t="shared" si="2"/>
        <v>53</v>
      </c>
      <c r="V13">
        <f t="shared" si="4"/>
        <v>6.2373078038874379</v>
      </c>
      <c r="W13">
        <f t="shared" si="3"/>
        <v>1.5925925925925926</v>
      </c>
      <c r="X13">
        <f t="shared" si="5"/>
        <v>25.533333333333335</v>
      </c>
    </row>
    <row r="14" spans="2:24" x14ac:dyDescent="0.2">
      <c r="B14" t="s">
        <v>88</v>
      </c>
      <c r="C14">
        <v>-1.5576859999999999</v>
      </c>
      <c r="D14">
        <v>-193.2</v>
      </c>
      <c r="E14">
        <v>124.030115</v>
      </c>
      <c r="F14" t="s">
        <v>101</v>
      </c>
      <c r="G14">
        <v>6</v>
      </c>
      <c r="H14">
        <v>4</v>
      </c>
      <c r="I14">
        <v>4</v>
      </c>
      <c r="J14">
        <v>3</v>
      </c>
      <c r="K14" t="s">
        <v>111</v>
      </c>
      <c r="L14">
        <v>3723</v>
      </c>
      <c r="M14">
        <v>257</v>
      </c>
      <c r="N14">
        <v>1432</v>
      </c>
      <c r="O14">
        <v>80</v>
      </c>
      <c r="P14" s="26">
        <f t="shared" si="0"/>
        <v>1.6666666666667052E-3</v>
      </c>
      <c r="Q14" s="36">
        <f t="shared" si="1"/>
        <v>144</v>
      </c>
      <c r="R14">
        <f t="shared" si="2"/>
        <v>3717</v>
      </c>
      <c r="S14">
        <f t="shared" si="2"/>
        <v>253</v>
      </c>
      <c r="T14">
        <f t="shared" si="2"/>
        <v>1428</v>
      </c>
      <c r="U14">
        <f t="shared" si="2"/>
        <v>77</v>
      </c>
      <c r="V14">
        <f t="shared" si="4"/>
        <v>6.8065644336830777</v>
      </c>
      <c r="W14">
        <f t="shared" si="3"/>
        <v>1.7569444444444444</v>
      </c>
      <c r="X14">
        <f t="shared" si="5"/>
        <v>25.8125</v>
      </c>
    </row>
    <row r="15" spans="2:24" x14ac:dyDescent="0.2">
      <c r="B15" t="s">
        <v>88</v>
      </c>
      <c r="C15">
        <v>-1.4849559999999999</v>
      </c>
      <c r="D15">
        <v>-193.2</v>
      </c>
      <c r="E15">
        <v>130.10490300000001</v>
      </c>
      <c r="F15" t="s">
        <v>102</v>
      </c>
      <c r="G15">
        <v>9</v>
      </c>
      <c r="H15">
        <v>3</v>
      </c>
      <c r="I15">
        <v>6</v>
      </c>
      <c r="J15">
        <v>2</v>
      </c>
      <c r="K15" t="s">
        <v>112</v>
      </c>
      <c r="L15">
        <v>4159</v>
      </c>
      <c r="M15">
        <v>267</v>
      </c>
      <c r="N15">
        <v>1484</v>
      </c>
      <c r="O15">
        <v>54</v>
      </c>
      <c r="P15" s="26">
        <f t="shared" si="0"/>
        <v>1.7361111111111605E-3</v>
      </c>
      <c r="Q15" s="36">
        <f t="shared" si="1"/>
        <v>150</v>
      </c>
      <c r="R15">
        <f t="shared" si="2"/>
        <v>4150</v>
      </c>
      <c r="S15">
        <f t="shared" si="2"/>
        <v>264</v>
      </c>
      <c r="T15">
        <f t="shared" si="2"/>
        <v>1478</v>
      </c>
      <c r="U15">
        <f t="shared" si="2"/>
        <v>52</v>
      </c>
      <c r="V15">
        <f t="shared" si="4"/>
        <v>6.3614457831325302</v>
      </c>
      <c r="W15">
        <f t="shared" si="3"/>
        <v>1.76</v>
      </c>
      <c r="X15">
        <f t="shared" si="5"/>
        <v>27.666666666666668</v>
      </c>
    </row>
    <row r="16" spans="2:24" x14ac:dyDescent="0.2">
      <c r="B16" t="s">
        <v>88</v>
      </c>
      <c r="C16">
        <v>-1.527409</v>
      </c>
      <c r="D16">
        <v>-193.2</v>
      </c>
      <c r="E16">
        <v>126.488682</v>
      </c>
      <c r="F16" t="s">
        <v>103</v>
      </c>
      <c r="G16">
        <v>8</v>
      </c>
      <c r="H16">
        <v>3</v>
      </c>
      <c r="I16">
        <v>7</v>
      </c>
      <c r="J16">
        <v>2</v>
      </c>
      <c r="K16" t="s">
        <v>113</v>
      </c>
      <c r="L16">
        <v>3865</v>
      </c>
      <c r="M16">
        <v>199</v>
      </c>
      <c r="N16">
        <v>1483</v>
      </c>
      <c r="O16">
        <v>42</v>
      </c>
      <c r="P16" s="26">
        <f t="shared" si="0"/>
        <v>1.7129629629629717E-3</v>
      </c>
      <c r="Q16" s="36">
        <f t="shared" si="1"/>
        <v>148</v>
      </c>
      <c r="R16">
        <f t="shared" si="2"/>
        <v>3857</v>
      </c>
      <c r="S16">
        <f t="shared" si="2"/>
        <v>196</v>
      </c>
      <c r="T16">
        <f t="shared" si="2"/>
        <v>1476</v>
      </c>
      <c r="U16">
        <f t="shared" si="2"/>
        <v>40</v>
      </c>
      <c r="V16">
        <f t="shared" si="4"/>
        <v>5.0816696914700543</v>
      </c>
      <c r="W16">
        <f t="shared" si="3"/>
        <v>1.3243243243243243</v>
      </c>
      <c r="X16">
        <f t="shared" si="5"/>
        <v>26.060810810810811</v>
      </c>
    </row>
    <row r="17" spans="2:24" x14ac:dyDescent="0.2">
      <c r="B17" t="s">
        <v>88</v>
      </c>
      <c r="C17">
        <v>-1.53166</v>
      </c>
      <c r="D17">
        <v>-193.2</v>
      </c>
      <c r="E17">
        <v>126.137642</v>
      </c>
      <c r="F17" t="s">
        <v>104</v>
      </c>
      <c r="G17">
        <v>8</v>
      </c>
      <c r="H17">
        <v>5</v>
      </c>
      <c r="I17">
        <v>7</v>
      </c>
      <c r="J17">
        <v>4</v>
      </c>
      <c r="K17" t="s">
        <v>114</v>
      </c>
      <c r="L17">
        <v>3751</v>
      </c>
      <c r="M17">
        <v>206</v>
      </c>
      <c r="N17">
        <v>1698</v>
      </c>
      <c r="O17">
        <v>47</v>
      </c>
      <c r="P17" s="26">
        <f t="shared" si="0"/>
        <v>1.6435185185185164E-3</v>
      </c>
      <c r="Q17" s="36">
        <f t="shared" si="1"/>
        <v>142</v>
      </c>
      <c r="R17">
        <f t="shared" si="2"/>
        <v>3743</v>
      </c>
      <c r="S17">
        <f t="shared" si="2"/>
        <v>201</v>
      </c>
      <c r="T17">
        <f t="shared" si="2"/>
        <v>1691</v>
      </c>
      <c r="U17">
        <f t="shared" si="2"/>
        <v>43</v>
      </c>
      <c r="V17">
        <f t="shared" si="4"/>
        <v>5.3700240448837828</v>
      </c>
      <c r="W17">
        <f t="shared" si="3"/>
        <v>1.4154929577464788</v>
      </c>
      <c r="X17">
        <f t="shared" si="5"/>
        <v>26.359154929577464</v>
      </c>
    </row>
    <row r="18" spans="2:24" x14ac:dyDescent="0.2">
      <c r="B18" t="s">
        <v>88</v>
      </c>
      <c r="C18">
        <v>-1.557688</v>
      </c>
      <c r="D18">
        <v>-193.2</v>
      </c>
      <c r="E18">
        <v>124.029939</v>
      </c>
      <c r="F18" t="s">
        <v>105</v>
      </c>
      <c r="G18">
        <v>9</v>
      </c>
      <c r="H18">
        <v>4</v>
      </c>
      <c r="I18">
        <v>8</v>
      </c>
      <c r="J18">
        <v>4</v>
      </c>
      <c r="K18" t="s">
        <v>115</v>
      </c>
      <c r="L18">
        <v>3577</v>
      </c>
      <c r="M18">
        <v>232</v>
      </c>
      <c r="N18">
        <v>1741</v>
      </c>
      <c r="O18">
        <v>45</v>
      </c>
      <c r="P18" s="26">
        <f t="shared" si="0"/>
        <v>1.6550925925925553E-3</v>
      </c>
      <c r="Q18" s="36">
        <f t="shared" si="1"/>
        <v>143</v>
      </c>
      <c r="R18">
        <f t="shared" si="2"/>
        <v>3568</v>
      </c>
      <c r="S18">
        <f t="shared" si="2"/>
        <v>228</v>
      </c>
      <c r="T18">
        <f t="shared" si="2"/>
        <v>1733</v>
      </c>
      <c r="U18">
        <f t="shared" si="2"/>
        <v>41</v>
      </c>
      <c r="V18">
        <f t="shared" si="4"/>
        <v>6.3901345291479821</v>
      </c>
      <c r="W18">
        <f t="shared" si="3"/>
        <v>1.5944055944055944</v>
      </c>
      <c r="X18">
        <f t="shared" si="5"/>
        <v>24.95104895104895</v>
      </c>
    </row>
    <row r="19" spans="2:24" x14ac:dyDescent="0.2">
      <c r="B19" t="s">
        <v>88</v>
      </c>
      <c r="C19">
        <v>-1.5316609999999999</v>
      </c>
      <c r="D19">
        <v>-193.2</v>
      </c>
      <c r="E19">
        <v>126.137591</v>
      </c>
      <c r="F19" t="s">
        <v>106</v>
      </c>
      <c r="G19">
        <v>8</v>
      </c>
      <c r="H19">
        <v>4</v>
      </c>
      <c r="I19">
        <v>7</v>
      </c>
      <c r="J19">
        <v>3</v>
      </c>
      <c r="K19" t="s">
        <v>116</v>
      </c>
      <c r="L19">
        <v>3539</v>
      </c>
      <c r="M19">
        <v>246</v>
      </c>
      <c r="N19">
        <v>1673</v>
      </c>
      <c r="O19">
        <v>66</v>
      </c>
      <c r="P19" s="26">
        <f t="shared" si="0"/>
        <v>1.6666666666667052E-3</v>
      </c>
      <c r="Q19" s="36">
        <f t="shared" si="1"/>
        <v>144</v>
      </c>
      <c r="R19">
        <f t="shared" si="2"/>
        <v>3531</v>
      </c>
      <c r="S19">
        <f t="shared" si="2"/>
        <v>242</v>
      </c>
      <c r="T19">
        <f t="shared" si="2"/>
        <v>1666</v>
      </c>
      <c r="U19">
        <f t="shared" si="2"/>
        <v>63</v>
      </c>
      <c r="V19">
        <f t="shared" si="4"/>
        <v>6.8535825545171329</v>
      </c>
      <c r="W19">
        <f t="shared" si="3"/>
        <v>1.6805555555555556</v>
      </c>
      <c r="X19">
        <f t="shared" si="5"/>
        <v>24.520833333333332</v>
      </c>
    </row>
    <row r="20" spans="2:24" x14ac:dyDescent="0.2">
      <c r="B20" t="s">
        <v>88</v>
      </c>
      <c r="C20">
        <v>-1.465495</v>
      </c>
      <c r="D20">
        <v>-193.2</v>
      </c>
      <c r="E20">
        <v>131.832628</v>
      </c>
      <c r="F20" t="s">
        <v>107</v>
      </c>
      <c r="G20">
        <v>6</v>
      </c>
      <c r="H20">
        <v>3</v>
      </c>
      <c r="I20">
        <v>5</v>
      </c>
      <c r="J20">
        <v>3</v>
      </c>
      <c r="K20" t="s">
        <v>117</v>
      </c>
      <c r="L20">
        <v>3334</v>
      </c>
      <c r="M20">
        <v>287</v>
      </c>
      <c r="N20">
        <v>1350</v>
      </c>
      <c r="O20">
        <v>94</v>
      </c>
      <c r="P20" s="26">
        <f t="shared" si="0"/>
        <v>1.6666666666667052E-3</v>
      </c>
      <c r="Q20" s="36">
        <f t="shared" si="1"/>
        <v>144</v>
      </c>
      <c r="R20">
        <f t="shared" si="2"/>
        <v>3328</v>
      </c>
      <c r="S20">
        <f t="shared" si="2"/>
        <v>284</v>
      </c>
      <c r="T20">
        <f t="shared" si="2"/>
        <v>1345</v>
      </c>
      <c r="U20">
        <f t="shared" si="2"/>
        <v>91</v>
      </c>
      <c r="V20">
        <f t="shared" si="4"/>
        <v>8.5336538461538467</v>
      </c>
      <c r="W20">
        <f t="shared" si="3"/>
        <v>1.9722222222222223</v>
      </c>
      <c r="X20">
        <f t="shared" si="5"/>
        <v>23.111111111111111</v>
      </c>
    </row>
    <row r="21" spans="2:24" x14ac:dyDescent="0.2">
      <c r="B21" t="s">
        <v>88</v>
      </c>
      <c r="C21">
        <v>-1.4973780000000001</v>
      </c>
      <c r="D21">
        <v>-193.2</v>
      </c>
      <c r="E21">
        <v>129.025519</v>
      </c>
      <c r="F21" t="s">
        <v>108</v>
      </c>
      <c r="G21">
        <v>8</v>
      </c>
      <c r="H21">
        <v>4</v>
      </c>
      <c r="I21">
        <v>4</v>
      </c>
      <c r="J21">
        <v>4</v>
      </c>
      <c r="K21" t="s">
        <v>118</v>
      </c>
      <c r="L21">
        <v>3612</v>
      </c>
      <c r="M21">
        <v>249</v>
      </c>
      <c r="N21">
        <v>1261</v>
      </c>
      <c r="O21">
        <v>60</v>
      </c>
      <c r="P21" s="26">
        <f t="shared" si="0"/>
        <v>1.6550925925926663E-3</v>
      </c>
      <c r="Q21" s="36">
        <f t="shared" si="1"/>
        <v>143</v>
      </c>
      <c r="R21">
        <f t="shared" si="2"/>
        <v>3604</v>
      </c>
      <c r="S21">
        <f t="shared" si="2"/>
        <v>245</v>
      </c>
      <c r="T21">
        <f t="shared" si="2"/>
        <v>1257</v>
      </c>
      <c r="U21">
        <f t="shared" si="2"/>
        <v>56</v>
      </c>
      <c r="V21">
        <f t="shared" si="4"/>
        <v>6.7980022197558263</v>
      </c>
      <c r="W21">
        <f t="shared" si="3"/>
        <v>1.7132867132867133</v>
      </c>
      <c r="X21">
        <f t="shared" si="5"/>
        <v>25.202797202797203</v>
      </c>
    </row>
    <row r="22" spans="2:24" x14ac:dyDescent="0.2">
      <c r="B22" t="s">
        <v>89</v>
      </c>
      <c r="C22">
        <v>-1.7348490000000001</v>
      </c>
      <c r="D22">
        <v>-220.8</v>
      </c>
      <c r="E22">
        <v>127.27329</v>
      </c>
      <c r="F22" t="s">
        <v>119</v>
      </c>
      <c r="G22">
        <v>7</v>
      </c>
      <c r="H22">
        <v>3</v>
      </c>
      <c r="I22">
        <v>5</v>
      </c>
      <c r="J22">
        <v>2</v>
      </c>
      <c r="K22" t="s">
        <v>129</v>
      </c>
      <c r="L22">
        <v>3798</v>
      </c>
      <c r="M22">
        <v>267</v>
      </c>
      <c r="N22">
        <v>1708</v>
      </c>
      <c r="O22">
        <v>27</v>
      </c>
      <c r="P22" s="26">
        <f t="shared" si="0"/>
        <v>1.6087962962962887E-3</v>
      </c>
      <c r="Q22" s="36">
        <f t="shared" si="1"/>
        <v>139</v>
      </c>
      <c r="R22">
        <f t="shared" si="2"/>
        <v>3791</v>
      </c>
      <c r="S22">
        <f t="shared" si="2"/>
        <v>264</v>
      </c>
      <c r="T22">
        <f t="shared" si="2"/>
        <v>1703</v>
      </c>
      <c r="U22">
        <f t="shared" si="2"/>
        <v>25</v>
      </c>
      <c r="V22">
        <f t="shared" si="4"/>
        <v>6.9638617778950138</v>
      </c>
      <c r="W22">
        <f t="shared" si="3"/>
        <v>1.8992805755395683</v>
      </c>
      <c r="X22">
        <f t="shared" si="5"/>
        <v>27.273381294964029</v>
      </c>
    </row>
    <row r="23" spans="2:24" x14ac:dyDescent="0.2">
      <c r="B23" t="s">
        <v>89</v>
      </c>
      <c r="C23">
        <v>-1.9099870000000001</v>
      </c>
      <c r="D23">
        <v>-248.4</v>
      </c>
      <c r="E23">
        <v>130.05321799999999</v>
      </c>
      <c r="F23" t="s">
        <v>120</v>
      </c>
      <c r="G23">
        <v>12</v>
      </c>
      <c r="H23">
        <v>3</v>
      </c>
      <c r="I23">
        <v>3</v>
      </c>
      <c r="J23">
        <v>2</v>
      </c>
      <c r="K23" t="s">
        <v>130</v>
      </c>
      <c r="L23">
        <v>3457</v>
      </c>
      <c r="M23">
        <v>188</v>
      </c>
      <c r="N23">
        <v>927</v>
      </c>
      <c r="O23">
        <v>17</v>
      </c>
      <c r="P23" s="26">
        <f t="shared" si="0"/>
        <v>1.481481481481528E-3</v>
      </c>
      <c r="Q23" s="36">
        <f t="shared" si="1"/>
        <v>128</v>
      </c>
      <c r="R23">
        <f t="shared" si="2"/>
        <v>3445</v>
      </c>
      <c r="S23">
        <f t="shared" si="2"/>
        <v>185</v>
      </c>
      <c r="T23">
        <f t="shared" si="2"/>
        <v>924</v>
      </c>
      <c r="U23">
        <f t="shared" si="2"/>
        <v>15</v>
      </c>
      <c r="V23">
        <f t="shared" si="4"/>
        <v>5.3701015965166912</v>
      </c>
      <c r="W23">
        <f t="shared" si="3"/>
        <v>1.4453125</v>
      </c>
      <c r="X23">
        <f t="shared" si="5"/>
        <v>26.9140625</v>
      </c>
    </row>
    <row r="24" spans="2:24" x14ac:dyDescent="0.2">
      <c r="B24" t="s">
        <v>89</v>
      </c>
      <c r="C24">
        <v>-1.7542519999999999</v>
      </c>
      <c r="D24">
        <v>-220.8</v>
      </c>
      <c r="E24">
        <v>125.865583</v>
      </c>
      <c r="F24" t="s">
        <v>121</v>
      </c>
      <c r="G24">
        <v>10</v>
      </c>
      <c r="H24">
        <v>4</v>
      </c>
      <c r="I24">
        <v>8</v>
      </c>
      <c r="J24">
        <v>3</v>
      </c>
      <c r="K24" t="s">
        <v>131</v>
      </c>
      <c r="L24">
        <v>3830</v>
      </c>
      <c r="M24">
        <v>184</v>
      </c>
      <c r="N24">
        <v>1355</v>
      </c>
      <c r="O24">
        <v>19</v>
      </c>
      <c r="P24" s="26">
        <f t="shared" si="0"/>
        <v>1.5740740740740611E-3</v>
      </c>
      <c r="Q24" s="36">
        <f t="shared" si="1"/>
        <v>136</v>
      </c>
      <c r="R24">
        <f t="shared" si="2"/>
        <v>3820</v>
      </c>
      <c r="S24">
        <f t="shared" si="2"/>
        <v>180</v>
      </c>
      <c r="T24">
        <f t="shared" si="2"/>
        <v>1347</v>
      </c>
      <c r="U24">
        <f t="shared" si="2"/>
        <v>16</v>
      </c>
      <c r="V24">
        <f t="shared" si="4"/>
        <v>4.7120418848167542</v>
      </c>
      <c r="W24">
        <f t="shared" si="3"/>
        <v>1.3235294117647058</v>
      </c>
      <c r="X24">
        <f t="shared" si="5"/>
        <v>28.088235294117649</v>
      </c>
    </row>
    <row r="25" spans="2:24" x14ac:dyDescent="0.2">
      <c r="B25" t="s">
        <v>89</v>
      </c>
      <c r="C25">
        <v>-1.711158</v>
      </c>
      <c r="D25">
        <v>-220.8</v>
      </c>
      <c r="E25">
        <v>129.035402</v>
      </c>
      <c r="F25" t="s">
        <v>122</v>
      </c>
      <c r="G25">
        <v>11</v>
      </c>
      <c r="H25">
        <v>2</v>
      </c>
      <c r="I25">
        <v>2</v>
      </c>
      <c r="J25">
        <v>2</v>
      </c>
      <c r="K25" t="s">
        <v>132</v>
      </c>
      <c r="L25">
        <v>3602</v>
      </c>
      <c r="M25">
        <v>168</v>
      </c>
      <c r="N25">
        <v>1186</v>
      </c>
      <c r="O25">
        <v>23</v>
      </c>
      <c r="P25" s="26">
        <f t="shared" si="0"/>
        <v>1.481481481481417E-3</v>
      </c>
      <c r="Q25" s="36">
        <f t="shared" si="1"/>
        <v>128</v>
      </c>
      <c r="R25">
        <f t="shared" ref="R25:U40" si="6">L25-G25</f>
        <v>3591</v>
      </c>
      <c r="S25">
        <f t="shared" si="6"/>
        <v>166</v>
      </c>
      <c r="T25">
        <f t="shared" si="6"/>
        <v>1184</v>
      </c>
      <c r="U25">
        <f t="shared" si="6"/>
        <v>21</v>
      </c>
      <c r="V25">
        <f t="shared" si="4"/>
        <v>4.6226677805625176</v>
      </c>
      <c r="W25">
        <f t="shared" si="3"/>
        <v>1.296875</v>
      </c>
      <c r="X25">
        <f t="shared" si="5"/>
        <v>28.0546875</v>
      </c>
    </row>
    <row r="26" spans="2:24" x14ac:dyDescent="0.2">
      <c r="B26" t="s">
        <v>89</v>
      </c>
      <c r="C26">
        <v>-1.7652319999999999</v>
      </c>
      <c r="D26">
        <v>-220.8</v>
      </c>
      <c r="E26">
        <v>125.08271499999999</v>
      </c>
      <c r="F26" t="s">
        <v>123</v>
      </c>
      <c r="G26">
        <v>9</v>
      </c>
      <c r="H26">
        <v>4</v>
      </c>
      <c r="I26">
        <v>4</v>
      </c>
      <c r="J26">
        <v>4</v>
      </c>
      <c r="K26" t="s">
        <v>133</v>
      </c>
      <c r="L26">
        <v>3449</v>
      </c>
      <c r="M26">
        <v>187</v>
      </c>
      <c r="N26">
        <v>1227</v>
      </c>
      <c r="O26">
        <v>27</v>
      </c>
      <c r="P26" s="26">
        <f t="shared" si="0"/>
        <v>1.4930555555555669E-3</v>
      </c>
      <c r="Q26" s="36">
        <f t="shared" si="1"/>
        <v>129</v>
      </c>
      <c r="R26">
        <f t="shared" si="6"/>
        <v>3440</v>
      </c>
      <c r="S26">
        <f t="shared" si="6"/>
        <v>183</v>
      </c>
      <c r="T26">
        <f t="shared" si="6"/>
        <v>1223</v>
      </c>
      <c r="U26">
        <f t="shared" si="6"/>
        <v>23</v>
      </c>
      <c r="V26">
        <f t="shared" si="4"/>
        <v>5.3197674418604652</v>
      </c>
      <c r="W26">
        <f t="shared" si="3"/>
        <v>1.4186046511627908</v>
      </c>
      <c r="X26">
        <f t="shared" si="5"/>
        <v>26.666666666666668</v>
      </c>
    </row>
    <row r="27" spans="2:24" x14ac:dyDescent="0.2">
      <c r="B27" t="s">
        <v>89</v>
      </c>
      <c r="C27">
        <v>-1.7254179999999999</v>
      </c>
      <c r="D27">
        <v>-220.8</v>
      </c>
      <c r="E27">
        <v>127.968957</v>
      </c>
      <c r="F27" t="s">
        <v>124</v>
      </c>
      <c r="G27">
        <v>14</v>
      </c>
      <c r="H27">
        <v>3</v>
      </c>
      <c r="I27">
        <v>4</v>
      </c>
      <c r="J27">
        <v>2</v>
      </c>
      <c r="K27" t="s">
        <v>134</v>
      </c>
      <c r="L27">
        <v>3820</v>
      </c>
      <c r="M27">
        <v>218</v>
      </c>
      <c r="N27">
        <v>1573</v>
      </c>
      <c r="O27">
        <v>26</v>
      </c>
      <c r="P27" s="26">
        <f t="shared" si="0"/>
        <v>1.6550925925925553E-3</v>
      </c>
      <c r="Q27" s="36">
        <f t="shared" si="1"/>
        <v>143</v>
      </c>
      <c r="R27">
        <f t="shared" si="6"/>
        <v>3806</v>
      </c>
      <c r="S27">
        <f t="shared" si="6"/>
        <v>215</v>
      </c>
      <c r="T27">
        <f t="shared" si="6"/>
        <v>1569</v>
      </c>
      <c r="U27">
        <f t="shared" si="6"/>
        <v>24</v>
      </c>
      <c r="V27">
        <f t="shared" si="4"/>
        <v>5.6489753021544926</v>
      </c>
      <c r="W27">
        <f t="shared" si="3"/>
        <v>1.5034965034965035</v>
      </c>
      <c r="X27">
        <f t="shared" si="5"/>
        <v>26.615384615384617</v>
      </c>
    </row>
    <row r="28" spans="2:24" x14ac:dyDescent="0.2">
      <c r="B28" t="s">
        <v>89</v>
      </c>
      <c r="C28">
        <v>-1.7019880000000001</v>
      </c>
      <c r="D28">
        <v>-220.8</v>
      </c>
      <c r="E28">
        <v>129.730615</v>
      </c>
      <c r="F28" t="s">
        <v>125</v>
      </c>
      <c r="G28">
        <v>10</v>
      </c>
      <c r="H28">
        <v>3</v>
      </c>
      <c r="I28">
        <v>3</v>
      </c>
      <c r="J28">
        <v>3</v>
      </c>
      <c r="K28" t="s">
        <v>135</v>
      </c>
      <c r="L28">
        <v>3628</v>
      </c>
      <c r="M28">
        <v>161</v>
      </c>
      <c r="N28">
        <v>1223</v>
      </c>
      <c r="O28">
        <v>21</v>
      </c>
      <c r="P28" s="26">
        <f t="shared" si="0"/>
        <v>1.5046296296297168E-3</v>
      </c>
      <c r="Q28" s="36">
        <f t="shared" si="1"/>
        <v>130</v>
      </c>
      <c r="R28">
        <f t="shared" si="6"/>
        <v>3618</v>
      </c>
      <c r="S28">
        <f t="shared" si="6"/>
        <v>158</v>
      </c>
      <c r="T28">
        <f t="shared" si="6"/>
        <v>1220</v>
      </c>
      <c r="U28">
        <f t="shared" si="6"/>
        <v>18</v>
      </c>
      <c r="V28">
        <f t="shared" si="4"/>
        <v>4.3670536207849642</v>
      </c>
      <c r="W28">
        <f t="shared" si="3"/>
        <v>1.2153846153846153</v>
      </c>
      <c r="X28">
        <f t="shared" si="5"/>
        <v>27.830769230769231</v>
      </c>
    </row>
    <row r="29" spans="2:24" x14ac:dyDescent="0.2">
      <c r="B29" t="s">
        <v>89</v>
      </c>
      <c r="C29">
        <v>-1.7652380000000001</v>
      </c>
      <c r="D29">
        <v>-220.8</v>
      </c>
      <c r="E29">
        <v>125.082306</v>
      </c>
      <c r="F29" t="s">
        <v>126</v>
      </c>
      <c r="G29">
        <v>10</v>
      </c>
      <c r="H29">
        <v>2</v>
      </c>
      <c r="I29">
        <v>8</v>
      </c>
      <c r="J29">
        <v>2</v>
      </c>
      <c r="K29" t="s">
        <v>136</v>
      </c>
      <c r="L29">
        <v>3774</v>
      </c>
      <c r="M29">
        <v>199</v>
      </c>
      <c r="N29">
        <v>1346</v>
      </c>
      <c r="O29">
        <v>25</v>
      </c>
      <c r="P29" s="26">
        <f t="shared" si="0"/>
        <v>1.6203703703704386E-3</v>
      </c>
      <c r="Q29" s="36">
        <f t="shared" si="1"/>
        <v>140</v>
      </c>
      <c r="R29">
        <f t="shared" si="6"/>
        <v>3764</v>
      </c>
      <c r="S29">
        <f t="shared" si="6"/>
        <v>197</v>
      </c>
      <c r="T29">
        <f t="shared" si="6"/>
        <v>1338</v>
      </c>
      <c r="U29">
        <f t="shared" si="6"/>
        <v>23</v>
      </c>
      <c r="V29">
        <f t="shared" si="4"/>
        <v>5.2337938363443142</v>
      </c>
      <c r="W29">
        <f t="shared" si="3"/>
        <v>1.4071428571428573</v>
      </c>
      <c r="X29">
        <f t="shared" si="5"/>
        <v>26.885714285714286</v>
      </c>
    </row>
    <row r="30" spans="2:24" x14ac:dyDescent="0.2">
      <c r="B30" t="s">
        <v>89</v>
      </c>
      <c r="C30">
        <v>-1.8161290000000001</v>
      </c>
      <c r="D30">
        <v>-220.8</v>
      </c>
      <c r="E30">
        <v>121.577276</v>
      </c>
      <c r="F30" t="s">
        <v>127</v>
      </c>
      <c r="G30">
        <v>10</v>
      </c>
      <c r="H30">
        <v>3</v>
      </c>
      <c r="I30">
        <v>6</v>
      </c>
      <c r="J30">
        <v>2</v>
      </c>
      <c r="K30" t="s">
        <v>137</v>
      </c>
      <c r="L30">
        <v>3804</v>
      </c>
      <c r="M30">
        <v>181</v>
      </c>
      <c r="N30">
        <v>1500</v>
      </c>
      <c r="O30">
        <v>24</v>
      </c>
      <c r="P30" s="26">
        <f t="shared" si="0"/>
        <v>1.5972222222222499E-3</v>
      </c>
      <c r="Q30" s="36">
        <f t="shared" si="1"/>
        <v>138</v>
      </c>
      <c r="R30">
        <f t="shared" si="6"/>
        <v>3794</v>
      </c>
      <c r="S30">
        <f t="shared" si="6"/>
        <v>178</v>
      </c>
      <c r="T30">
        <f t="shared" si="6"/>
        <v>1494</v>
      </c>
      <c r="U30">
        <f t="shared" si="6"/>
        <v>22</v>
      </c>
      <c r="V30">
        <f t="shared" si="4"/>
        <v>4.6916183447548763</v>
      </c>
      <c r="W30">
        <f t="shared" si="3"/>
        <v>1.2898550724637681</v>
      </c>
      <c r="X30">
        <f t="shared" si="5"/>
        <v>27.492753623188406</v>
      </c>
    </row>
    <row r="31" spans="2:24" x14ac:dyDescent="0.2">
      <c r="B31" t="s">
        <v>89</v>
      </c>
      <c r="C31">
        <v>-1.739706</v>
      </c>
      <c r="D31">
        <v>-220.8</v>
      </c>
      <c r="E31">
        <v>126.918027</v>
      </c>
      <c r="F31" t="s">
        <v>128</v>
      </c>
      <c r="G31">
        <v>10</v>
      </c>
      <c r="H31">
        <v>3</v>
      </c>
      <c r="I31">
        <v>2</v>
      </c>
      <c r="J31">
        <v>2</v>
      </c>
      <c r="K31" t="s">
        <v>138</v>
      </c>
      <c r="L31">
        <v>3759</v>
      </c>
      <c r="M31">
        <v>171</v>
      </c>
      <c r="N31">
        <v>1295</v>
      </c>
      <c r="O31">
        <v>27</v>
      </c>
      <c r="P31" s="26">
        <f t="shared" si="0"/>
        <v>1.4699074074073781E-3</v>
      </c>
      <c r="Q31" s="36">
        <f t="shared" si="1"/>
        <v>127</v>
      </c>
      <c r="R31">
        <f t="shared" si="6"/>
        <v>3749</v>
      </c>
      <c r="S31">
        <f t="shared" si="6"/>
        <v>168</v>
      </c>
      <c r="T31">
        <f t="shared" si="6"/>
        <v>1293</v>
      </c>
      <c r="U31">
        <f t="shared" si="6"/>
        <v>25</v>
      </c>
      <c r="V31">
        <f t="shared" si="4"/>
        <v>4.4811949853294211</v>
      </c>
      <c r="W31">
        <f t="shared" si="3"/>
        <v>1.3228346456692914</v>
      </c>
      <c r="X31">
        <f t="shared" si="5"/>
        <v>29.519685039370078</v>
      </c>
    </row>
    <row r="32" spans="2:24" x14ac:dyDescent="0.2">
      <c r="B32" t="s">
        <v>90</v>
      </c>
      <c r="C32">
        <v>-1.7652080000000001</v>
      </c>
      <c r="D32">
        <v>-220.8</v>
      </c>
      <c r="E32">
        <v>125.084422</v>
      </c>
      <c r="F32" t="s">
        <v>139</v>
      </c>
      <c r="G32">
        <v>9</v>
      </c>
      <c r="H32">
        <v>3</v>
      </c>
      <c r="I32">
        <v>6</v>
      </c>
      <c r="J32">
        <v>2</v>
      </c>
      <c r="K32" t="s">
        <v>149</v>
      </c>
      <c r="L32">
        <v>4125</v>
      </c>
      <c r="M32">
        <v>122</v>
      </c>
      <c r="N32">
        <v>368</v>
      </c>
      <c r="O32">
        <v>22</v>
      </c>
      <c r="P32" s="26">
        <f t="shared" si="0"/>
        <v>1.6203703703704386E-3</v>
      </c>
      <c r="Q32" s="36">
        <f t="shared" si="1"/>
        <v>140</v>
      </c>
      <c r="R32">
        <f t="shared" si="6"/>
        <v>4116</v>
      </c>
      <c r="S32">
        <f t="shared" si="6"/>
        <v>119</v>
      </c>
      <c r="T32">
        <f t="shared" si="6"/>
        <v>362</v>
      </c>
      <c r="U32">
        <f t="shared" si="6"/>
        <v>20</v>
      </c>
      <c r="V32">
        <f t="shared" si="4"/>
        <v>2.8911564625850339</v>
      </c>
      <c r="W32">
        <f t="shared" si="3"/>
        <v>0.85</v>
      </c>
      <c r="X32">
        <f t="shared" si="5"/>
        <v>29.4</v>
      </c>
    </row>
    <row r="33" spans="2:24" x14ac:dyDescent="0.2">
      <c r="B33" t="s">
        <v>90</v>
      </c>
      <c r="C33">
        <v>-1.8058069999999999</v>
      </c>
      <c r="D33">
        <v>-220.8</v>
      </c>
      <c r="E33">
        <v>122.272178</v>
      </c>
      <c r="F33" t="s">
        <v>140</v>
      </c>
      <c r="G33">
        <v>17</v>
      </c>
      <c r="H33">
        <v>4</v>
      </c>
      <c r="I33">
        <v>4</v>
      </c>
      <c r="J33">
        <v>2</v>
      </c>
      <c r="K33" t="s">
        <v>150</v>
      </c>
      <c r="L33">
        <v>4089</v>
      </c>
      <c r="M33">
        <v>134</v>
      </c>
      <c r="N33">
        <v>706</v>
      </c>
      <c r="O33">
        <v>24</v>
      </c>
      <c r="P33" s="26">
        <f t="shared" si="0"/>
        <v>1.5393518518519445E-3</v>
      </c>
      <c r="Q33" s="36">
        <f t="shared" si="1"/>
        <v>133</v>
      </c>
      <c r="R33">
        <f t="shared" si="6"/>
        <v>4072</v>
      </c>
      <c r="S33">
        <f t="shared" si="6"/>
        <v>130</v>
      </c>
      <c r="T33">
        <f t="shared" si="6"/>
        <v>702</v>
      </c>
      <c r="U33">
        <f t="shared" si="6"/>
        <v>22</v>
      </c>
      <c r="V33">
        <f t="shared" si="4"/>
        <v>3.1925343811394891</v>
      </c>
      <c r="W33">
        <f t="shared" si="3"/>
        <v>0.97744360902255634</v>
      </c>
      <c r="X33">
        <f t="shared" si="5"/>
        <v>30.616541353383457</v>
      </c>
    </row>
    <row r="34" spans="2:24" x14ac:dyDescent="0.2">
      <c r="B34" t="s">
        <v>90</v>
      </c>
      <c r="C34">
        <v>-1.7904279999999999</v>
      </c>
      <c r="D34">
        <v>-220.8</v>
      </c>
      <c r="E34">
        <v>123.322447</v>
      </c>
      <c r="F34" t="s">
        <v>141</v>
      </c>
      <c r="G34">
        <v>16</v>
      </c>
      <c r="H34">
        <v>2</v>
      </c>
      <c r="I34">
        <v>3</v>
      </c>
      <c r="J34">
        <v>1</v>
      </c>
      <c r="K34" t="s">
        <v>151</v>
      </c>
      <c r="L34">
        <v>4252</v>
      </c>
      <c r="M34">
        <v>116</v>
      </c>
      <c r="N34">
        <v>408</v>
      </c>
      <c r="O34">
        <v>19</v>
      </c>
      <c r="P34" s="26">
        <f t="shared" si="0"/>
        <v>1.6087962962962887E-3</v>
      </c>
      <c r="Q34" s="36">
        <f t="shared" si="1"/>
        <v>139</v>
      </c>
      <c r="R34">
        <f t="shared" si="6"/>
        <v>4236</v>
      </c>
      <c r="S34">
        <f t="shared" si="6"/>
        <v>114</v>
      </c>
      <c r="T34">
        <f t="shared" si="6"/>
        <v>405</v>
      </c>
      <c r="U34">
        <f t="shared" si="6"/>
        <v>18</v>
      </c>
      <c r="V34">
        <f t="shared" si="4"/>
        <v>2.6912181303116145</v>
      </c>
      <c r="W34">
        <f t="shared" si="3"/>
        <v>0.82014388489208634</v>
      </c>
      <c r="X34">
        <f t="shared" si="5"/>
        <v>30.474820143884891</v>
      </c>
    </row>
    <row r="35" spans="2:24" x14ac:dyDescent="0.2">
      <c r="B35" t="s">
        <v>90</v>
      </c>
      <c r="C35">
        <v>-1.8005279999999999</v>
      </c>
      <c r="D35">
        <v>-220.8</v>
      </c>
      <c r="E35">
        <v>122.630728</v>
      </c>
      <c r="F35" t="s">
        <v>142</v>
      </c>
      <c r="G35">
        <v>16</v>
      </c>
      <c r="H35">
        <v>2</v>
      </c>
      <c r="I35">
        <v>3</v>
      </c>
      <c r="J35">
        <v>1</v>
      </c>
      <c r="K35" t="s">
        <v>152</v>
      </c>
      <c r="L35">
        <v>3913</v>
      </c>
      <c r="M35">
        <v>109</v>
      </c>
      <c r="N35">
        <v>770</v>
      </c>
      <c r="O35">
        <v>22</v>
      </c>
      <c r="P35" s="26">
        <f t="shared" si="0"/>
        <v>1.5046296296296058E-3</v>
      </c>
      <c r="Q35" s="36">
        <f t="shared" si="1"/>
        <v>130</v>
      </c>
      <c r="R35">
        <f t="shared" si="6"/>
        <v>3897</v>
      </c>
      <c r="S35">
        <f t="shared" si="6"/>
        <v>107</v>
      </c>
      <c r="T35">
        <f t="shared" si="6"/>
        <v>767</v>
      </c>
      <c r="U35">
        <f t="shared" si="6"/>
        <v>21</v>
      </c>
      <c r="V35">
        <f t="shared" si="4"/>
        <v>2.745701821914293</v>
      </c>
      <c r="W35">
        <f t="shared" si="3"/>
        <v>0.82307692307692304</v>
      </c>
      <c r="X35">
        <f t="shared" si="5"/>
        <v>29.976923076923075</v>
      </c>
    </row>
    <row r="36" spans="2:24" x14ac:dyDescent="0.2">
      <c r="B36" t="s">
        <v>90</v>
      </c>
      <c r="C36">
        <v>-1.9004650000000001</v>
      </c>
      <c r="D36">
        <v>-248.4</v>
      </c>
      <c r="E36">
        <v>130.70482200000001</v>
      </c>
      <c r="F36" t="s">
        <v>143</v>
      </c>
      <c r="G36">
        <v>16</v>
      </c>
      <c r="H36">
        <v>4</v>
      </c>
      <c r="I36">
        <v>4</v>
      </c>
      <c r="J36">
        <v>2</v>
      </c>
      <c r="K36" t="s">
        <v>153</v>
      </c>
      <c r="L36">
        <v>4467</v>
      </c>
      <c r="M36">
        <v>134</v>
      </c>
      <c r="N36">
        <v>779</v>
      </c>
      <c r="O36">
        <v>19</v>
      </c>
      <c r="P36" s="26">
        <f t="shared" si="0"/>
        <v>1.678240740740744E-3</v>
      </c>
      <c r="Q36" s="36">
        <f t="shared" si="1"/>
        <v>145</v>
      </c>
      <c r="R36">
        <f t="shared" si="6"/>
        <v>4451</v>
      </c>
      <c r="S36">
        <f t="shared" si="6"/>
        <v>130</v>
      </c>
      <c r="T36">
        <f t="shared" si="6"/>
        <v>775</v>
      </c>
      <c r="U36">
        <f t="shared" si="6"/>
        <v>17</v>
      </c>
      <c r="V36">
        <f t="shared" si="4"/>
        <v>2.9206919793304875</v>
      </c>
      <c r="W36">
        <f t="shared" si="3"/>
        <v>0.89655172413793105</v>
      </c>
      <c r="X36">
        <f t="shared" si="5"/>
        <v>30.69655172413793</v>
      </c>
    </row>
    <row r="37" spans="2:24" x14ac:dyDescent="0.2">
      <c r="B37" t="s">
        <v>90</v>
      </c>
      <c r="C37">
        <v>-1.8374680000000001</v>
      </c>
      <c r="D37">
        <v>-220.8</v>
      </c>
      <c r="E37">
        <v>120.16534799999999</v>
      </c>
      <c r="F37" t="s">
        <v>144</v>
      </c>
      <c r="G37">
        <v>17</v>
      </c>
      <c r="H37">
        <v>3</v>
      </c>
      <c r="I37">
        <v>9</v>
      </c>
      <c r="J37">
        <v>2</v>
      </c>
      <c r="K37" t="s">
        <v>154</v>
      </c>
      <c r="L37">
        <v>4073</v>
      </c>
      <c r="M37">
        <v>145</v>
      </c>
      <c r="N37">
        <v>529</v>
      </c>
      <c r="O37">
        <v>23</v>
      </c>
      <c r="P37" s="26">
        <f t="shared" si="0"/>
        <v>1.5509259259259833E-3</v>
      </c>
      <c r="Q37" s="36">
        <f t="shared" si="1"/>
        <v>134</v>
      </c>
      <c r="R37">
        <f t="shared" si="6"/>
        <v>4056</v>
      </c>
      <c r="S37">
        <f t="shared" si="6"/>
        <v>142</v>
      </c>
      <c r="T37">
        <f t="shared" si="6"/>
        <v>520</v>
      </c>
      <c r="U37">
        <f t="shared" si="6"/>
        <v>21</v>
      </c>
      <c r="V37">
        <f t="shared" si="4"/>
        <v>3.5009861932938855</v>
      </c>
      <c r="W37">
        <f t="shared" si="3"/>
        <v>1.0597014925373134</v>
      </c>
      <c r="X37">
        <f t="shared" si="5"/>
        <v>30.268656716417912</v>
      </c>
    </row>
    <row r="38" spans="2:24" x14ac:dyDescent="0.2">
      <c r="B38" t="s">
        <v>90</v>
      </c>
      <c r="C38">
        <v>-1.807069</v>
      </c>
      <c r="D38">
        <v>-248.4</v>
      </c>
      <c r="E38">
        <v>137.460138</v>
      </c>
      <c r="F38" t="s">
        <v>145</v>
      </c>
      <c r="G38">
        <v>17</v>
      </c>
      <c r="H38">
        <v>4</v>
      </c>
      <c r="I38">
        <v>5</v>
      </c>
      <c r="J38">
        <v>3</v>
      </c>
      <c r="K38" t="s">
        <v>155</v>
      </c>
      <c r="L38">
        <v>4396</v>
      </c>
      <c r="M38">
        <v>135</v>
      </c>
      <c r="N38">
        <v>985</v>
      </c>
      <c r="O38">
        <v>24</v>
      </c>
      <c r="P38" s="26">
        <f t="shared" si="0"/>
        <v>1.7245370370370106E-3</v>
      </c>
      <c r="Q38" s="36">
        <f t="shared" si="1"/>
        <v>149</v>
      </c>
      <c r="R38">
        <f t="shared" si="6"/>
        <v>4379</v>
      </c>
      <c r="S38">
        <f t="shared" si="6"/>
        <v>131</v>
      </c>
      <c r="T38">
        <f t="shared" si="6"/>
        <v>980</v>
      </c>
      <c r="U38">
        <f t="shared" si="6"/>
        <v>21</v>
      </c>
      <c r="V38">
        <f t="shared" si="4"/>
        <v>2.9915505823247317</v>
      </c>
      <c r="W38">
        <f t="shared" si="3"/>
        <v>0.87919463087248317</v>
      </c>
      <c r="X38">
        <f t="shared" si="5"/>
        <v>29.389261744966444</v>
      </c>
    </row>
    <row r="39" spans="2:24" x14ac:dyDescent="0.2">
      <c r="B39" t="s">
        <v>90</v>
      </c>
      <c r="C39">
        <v>-1.749366</v>
      </c>
      <c r="D39">
        <v>-220.8</v>
      </c>
      <c r="E39">
        <v>126.217179</v>
      </c>
      <c r="F39" t="s">
        <v>146</v>
      </c>
      <c r="G39">
        <v>17</v>
      </c>
      <c r="H39">
        <v>3</v>
      </c>
      <c r="I39">
        <v>4</v>
      </c>
      <c r="J39">
        <v>1</v>
      </c>
      <c r="K39" t="s">
        <v>156</v>
      </c>
      <c r="L39">
        <v>3971</v>
      </c>
      <c r="M39">
        <v>128</v>
      </c>
      <c r="N39">
        <v>418</v>
      </c>
      <c r="O39">
        <v>24</v>
      </c>
      <c r="P39" s="26">
        <f t="shared" si="0"/>
        <v>1.5740740740740611E-3</v>
      </c>
      <c r="Q39" s="36">
        <f t="shared" si="1"/>
        <v>136</v>
      </c>
      <c r="R39">
        <f t="shared" si="6"/>
        <v>3954</v>
      </c>
      <c r="S39">
        <f t="shared" si="6"/>
        <v>125</v>
      </c>
      <c r="T39">
        <f t="shared" si="6"/>
        <v>414</v>
      </c>
      <c r="U39">
        <f t="shared" si="6"/>
        <v>23</v>
      </c>
      <c r="V39">
        <f t="shared" si="4"/>
        <v>3.161355589276682</v>
      </c>
      <c r="W39">
        <f t="shared" si="3"/>
        <v>0.91911764705882348</v>
      </c>
      <c r="X39">
        <f t="shared" si="5"/>
        <v>29.073529411764707</v>
      </c>
    </row>
    <row r="40" spans="2:24" x14ac:dyDescent="0.2">
      <c r="B40" t="s">
        <v>90</v>
      </c>
      <c r="C40">
        <v>-1.8058050000000001</v>
      </c>
      <c r="D40">
        <v>-220.8</v>
      </c>
      <c r="E40">
        <v>122.27232600000001</v>
      </c>
      <c r="F40" t="s">
        <v>147</v>
      </c>
      <c r="G40">
        <v>15</v>
      </c>
      <c r="H40">
        <v>2</v>
      </c>
      <c r="I40">
        <v>3</v>
      </c>
      <c r="J40">
        <v>1</v>
      </c>
      <c r="K40" t="s">
        <v>157</v>
      </c>
      <c r="L40">
        <v>3682</v>
      </c>
      <c r="M40">
        <v>150</v>
      </c>
      <c r="N40">
        <v>679</v>
      </c>
      <c r="O40">
        <v>20</v>
      </c>
      <c r="P40" s="26">
        <f t="shared" si="0"/>
        <v>1.4930555555555669E-3</v>
      </c>
      <c r="Q40" s="36">
        <f t="shared" si="1"/>
        <v>129</v>
      </c>
      <c r="R40">
        <f t="shared" si="6"/>
        <v>3667</v>
      </c>
      <c r="S40">
        <f t="shared" si="6"/>
        <v>148</v>
      </c>
      <c r="T40">
        <f t="shared" si="6"/>
        <v>676</v>
      </c>
      <c r="U40">
        <f t="shared" si="6"/>
        <v>19</v>
      </c>
      <c r="V40">
        <f t="shared" si="4"/>
        <v>4.0359967275702209</v>
      </c>
      <c r="W40">
        <f t="shared" si="3"/>
        <v>1.1472868217054264</v>
      </c>
      <c r="X40">
        <f t="shared" si="5"/>
        <v>28.426356589147286</v>
      </c>
    </row>
    <row r="41" spans="2:24" x14ac:dyDescent="0.2">
      <c r="B41" t="s">
        <v>90</v>
      </c>
      <c r="C41">
        <v>-1.477282</v>
      </c>
      <c r="D41">
        <v>-193.2</v>
      </c>
      <c r="E41">
        <v>130.78071600000001</v>
      </c>
      <c r="F41" t="s">
        <v>148</v>
      </c>
      <c r="G41">
        <v>16</v>
      </c>
      <c r="H41">
        <v>2</v>
      </c>
      <c r="I41">
        <v>3</v>
      </c>
      <c r="J41">
        <v>1</v>
      </c>
      <c r="K41" t="s">
        <v>158</v>
      </c>
      <c r="L41">
        <v>3272</v>
      </c>
      <c r="M41">
        <v>120</v>
      </c>
      <c r="N41">
        <v>545</v>
      </c>
      <c r="O41">
        <v>13</v>
      </c>
      <c r="P41" s="26">
        <f t="shared" si="0"/>
        <v>1.585648148148211E-3</v>
      </c>
      <c r="Q41" s="36">
        <f t="shared" si="1"/>
        <v>137</v>
      </c>
      <c r="R41">
        <f t="shared" ref="R41:U56" si="7">L41-G41</f>
        <v>3256</v>
      </c>
      <c r="S41">
        <f t="shared" si="7"/>
        <v>118</v>
      </c>
      <c r="T41">
        <f t="shared" si="7"/>
        <v>542</v>
      </c>
      <c r="U41">
        <f t="shared" si="7"/>
        <v>12</v>
      </c>
      <c r="V41">
        <f t="shared" si="4"/>
        <v>3.6240786240786242</v>
      </c>
      <c r="W41">
        <f t="shared" si="3"/>
        <v>0.86131386861313863</v>
      </c>
      <c r="X41">
        <f t="shared" si="5"/>
        <v>23.766423357664234</v>
      </c>
    </row>
    <row r="42" spans="2:24" x14ac:dyDescent="0.2">
      <c r="B42" t="s">
        <v>91</v>
      </c>
      <c r="C42">
        <v>-1.770154</v>
      </c>
      <c r="D42">
        <v>-220.8</v>
      </c>
      <c r="E42">
        <v>124.734887</v>
      </c>
      <c r="F42" t="s">
        <v>159</v>
      </c>
      <c r="G42">
        <v>17</v>
      </c>
      <c r="H42">
        <v>2</v>
      </c>
      <c r="I42">
        <v>4</v>
      </c>
      <c r="J42">
        <v>1</v>
      </c>
      <c r="K42" t="s">
        <v>169</v>
      </c>
      <c r="L42">
        <v>3844</v>
      </c>
      <c r="M42">
        <v>64</v>
      </c>
      <c r="N42">
        <v>351</v>
      </c>
      <c r="O42">
        <v>13</v>
      </c>
      <c r="P42" s="26">
        <f t="shared" si="0"/>
        <v>1.5740740740740611E-3</v>
      </c>
      <c r="Q42" s="36">
        <f t="shared" si="1"/>
        <v>136</v>
      </c>
      <c r="R42">
        <f t="shared" si="7"/>
        <v>3827</v>
      </c>
      <c r="S42">
        <f t="shared" si="7"/>
        <v>62</v>
      </c>
      <c r="T42">
        <f t="shared" si="7"/>
        <v>347</v>
      </c>
      <c r="U42">
        <f t="shared" si="7"/>
        <v>12</v>
      </c>
      <c r="V42">
        <f t="shared" si="4"/>
        <v>1.620067938332898</v>
      </c>
      <c r="W42">
        <f t="shared" si="3"/>
        <v>0.45588235294117646</v>
      </c>
      <c r="X42">
        <f t="shared" si="5"/>
        <v>28.139705882352942</v>
      </c>
    </row>
    <row r="43" spans="2:24" x14ac:dyDescent="0.2">
      <c r="B43" t="s">
        <v>91</v>
      </c>
      <c r="C43">
        <v>-1.859305</v>
      </c>
      <c r="D43">
        <v>-248.4</v>
      </c>
      <c r="E43">
        <v>133.598286</v>
      </c>
      <c r="F43" t="s">
        <v>160</v>
      </c>
      <c r="G43">
        <v>15</v>
      </c>
      <c r="H43">
        <v>2</v>
      </c>
      <c r="I43">
        <v>3</v>
      </c>
      <c r="J43">
        <v>1</v>
      </c>
      <c r="K43" t="s">
        <v>170</v>
      </c>
      <c r="L43">
        <v>3946</v>
      </c>
      <c r="M43">
        <v>63</v>
      </c>
      <c r="N43">
        <v>242</v>
      </c>
      <c r="O43">
        <v>12</v>
      </c>
      <c r="P43" s="26">
        <f t="shared" si="0"/>
        <v>1.5624999999999112E-3</v>
      </c>
      <c r="Q43" s="36">
        <f t="shared" si="1"/>
        <v>135</v>
      </c>
      <c r="R43">
        <f t="shared" si="7"/>
        <v>3931</v>
      </c>
      <c r="S43">
        <f t="shared" si="7"/>
        <v>61</v>
      </c>
      <c r="T43">
        <f t="shared" si="7"/>
        <v>239</v>
      </c>
      <c r="U43">
        <f t="shared" si="7"/>
        <v>11</v>
      </c>
      <c r="V43">
        <f t="shared" si="4"/>
        <v>1.5517679979648944</v>
      </c>
      <c r="W43">
        <f t="shared" si="3"/>
        <v>0.45185185185185184</v>
      </c>
      <c r="X43">
        <f t="shared" si="5"/>
        <v>29.118518518518517</v>
      </c>
    </row>
    <row r="44" spans="2:24" x14ac:dyDescent="0.2">
      <c r="B44" t="s">
        <v>91</v>
      </c>
      <c r="C44">
        <v>-1.7978510000000001</v>
      </c>
      <c r="D44">
        <v>-248.4</v>
      </c>
      <c r="E44">
        <v>138.16495499999999</v>
      </c>
      <c r="F44" t="s">
        <v>161</v>
      </c>
      <c r="G44">
        <v>17</v>
      </c>
      <c r="H44">
        <v>2</v>
      </c>
      <c r="I44">
        <v>4</v>
      </c>
      <c r="J44">
        <v>1</v>
      </c>
      <c r="K44" t="s">
        <v>171</v>
      </c>
      <c r="L44">
        <v>4042</v>
      </c>
      <c r="M44">
        <v>69</v>
      </c>
      <c r="N44">
        <v>298</v>
      </c>
      <c r="O44">
        <v>8</v>
      </c>
      <c r="P44" s="26">
        <f t="shared" si="0"/>
        <v>1.6319444444443665E-3</v>
      </c>
      <c r="Q44" s="36">
        <f t="shared" si="1"/>
        <v>141</v>
      </c>
      <c r="R44">
        <f t="shared" si="7"/>
        <v>4025</v>
      </c>
      <c r="S44">
        <f t="shared" si="7"/>
        <v>67</v>
      </c>
      <c r="T44">
        <f t="shared" si="7"/>
        <v>294</v>
      </c>
      <c r="U44">
        <f t="shared" si="7"/>
        <v>7</v>
      </c>
      <c r="V44">
        <f t="shared" si="4"/>
        <v>1.6645962732919253</v>
      </c>
      <c r="W44">
        <f t="shared" si="3"/>
        <v>0.47517730496453903</v>
      </c>
      <c r="X44">
        <f t="shared" si="5"/>
        <v>28.546099290780141</v>
      </c>
    </row>
    <row r="45" spans="2:24" x14ac:dyDescent="0.2">
      <c r="B45" t="s">
        <v>91</v>
      </c>
      <c r="C45">
        <v>-1.9571350000000001</v>
      </c>
      <c r="D45">
        <v>-248.4</v>
      </c>
      <c r="E45">
        <v>126.920193</v>
      </c>
      <c r="F45" t="s">
        <v>162</v>
      </c>
      <c r="G45">
        <v>18</v>
      </c>
      <c r="H45">
        <v>2</v>
      </c>
      <c r="I45">
        <v>4</v>
      </c>
      <c r="J45">
        <v>1</v>
      </c>
      <c r="K45" t="s">
        <v>172</v>
      </c>
      <c r="L45">
        <v>4108</v>
      </c>
      <c r="M45">
        <v>83</v>
      </c>
      <c r="N45">
        <v>317</v>
      </c>
      <c r="O45">
        <v>10</v>
      </c>
      <c r="P45" s="26">
        <f t="shared" si="0"/>
        <v>1.4930555555555669E-3</v>
      </c>
      <c r="Q45" s="36">
        <f t="shared" si="1"/>
        <v>129</v>
      </c>
      <c r="R45">
        <f t="shared" si="7"/>
        <v>4090</v>
      </c>
      <c r="S45">
        <f t="shared" si="7"/>
        <v>81</v>
      </c>
      <c r="T45">
        <f t="shared" si="7"/>
        <v>313</v>
      </c>
      <c r="U45">
        <f t="shared" si="7"/>
        <v>9</v>
      </c>
      <c r="V45">
        <f t="shared" si="4"/>
        <v>1.9804400977995109</v>
      </c>
      <c r="W45">
        <f t="shared" si="3"/>
        <v>0.62790697674418605</v>
      </c>
      <c r="X45">
        <f t="shared" si="5"/>
        <v>31.705426356589147</v>
      </c>
    </row>
    <row r="46" spans="2:24" x14ac:dyDescent="0.2">
      <c r="B46" t="s">
        <v>91</v>
      </c>
      <c r="C46">
        <v>-1.8923840000000001</v>
      </c>
      <c r="D46">
        <v>-248.4</v>
      </c>
      <c r="E46">
        <v>131.262969</v>
      </c>
      <c r="F46" t="s">
        <v>163</v>
      </c>
      <c r="G46">
        <v>16</v>
      </c>
      <c r="H46">
        <v>2</v>
      </c>
      <c r="I46">
        <v>3</v>
      </c>
      <c r="J46">
        <v>1</v>
      </c>
      <c r="K46" t="s">
        <v>173</v>
      </c>
      <c r="L46">
        <v>3602</v>
      </c>
      <c r="M46">
        <v>60</v>
      </c>
      <c r="N46">
        <v>188</v>
      </c>
      <c r="O46">
        <v>8</v>
      </c>
      <c r="P46" s="26">
        <f t="shared" si="0"/>
        <v>1.5046296296296058E-3</v>
      </c>
      <c r="Q46" s="36">
        <f t="shared" si="1"/>
        <v>130</v>
      </c>
      <c r="R46">
        <f t="shared" si="7"/>
        <v>3586</v>
      </c>
      <c r="S46">
        <f t="shared" si="7"/>
        <v>58</v>
      </c>
      <c r="T46">
        <f t="shared" si="7"/>
        <v>185</v>
      </c>
      <c r="U46">
        <f t="shared" si="7"/>
        <v>7</v>
      </c>
      <c r="V46">
        <f t="shared" si="4"/>
        <v>1.6174010039040714</v>
      </c>
      <c r="W46">
        <f t="shared" si="3"/>
        <v>0.44615384615384618</v>
      </c>
      <c r="X46">
        <f t="shared" si="5"/>
        <v>27.584615384615386</v>
      </c>
    </row>
    <row r="47" spans="2:24" x14ac:dyDescent="0.2">
      <c r="B47" t="s">
        <v>91</v>
      </c>
      <c r="C47">
        <v>-2.0439850000000002</v>
      </c>
      <c r="D47">
        <v>-276</v>
      </c>
      <c r="E47">
        <v>135.030338</v>
      </c>
      <c r="F47" t="s">
        <v>164</v>
      </c>
      <c r="G47">
        <v>17</v>
      </c>
      <c r="H47">
        <v>2</v>
      </c>
      <c r="I47">
        <v>4</v>
      </c>
      <c r="J47">
        <v>1</v>
      </c>
      <c r="K47" t="s">
        <v>174</v>
      </c>
      <c r="L47">
        <v>3919</v>
      </c>
      <c r="M47">
        <v>56</v>
      </c>
      <c r="N47">
        <v>259</v>
      </c>
      <c r="O47">
        <v>10</v>
      </c>
      <c r="P47" s="26">
        <f t="shared" si="0"/>
        <v>1.5393518518518334E-3</v>
      </c>
      <c r="Q47" s="36">
        <f t="shared" si="1"/>
        <v>133</v>
      </c>
      <c r="R47">
        <f t="shared" si="7"/>
        <v>3902</v>
      </c>
      <c r="S47">
        <f t="shared" si="7"/>
        <v>54</v>
      </c>
      <c r="T47">
        <f t="shared" si="7"/>
        <v>255</v>
      </c>
      <c r="U47">
        <f t="shared" si="7"/>
        <v>9</v>
      </c>
      <c r="V47">
        <f t="shared" si="4"/>
        <v>1.3839056893900563</v>
      </c>
      <c r="W47">
        <f t="shared" si="3"/>
        <v>0.40601503759398494</v>
      </c>
      <c r="X47">
        <f t="shared" si="5"/>
        <v>29.338345864661655</v>
      </c>
    </row>
    <row r="48" spans="2:24" x14ac:dyDescent="0.2">
      <c r="B48" t="s">
        <v>91</v>
      </c>
      <c r="C48">
        <v>-1.9210670000000001</v>
      </c>
      <c r="D48">
        <v>-248.4</v>
      </c>
      <c r="E48">
        <v>129.30313899999999</v>
      </c>
      <c r="F48" t="s">
        <v>165</v>
      </c>
      <c r="G48">
        <v>18</v>
      </c>
      <c r="H48">
        <v>2</v>
      </c>
      <c r="I48">
        <v>6</v>
      </c>
      <c r="J48">
        <v>1</v>
      </c>
      <c r="K48" t="s">
        <v>175</v>
      </c>
      <c r="L48">
        <v>4018</v>
      </c>
      <c r="M48">
        <v>79</v>
      </c>
      <c r="N48">
        <v>282</v>
      </c>
      <c r="O48">
        <v>9</v>
      </c>
      <c r="P48" s="26">
        <f t="shared" si="0"/>
        <v>1.5740740740740611E-3</v>
      </c>
      <c r="Q48" s="36">
        <f t="shared" si="1"/>
        <v>136</v>
      </c>
      <c r="R48">
        <f t="shared" si="7"/>
        <v>4000</v>
      </c>
      <c r="S48">
        <f t="shared" si="7"/>
        <v>77</v>
      </c>
      <c r="T48">
        <f t="shared" si="7"/>
        <v>276</v>
      </c>
      <c r="U48">
        <f t="shared" si="7"/>
        <v>8</v>
      </c>
      <c r="V48">
        <f t="shared" si="4"/>
        <v>1.925</v>
      </c>
      <c r="W48">
        <f t="shared" si="3"/>
        <v>0.56617647058823528</v>
      </c>
      <c r="X48">
        <f t="shared" si="5"/>
        <v>29.411764705882351</v>
      </c>
    </row>
    <row r="49" spans="2:24" x14ac:dyDescent="0.2">
      <c r="B49" t="s">
        <v>91</v>
      </c>
      <c r="C49">
        <v>-2.1059670000000001</v>
      </c>
      <c r="D49">
        <v>-276</v>
      </c>
      <c r="E49">
        <v>131.056164</v>
      </c>
      <c r="F49" t="s">
        <v>166</v>
      </c>
      <c r="G49">
        <v>17</v>
      </c>
      <c r="H49">
        <v>2</v>
      </c>
      <c r="I49">
        <v>5</v>
      </c>
      <c r="J49">
        <v>1</v>
      </c>
      <c r="K49" t="s">
        <v>176</v>
      </c>
      <c r="L49">
        <v>4457</v>
      </c>
      <c r="M49">
        <v>82</v>
      </c>
      <c r="N49">
        <v>503</v>
      </c>
      <c r="O49">
        <v>12</v>
      </c>
      <c r="P49" s="26">
        <f t="shared" si="0"/>
        <v>1.585648148148211E-3</v>
      </c>
      <c r="Q49" s="36">
        <f t="shared" si="1"/>
        <v>137</v>
      </c>
      <c r="R49">
        <f t="shared" si="7"/>
        <v>4440</v>
      </c>
      <c r="S49">
        <f t="shared" si="7"/>
        <v>80</v>
      </c>
      <c r="T49">
        <f t="shared" si="7"/>
        <v>498</v>
      </c>
      <c r="U49">
        <f t="shared" si="7"/>
        <v>11</v>
      </c>
      <c r="V49">
        <f t="shared" si="4"/>
        <v>1.8018018018018018</v>
      </c>
      <c r="W49">
        <f t="shared" si="3"/>
        <v>0.58394160583941601</v>
      </c>
      <c r="X49">
        <f t="shared" si="5"/>
        <v>32.408759124087588</v>
      </c>
    </row>
    <row r="50" spans="2:24" x14ac:dyDescent="0.2">
      <c r="B50" t="s">
        <v>91</v>
      </c>
      <c r="C50">
        <v>-1.9846010000000001</v>
      </c>
      <c r="D50">
        <v>-248.4</v>
      </c>
      <c r="E50">
        <v>125.163713</v>
      </c>
      <c r="F50" t="s">
        <v>167</v>
      </c>
      <c r="G50">
        <v>17</v>
      </c>
      <c r="H50">
        <v>2</v>
      </c>
      <c r="I50">
        <v>4</v>
      </c>
      <c r="J50">
        <v>1</v>
      </c>
      <c r="K50" t="s">
        <v>177</v>
      </c>
      <c r="L50">
        <v>3744</v>
      </c>
      <c r="M50">
        <v>62</v>
      </c>
      <c r="N50">
        <v>341</v>
      </c>
      <c r="O50">
        <v>8</v>
      </c>
      <c r="P50" s="26">
        <f t="shared" si="0"/>
        <v>1.4351851851851505E-3</v>
      </c>
      <c r="Q50" s="36">
        <f t="shared" si="1"/>
        <v>124</v>
      </c>
      <c r="R50">
        <f t="shared" si="7"/>
        <v>3727</v>
      </c>
      <c r="S50">
        <f t="shared" si="7"/>
        <v>60</v>
      </c>
      <c r="T50">
        <f t="shared" si="7"/>
        <v>337</v>
      </c>
      <c r="U50">
        <f t="shared" si="7"/>
        <v>7</v>
      </c>
      <c r="V50">
        <f t="shared" si="4"/>
        <v>1.6098738932116985</v>
      </c>
      <c r="W50">
        <f t="shared" si="3"/>
        <v>0.4838709677419355</v>
      </c>
      <c r="X50">
        <f t="shared" si="5"/>
        <v>30.056451612903224</v>
      </c>
    </row>
    <row r="51" spans="2:24" x14ac:dyDescent="0.2">
      <c r="B51" t="s">
        <v>91</v>
      </c>
      <c r="C51">
        <v>-1.7592159999999999</v>
      </c>
      <c r="D51">
        <v>-220.8</v>
      </c>
      <c r="E51">
        <v>125.51047</v>
      </c>
      <c r="F51" t="s">
        <v>168</v>
      </c>
      <c r="G51">
        <v>16</v>
      </c>
      <c r="H51">
        <v>2</v>
      </c>
      <c r="I51">
        <v>3</v>
      </c>
      <c r="J51">
        <v>1</v>
      </c>
      <c r="K51" t="s">
        <v>178</v>
      </c>
      <c r="L51">
        <v>3851</v>
      </c>
      <c r="M51">
        <v>68</v>
      </c>
      <c r="N51">
        <v>312</v>
      </c>
      <c r="O51">
        <v>14</v>
      </c>
      <c r="P51" s="26">
        <f t="shared" si="0"/>
        <v>1.5393518518518334E-3</v>
      </c>
      <c r="Q51" s="36">
        <f t="shared" si="1"/>
        <v>133</v>
      </c>
      <c r="R51">
        <f t="shared" si="7"/>
        <v>3835</v>
      </c>
      <c r="S51">
        <f t="shared" si="7"/>
        <v>66</v>
      </c>
      <c r="T51">
        <f t="shared" si="7"/>
        <v>309</v>
      </c>
      <c r="U51">
        <f t="shared" si="7"/>
        <v>13</v>
      </c>
      <c r="V51">
        <f t="shared" si="4"/>
        <v>1.7209908735332464</v>
      </c>
      <c r="W51">
        <f t="shared" si="3"/>
        <v>0.49624060150375937</v>
      </c>
      <c r="X51">
        <f t="shared" si="5"/>
        <v>28.834586466165412</v>
      </c>
    </row>
    <row r="52" spans="2:24" x14ac:dyDescent="0.2">
      <c r="B52" t="s">
        <v>92</v>
      </c>
      <c r="C52">
        <v>-2.3151329999999999</v>
      </c>
      <c r="D52">
        <v>-303.60000000000002</v>
      </c>
      <c r="E52">
        <v>131.137202</v>
      </c>
      <c r="F52" t="s">
        <v>179</v>
      </c>
      <c r="G52">
        <v>14</v>
      </c>
      <c r="H52">
        <v>1</v>
      </c>
      <c r="I52">
        <v>2</v>
      </c>
      <c r="J52">
        <v>1</v>
      </c>
      <c r="K52" t="s">
        <v>189</v>
      </c>
      <c r="L52">
        <v>4222</v>
      </c>
      <c r="M52">
        <v>42</v>
      </c>
      <c r="N52">
        <v>293</v>
      </c>
      <c r="O52">
        <v>9</v>
      </c>
      <c r="P52" s="26">
        <f t="shared" si="0"/>
        <v>1.5625000000000222E-3</v>
      </c>
      <c r="Q52" s="36">
        <f t="shared" si="1"/>
        <v>135</v>
      </c>
      <c r="R52">
        <f t="shared" si="7"/>
        <v>4208</v>
      </c>
      <c r="S52">
        <f t="shared" si="7"/>
        <v>41</v>
      </c>
      <c r="T52">
        <f t="shared" si="7"/>
        <v>291</v>
      </c>
      <c r="U52">
        <f t="shared" si="7"/>
        <v>8</v>
      </c>
      <c r="V52">
        <f t="shared" si="4"/>
        <v>0.9743346007604563</v>
      </c>
      <c r="W52">
        <f t="shared" si="3"/>
        <v>0.3037037037037037</v>
      </c>
      <c r="X52">
        <f t="shared" si="5"/>
        <v>31.170370370370371</v>
      </c>
    </row>
    <row r="53" spans="2:24" x14ac:dyDescent="0.2">
      <c r="B53" t="s">
        <v>92</v>
      </c>
      <c r="C53">
        <v>-2.0768360000000001</v>
      </c>
      <c r="D53">
        <v>-276</v>
      </c>
      <c r="E53">
        <v>132.89448100000001</v>
      </c>
      <c r="F53" t="s">
        <v>180</v>
      </c>
      <c r="G53">
        <v>16</v>
      </c>
      <c r="H53">
        <v>2</v>
      </c>
      <c r="I53">
        <v>3</v>
      </c>
      <c r="J53">
        <v>1</v>
      </c>
      <c r="K53" t="s">
        <v>190</v>
      </c>
      <c r="L53">
        <v>4015</v>
      </c>
      <c r="M53">
        <v>37</v>
      </c>
      <c r="N53">
        <v>179</v>
      </c>
      <c r="O53">
        <v>4</v>
      </c>
      <c r="P53" s="26">
        <f t="shared" si="0"/>
        <v>1.6087962962963998E-3</v>
      </c>
      <c r="Q53" s="36">
        <f t="shared" si="1"/>
        <v>139</v>
      </c>
      <c r="R53">
        <f t="shared" si="7"/>
        <v>3999</v>
      </c>
      <c r="S53">
        <f t="shared" si="7"/>
        <v>35</v>
      </c>
      <c r="T53">
        <f t="shared" si="7"/>
        <v>176</v>
      </c>
      <c r="U53">
        <f t="shared" si="7"/>
        <v>3</v>
      </c>
      <c r="V53">
        <f t="shared" si="4"/>
        <v>0.8752188047011753</v>
      </c>
      <c r="W53">
        <f t="shared" si="3"/>
        <v>0.25179856115107913</v>
      </c>
      <c r="X53">
        <f t="shared" si="5"/>
        <v>28.769784172661872</v>
      </c>
    </row>
    <row r="54" spans="2:24" x14ac:dyDescent="0.2">
      <c r="B54" t="s">
        <v>92</v>
      </c>
      <c r="C54">
        <v>-1.9055759999999999</v>
      </c>
      <c r="D54">
        <v>-248.4</v>
      </c>
      <c r="E54">
        <v>130.35428300000001</v>
      </c>
      <c r="F54" t="s">
        <v>181</v>
      </c>
      <c r="G54">
        <v>17</v>
      </c>
      <c r="H54">
        <v>2</v>
      </c>
      <c r="I54">
        <v>4</v>
      </c>
      <c r="J54">
        <v>1</v>
      </c>
      <c r="K54" t="s">
        <v>191</v>
      </c>
      <c r="L54">
        <v>3111</v>
      </c>
      <c r="M54">
        <v>46</v>
      </c>
      <c r="N54">
        <v>200</v>
      </c>
      <c r="O54">
        <v>9</v>
      </c>
      <c r="P54" s="26">
        <f t="shared" si="0"/>
        <v>1.5740740740740611E-3</v>
      </c>
      <c r="Q54" s="36">
        <f t="shared" si="1"/>
        <v>136</v>
      </c>
      <c r="R54">
        <f t="shared" si="7"/>
        <v>3094</v>
      </c>
      <c r="S54">
        <f t="shared" si="7"/>
        <v>44</v>
      </c>
      <c r="T54">
        <f t="shared" si="7"/>
        <v>196</v>
      </c>
      <c r="U54">
        <f t="shared" si="7"/>
        <v>8</v>
      </c>
      <c r="V54">
        <f t="shared" si="4"/>
        <v>1.4221073044602457</v>
      </c>
      <c r="W54">
        <f t="shared" si="3"/>
        <v>0.3235294117647059</v>
      </c>
      <c r="X54">
        <f t="shared" si="5"/>
        <v>22.75</v>
      </c>
    </row>
    <row r="55" spans="2:24" x14ac:dyDescent="0.2">
      <c r="B55" t="s">
        <v>92</v>
      </c>
      <c r="C55">
        <v>-2.2784779999999998</v>
      </c>
      <c r="D55">
        <v>-303.60000000000002</v>
      </c>
      <c r="E55">
        <v>133.24685600000001</v>
      </c>
      <c r="F55" t="s">
        <v>182</v>
      </c>
      <c r="G55">
        <v>16</v>
      </c>
      <c r="H55">
        <v>2</v>
      </c>
      <c r="I55">
        <v>4</v>
      </c>
      <c r="J55">
        <v>1</v>
      </c>
      <c r="K55" t="s">
        <v>192</v>
      </c>
      <c r="L55">
        <v>3841</v>
      </c>
      <c r="M55">
        <v>37</v>
      </c>
      <c r="N55">
        <v>270</v>
      </c>
      <c r="O55">
        <v>6</v>
      </c>
      <c r="P55" s="26">
        <f t="shared" si="0"/>
        <v>1.5277777777777946E-3</v>
      </c>
      <c r="Q55" s="36">
        <f t="shared" si="1"/>
        <v>132</v>
      </c>
      <c r="R55">
        <f t="shared" si="7"/>
        <v>3825</v>
      </c>
      <c r="S55">
        <f t="shared" si="7"/>
        <v>35</v>
      </c>
      <c r="T55">
        <f t="shared" si="7"/>
        <v>266</v>
      </c>
      <c r="U55">
        <f t="shared" si="7"/>
        <v>5</v>
      </c>
      <c r="V55">
        <f t="shared" si="4"/>
        <v>0.91503267973856217</v>
      </c>
      <c r="W55">
        <f t="shared" si="3"/>
        <v>0.26515151515151514</v>
      </c>
      <c r="X55">
        <f t="shared" si="5"/>
        <v>28.977272727272727</v>
      </c>
    </row>
    <row r="56" spans="2:24" x14ac:dyDescent="0.2">
      <c r="B56" t="s">
        <v>92</v>
      </c>
      <c r="C56">
        <v>-2.6626729999999998</v>
      </c>
      <c r="D56">
        <v>-331.2</v>
      </c>
      <c r="E56">
        <v>124.386304</v>
      </c>
      <c r="F56" t="s">
        <v>183</v>
      </c>
      <c r="G56">
        <v>16</v>
      </c>
      <c r="H56">
        <v>2</v>
      </c>
      <c r="I56">
        <v>4</v>
      </c>
      <c r="J56">
        <v>1</v>
      </c>
      <c r="K56" t="s">
        <v>193</v>
      </c>
      <c r="L56">
        <v>4547</v>
      </c>
      <c r="M56">
        <v>42</v>
      </c>
      <c r="N56">
        <v>335</v>
      </c>
      <c r="O56">
        <v>8</v>
      </c>
      <c r="P56" s="26">
        <f t="shared" si="0"/>
        <v>1.5046296296296058E-3</v>
      </c>
      <c r="Q56" s="36">
        <f t="shared" si="1"/>
        <v>130</v>
      </c>
      <c r="R56">
        <f t="shared" si="7"/>
        <v>4531</v>
      </c>
      <c r="S56">
        <f t="shared" si="7"/>
        <v>40</v>
      </c>
      <c r="T56">
        <f t="shared" si="7"/>
        <v>331</v>
      </c>
      <c r="U56">
        <f t="shared" si="7"/>
        <v>7</v>
      </c>
      <c r="V56">
        <f t="shared" si="4"/>
        <v>0.88280732730081657</v>
      </c>
      <c r="W56">
        <f t="shared" si="3"/>
        <v>0.30769230769230771</v>
      </c>
      <c r="X56">
        <f t="shared" si="5"/>
        <v>34.853846153846156</v>
      </c>
    </row>
    <row r="57" spans="2:24" x14ac:dyDescent="0.2">
      <c r="B57" t="s">
        <v>92</v>
      </c>
      <c r="C57">
        <v>-2.30382</v>
      </c>
      <c r="D57">
        <v>-303.60000000000002</v>
      </c>
      <c r="E57">
        <v>131.781102</v>
      </c>
      <c r="F57" t="s">
        <v>184</v>
      </c>
      <c r="G57">
        <v>18</v>
      </c>
      <c r="H57">
        <v>2</v>
      </c>
      <c r="I57">
        <v>3</v>
      </c>
      <c r="J57">
        <v>1</v>
      </c>
      <c r="K57" t="s">
        <v>194</v>
      </c>
      <c r="L57">
        <v>3904</v>
      </c>
      <c r="M57">
        <v>57</v>
      </c>
      <c r="N57">
        <v>249</v>
      </c>
      <c r="O57">
        <v>5</v>
      </c>
      <c r="P57" s="26">
        <f t="shared" si="0"/>
        <v>1.5046296296296058E-3</v>
      </c>
      <c r="Q57" s="36">
        <f t="shared" si="1"/>
        <v>130</v>
      </c>
      <c r="R57">
        <f t="shared" ref="R57:U61" si="8">L57-G57</f>
        <v>3886</v>
      </c>
      <c r="S57">
        <f t="shared" si="8"/>
        <v>55</v>
      </c>
      <c r="T57">
        <f t="shared" si="8"/>
        <v>246</v>
      </c>
      <c r="U57">
        <f t="shared" si="8"/>
        <v>4</v>
      </c>
      <c r="V57">
        <f t="shared" si="4"/>
        <v>1.41533710756562</v>
      </c>
      <c r="W57">
        <f t="shared" si="3"/>
        <v>0.42307692307692307</v>
      </c>
      <c r="X57">
        <f t="shared" si="5"/>
        <v>29.892307692307693</v>
      </c>
    </row>
    <row r="58" spans="2:24" x14ac:dyDescent="0.2">
      <c r="B58" t="s">
        <v>92</v>
      </c>
      <c r="C58">
        <v>-2.340131</v>
      </c>
      <c r="D58">
        <v>-303.60000000000002</v>
      </c>
      <c r="E58">
        <v>129.7363</v>
      </c>
      <c r="F58" t="s">
        <v>185</v>
      </c>
      <c r="G58">
        <v>18</v>
      </c>
      <c r="H58">
        <v>2</v>
      </c>
      <c r="I58">
        <v>5</v>
      </c>
      <c r="J58">
        <v>1</v>
      </c>
      <c r="K58" t="s">
        <v>195</v>
      </c>
      <c r="L58">
        <v>4146</v>
      </c>
      <c r="M58">
        <v>56</v>
      </c>
      <c r="N58">
        <v>215</v>
      </c>
      <c r="O58">
        <v>8</v>
      </c>
      <c r="P58" s="26">
        <f t="shared" si="0"/>
        <v>1.5740740740740611E-3</v>
      </c>
      <c r="Q58" s="36">
        <f t="shared" si="1"/>
        <v>136</v>
      </c>
      <c r="R58">
        <f t="shared" si="8"/>
        <v>4128</v>
      </c>
      <c r="S58">
        <f t="shared" si="8"/>
        <v>54</v>
      </c>
      <c r="T58">
        <f t="shared" si="8"/>
        <v>210</v>
      </c>
      <c r="U58">
        <f t="shared" si="8"/>
        <v>7</v>
      </c>
      <c r="V58">
        <f t="shared" si="4"/>
        <v>1.308139534883721</v>
      </c>
      <c r="W58">
        <f t="shared" si="3"/>
        <v>0.39705882352941174</v>
      </c>
      <c r="X58">
        <f t="shared" si="5"/>
        <v>30.352941176470587</v>
      </c>
    </row>
    <row r="59" spans="2:24" x14ac:dyDescent="0.2">
      <c r="B59" t="s">
        <v>92</v>
      </c>
      <c r="C59">
        <v>-2.3276849999999998</v>
      </c>
      <c r="D59">
        <v>-303.60000000000002</v>
      </c>
      <c r="E59">
        <v>130.43003200000001</v>
      </c>
      <c r="F59" t="s">
        <v>186</v>
      </c>
      <c r="G59">
        <v>20</v>
      </c>
      <c r="H59">
        <v>2</v>
      </c>
      <c r="I59">
        <v>4</v>
      </c>
      <c r="J59">
        <v>1</v>
      </c>
      <c r="K59" t="s">
        <v>196</v>
      </c>
      <c r="L59">
        <v>4938</v>
      </c>
      <c r="M59">
        <v>37</v>
      </c>
      <c r="N59">
        <v>1117</v>
      </c>
      <c r="O59">
        <v>5</v>
      </c>
      <c r="P59" s="26">
        <f t="shared" si="0"/>
        <v>1.5740740740740611E-3</v>
      </c>
      <c r="Q59" s="36">
        <f t="shared" si="1"/>
        <v>136</v>
      </c>
      <c r="R59">
        <f t="shared" si="8"/>
        <v>4918</v>
      </c>
      <c r="S59">
        <f t="shared" si="8"/>
        <v>35</v>
      </c>
      <c r="T59">
        <f t="shared" si="8"/>
        <v>1113</v>
      </c>
      <c r="U59">
        <f t="shared" si="8"/>
        <v>4</v>
      </c>
      <c r="V59">
        <f t="shared" si="4"/>
        <v>0.71167141114274091</v>
      </c>
      <c r="W59">
        <f t="shared" si="3"/>
        <v>0.25735294117647056</v>
      </c>
      <c r="X59">
        <f t="shared" si="5"/>
        <v>36.161764705882355</v>
      </c>
    </row>
    <row r="60" spans="2:24" x14ac:dyDescent="0.2">
      <c r="B60" t="s">
        <v>92</v>
      </c>
      <c r="C60">
        <v>-2.3607420000000001</v>
      </c>
      <c r="D60">
        <v>-303.60000000000002</v>
      </c>
      <c r="E60">
        <v>128.60365100000001</v>
      </c>
      <c r="F60" t="s">
        <v>187</v>
      </c>
      <c r="G60">
        <v>16</v>
      </c>
      <c r="H60">
        <v>2</v>
      </c>
      <c r="I60">
        <v>4</v>
      </c>
      <c r="J60">
        <v>1</v>
      </c>
      <c r="K60" t="s">
        <v>197</v>
      </c>
      <c r="L60">
        <v>4789</v>
      </c>
      <c r="M60">
        <v>47</v>
      </c>
      <c r="N60">
        <v>202</v>
      </c>
      <c r="O60">
        <v>7</v>
      </c>
      <c r="P60" s="26">
        <f t="shared" si="0"/>
        <v>1.5972222222221388E-3</v>
      </c>
      <c r="Q60" s="36">
        <f t="shared" si="1"/>
        <v>138</v>
      </c>
      <c r="R60">
        <f t="shared" si="8"/>
        <v>4773</v>
      </c>
      <c r="S60">
        <f t="shared" si="8"/>
        <v>45</v>
      </c>
      <c r="T60">
        <f t="shared" si="8"/>
        <v>198</v>
      </c>
      <c r="U60">
        <f t="shared" si="8"/>
        <v>6</v>
      </c>
      <c r="V60">
        <f t="shared" si="4"/>
        <v>0.94280326838466366</v>
      </c>
      <c r="W60">
        <f t="shared" si="3"/>
        <v>0.32608695652173914</v>
      </c>
      <c r="X60">
        <f t="shared" si="5"/>
        <v>34.586956521739133</v>
      </c>
    </row>
    <row r="61" spans="2:24" x14ac:dyDescent="0.2">
      <c r="B61" t="s">
        <v>92</v>
      </c>
      <c r="C61">
        <v>-2.237015</v>
      </c>
      <c r="D61">
        <v>-303.60000000000002</v>
      </c>
      <c r="E61">
        <v>135.716554</v>
      </c>
      <c r="F61" t="s">
        <v>188</v>
      </c>
      <c r="G61">
        <v>18</v>
      </c>
      <c r="H61">
        <v>2</v>
      </c>
      <c r="I61">
        <v>6</v>
      </c>
      <c r="J61">
        <v>1</v>
      </c>
      <c r="K61" t="s">
        <v>198</v>
      </c>
      <c r="L61">
        <v>5070</v>
      </c>
      <c r="M61">
        <v>63</v>
      </c>
      <c r="N61">
        <v>435</v>
      </c>
      <c r="O61">
        <v>10</v>
      </c>
      <c r="P61" s="26">
        <f t="shared" si="0"/>
        <v>1.6087962962962887E-3</v>
      </c>
      <c r="Q61" s="36">
        <f t="shared" si="1"/>
        <v>139</v>
      </c>
      <c r="R61">
        <f t="shared" si="8"/>
        <v>5052</v>
      </c>
      <c r="S61">
        <f t="shared" si="8"/>
        <v>61</v>
      </c>
      <c r="T61">
        <f t="shared" si="8"/>
        <v>429</v>
      </c>
      <c r="U61">
        <f t="shared" si="8"/>
        <v>9</v>
      </c>
      <c r="V61">
        <f t="shared" si="4"/>
        <v>1.2074425969912905</v>
      </c>
      <c r="W61">
        <f t="shared" si="3"/>
        <v>0.43884892086330934</v>
      </c>
      <c r="X61">
        <f t="shared" si="5"/>
        <v>36.345323741007192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8B96-E39D-AD4A-B169-0FEF2F1CF6A1}">
  <dimension ref="A3:I31"/>
  <sheetViews>
    <sheetView tabSelected="1" workbookViewId="0">
      <selection activeCell="H29" sqref="H29"/>
    </sheetView>
  </sheetViews>
  <sheetFormatPr baseColWidth="10" defaultRowHeight="16" x14ac:dyDescent="0.2"/>
  <cols>
    <col min="1" max="1" width="13" bestFit="1" customWidth="1"/>
    <col min="2" max="2" width="25" bestFit="1" customWidth="1"/>
    <col min="3" max="3" width="26.83203125" bestFit="1" customWidth="1"/>
    <col min="4" max="4" width="33.33203125" bestFit="1" customWidth="1"/>
    <col min="5" max="5" width="34.83203125" bestFit="1" customWidth="1"/>
    <col min="6" max="6" width="25.33203125" bestFit="1" customWidth="1"/>
    <col min="7" max="7" width="26" bestFit="1" customWidth="1"/>
    <col min="8" max="8" width="31.33203125" bestFit="1" customWidth="1"/>
    <col min="9" max="9" width="16.5" bestFit="1" customWidth="1"/>
  </cols>
  <sheetData>
    <row r="3" spans="1:9" x14ac:dyDescent="0.2">
      <c r="A3" s="2" t="s">
        <v>18</v>
      </c>
      <c r="B3" t="s">
        <v>83</v>
      </c>
      <c r="C3" t="s">
        <v>84</v>
      </c>
      <c r="D3" t="s">
        <v>85</v>
      </c>
      <c r="E3" t="s">
        <v>86</v>
      </c>
      <c r="F3" t="s">
        <v>94</v>
      </c>
      <c r="G3" t="s">
        <v>233</v>
      </c>
      <c r="H3" t="s">
        <v>234</v>
      </c>
      <c r="I3" t="s">
        <v>98</v>
      </c>
    </row>
    <row r="4" spans="1:9" x14ac:dyDescent="0.2">
      <c r="A4" s="3" t="s">
        <v>88</v>
      </c>
      <c r="B4" s="36">
        <v>3654.2</v>
      </c>
      <c r="C4" s="36">
        <v>233.6</v>
      </c>
      <c r="D4" s="36">
        <v>1440.8</v>
      </c>
      <c r="E4" s="36">
        <v>55</v>
      </c>
      <c r="F4" s="36">
        <v>6.4214981514916349</v>
      </c>
      <c r="G4" s="36">
        <v>1.626436985912338</v>
      </c>
      <c r="H4" s="36">
        <v>25.437210249252509</v>
      </c>
      <c r="I4" s="36">
        <v>-193.20000000000002</v>
      </c>
    </row>
    <row r="5" spans="1:9" x14ac:dyDescent="0.2">
      <c r="A5" s="3" t="s">
        <v>89</v>
      </c>
      <c r="B5" s="36">
        <v>3681.8</v>
      </c>
      <c r="C5" s="36">
        <v>189.4</v>
      </c>
      <c r="D5" s="36">
        <v>1329.5</v>
      </c>
      <c r="E5" s="36">
        <v>21.2</v>
      </c>
      <c r="F5" s="36">
        <v>5.1411076571019505</v>
      </c>
      <c r="G5" s="36">
        <v>1.4122315832624097</v>
      </c>
      <c r="H5" s="36">
        <v>27.534134005017496</v>
      </c>
      <c r="I5" s="36">
        <v>-223.56</v>
      </c>
    </row>
    <row r="6" spans="1:9" x14ac:dyDescent="0.2">
      <c r="A6" s="3" t="s">
        <v>90</v>
      </c>
      <c r="B6" s="36">
        <v>4008.4</v>
      </c>
      <c r="C6" s="36">
        <v>126.4</v>
      </c>
      <c r="D6" s="36">
        <v>614.29999999999995</v>
      </c>
      <c r="E6" s="36">
        <v>19.399999999999999</v>
      </c>
      <c r="F6" s="36">
        <v>3.1755270491825063</v>
      </c>
      <c r="G6" s="36">
        <v>0.92338306019166816</v>
      </c>
      <c r="H6" s="36">
        <v>29.208906411828991</v>
      </c>
      <c r="I6" s="36">
        <v>-223.56</v>
      </c>
    </row>
    <row r="7" spans="1:9" x14ac:dyDescent="0.2">
      <c r="A7" s="3" t="s">
        <v>92</v>
      </c>
      <c r="B7" s="36">
        <v>4241.3999999999996</v>
      </c>
      <c r="C7" s="36">
        <v>44.5</v>
      </c>
      <c r="D7" s="36">
        <v>345.6</v>
      </c>
      <c r="E7" s="36">
        <v>6.1</v>
      </c>
      <c r="F7" s="36">
        <v>1.0654894635929293</v>
      </c>
      <c r="G7" s="36">
        <v>0.32943000646311654</v>
      </c>
      <c r="H7" s="36">
        <v>31.386056726155807</v>
      </c>
      <c r="I7" s="36">
        <v>-298.08</v>
      </c>
    </row>
    <row r="8" spans="1:9" x14ac:dyDescent="0.2">
      <c r="A8" s="3" t="s">
        <v>91</v>
      </c>
      <c r="B8" s="36">
        <v>3936.3</v>
      </c>
      <c r="C8" s="36">
        <v>66.599999999999994</v>
      </c>
      <c r="D8" s="36">
        <v>305.3</v>
      </c>
      <c r="E8" s="36">
        <v>9.4</v>
      </c>
      <c r="F8" s="36">
        <v>1.6875845569230106</v>
      </c>
      <c r="G8" s="36">
        <v>0.499321701592293</v>
      </c>
      <c r="H8" s="36">
        <v>29.514427320655635</v>
      </c>
      <c r="I8" s="36">
        <v>-248.40000000000003</v>
      </c>
    </row>
    <row r="9" spans="1:9" x14ac:dyDescent="0.2">
      <c r="A9" s="3" t="s">
        <v>87</v>
      </c>
      <c r="B9" s="36">
        <v>4171.3999999999996</v>
      </c>
      <c r="C9" s="36">
        <v>120.9</v>
      </c>
      <c r="D9" s="36">
        <v>423.5</v>
      </c>
      <c r="E9" s="36">
        <v>7.3</v>
      </c>
      <c r="F9" s="36">
        <v>2.9005571463291817</v>
      </c>
      <c r="G9" s="36">
        <v>0.90483881902716212</v>
      </c>
      <c r="H9" s="36">
        <v>31.183040960982005</v>
      </c>
      <c r="I9" s="36">
        <v>-270.48</v>
      </c>
    </row>
    <row r="10" spans="1:9" x14ac:dyDescent="0.2">
      <c r="A10" s="3" t="s">
        <v>19</v>
      </c>
      <c r="B10" s="36">
        <v>3948.9166666666665</v>
      </c>
      <c r="C10" s="36">
        <v>130.23333333333332</v>
      </c>
      <c r="D10" s="36">
        <v>743.16666666666663</v>
      </c>
      <c r="E10" s="36">
        <v>19.733333333333334</v>
      </c>
      <c r="F10" s="36">
        <v>3.3986273374368694</v>
      </c>
      <c r="G10" s="36">
        <v>0.94927369274149775</v>
      </c>
      <c r="H10" s="36">
        <v>29.043962612315411</v>
      </c>
      <c r="I10" s="36">
        <v>-242.88</v>
      </c>
    </row>
    <row r="18" spans="1:9" x14ac:dyDescent="0.2">
      <c r="A18" s="39" t="s">
        <v>219</v>
      </c>
      <c r="B18" s="40" t="s">
        <v>46</v>
      </c>
      <c r="C18" s="40" t="s">
        <v>220</v>
      </c>
      <c r="D18" s="40" t="s">
        <v>230</v>
      </c>
      <c r="E18" s="40" t="s">
        <v>221</v>
      </c>
      <c r="F18" s="40" t="s">
        <v>228</v>
      </c>
      <c r="G18" s="41" t="s">
        <v>229</v>
      </c>
      <c r="H18" s="54" t="s">
        <v>235</v>
      </c>
      <c r="I18" s="54" t="s">
        <v>236</v>
      </c>
    </row>
    <row r="19" spans="1:9" x14ac:dyDescent="0.2">
      <c r="A19" s="42" t="s">
        <v>222</v>
      </c>
      <c r="B19" s="43">
        <v>270.48</v>
      </c>
      <c r="C19" s="43">
        <f>((B19-B19)/B19)*100</f>
        <v>0</v>
      </c>
      <c r="D19" s="44">
        <v>0.90483881902716212</v>
      </c>
      <c r="E19" s="43">
        <f>((D19-D19)/D19)*100</f>
        <v>0</v>
      </c>
      <c r="F19" s="44">
        <v>2.9005571463291817</v>
      </c>
      <c r="G19" s="45">
        <f>(F19-F19)/F19</f>
        <v>0</v>
      </c>
      <c r="H19" s="36">
        <v>31.183040960982005</v>
      </c>
      <c r="I19">
        <f>((H19-H19)/H19)*100</f>
        <v>0</v>
      </c>
    </row>
    <row r="20" spans="1:9" x14ac:dyDescent="0.2">
      <c r="A20" s="46" t="s">
        <v>223</v>
      </c>
      <c r="B20" s="47">
        <v>193.2</v>
      </c>
      <c r="C20" s="44">
        <f>((B20-B19)/B19)*100</f>
        <v>-28.57142857142858</v>
      </c>
      <c r="D20" s="44">
        <v>1.626436985912338</v>
      </c>
      <c r="E20" s="44">
        <f>((D20-D19)/D19)*100</f>
        <v>79.748807379970998</v>
      </c>
      <c r="F20" s="44">
        <v>6.4214981514916349</v>
      </c>
      <c r="G20" s="45">
        <f>(F20-F19)/F19</f>
        <v>1.2138843772198737</v>
      </c>
      <c r="H20" s="36">
        <v>25.437210249252509</v>
      </c>
      <c r="I20">
        <f>((H20-H19)/H19)*100</f>
        <v>-18.426139769110417</v>
      </c>
    </row>
    <row r="21" spans="1:9" x14ac:dyDescent="0.2">
      <c r="A21" s="46" t="s">
        <v>224</v>
      </c>
      <c r="B21" s="47">
        <v>223.56</v>
      </c>
      <c r="C21" s="44">
        <f>((B21-B19)/B19)*100</f>
        <v>-17.34693877551021</v>
      </c>
      <c r="D21" s="44">
        <v>1.4122315832624097</v>
      </c>
      <c r="E21" s="44">
        <f>((D21-D19)/D19)*100</f>
        <v>56.07548588385842</v>
      </c>
      <c r="F21" s="44">
        <v>5.1411076571019505</v>
      </c>
      <c r="G21" s="45">
        <f>(F21-F19)/F19</f>
        <v>0.77245522075243767</v>
      </c>
      <c r="H21" s="36">
        <v>27.534134005017496</v>
      </c>
      <c r="I21">
        <f>((H21-H19)/H19)*100</f>
        <v>-11.701575098240834</v>
      </c>
    </row>
    <row r="22" spans="1:9" x14ac:dyDescent="0.2">
      <c r="A22" s="46" t="s">
        <v>225</v>
      </c>
      <c r="B22" s="47">
        <v>223.56</v>
      </c>
      <c r="C22" s="44">
        <f>((B22-B19)/B19)*100</f>
        <v>-17.34693877551021</v>
      </c>
      <c r="D22" s="44">
        <v>0.92338306019166816</v>
      </c>
      <c r="E22" s="44">
        <f>((D22-D19)/D19)*100</f>
        <v>2.0494524300409531</v>
      </c>
      <c r="F22" s="44">
        <v>3.1755270491825063</v>
      </c>
      <c r="G22" s="45">
        <f>(F22-F19)/F19</f>
        <v>9.4798995152126017E-2</v>
      </c>
      <c r="H22" s="36">
        <v>29.208906411828991</v>
      </c>
      <c r="I22">
        <f>((H22-H19)/H19)*100</f>
        <v>-6.3307954847096646</v>
      </c>
    </row>
    <row r="23" spans="1:9" x14ac:dyDescent="0.2">
      <c r="A23" s="46" t="s">
        <v>227</v>
      </c>
      <c r="B23" s="47">
        <v>248.4</v>
      </c>
      <c r="C23" s="48">
        <f>((B23-B19)/B19)*100</f>
        <v>-8.1632653061224527</v>
      </c>
      <c r="D23" s="44">
        <v>0.499321701592293</v>
      </c>
      <c r="E23" s="44">
        <f>((D23-D19)/D19)*100</f>
        <v>-44.816503106140061</v>
      </c>
      <c r="F23" s="44">
        <v>1.6875845569230106</v>
      </c>
      <c r="G23" s="45">
        <f>(F23-F19)/F19</f>
        <v>-0.41818606847351936</v>
      </c>
      <c r="H23" s="36">
        <v>29.514427320655635</v>
      </c>
      <c r="I23">
        <f>((H23-H19)/H19)*100</f>
        <v>-5.351029241869754</v>
      </c>
    </row>
    <row r="24" spans="1:9" x14ac:dyDescent="0.2">
      <c r="A24" s="49" t="s">
        <v>226</v>
      </c>
      <c r="B24" s="50">
        <v>298.08</v>
      </c>
      <c r="C24" s="51">
        <f>((B24-B19)/B19)*100</f>
        <v>10.204081632653047</v>
      </c>
      <c r="D24" s="51">
        <v>0.32943000646311654</v>
      </c>
      <c r="E24" s="51">
        <f>((D24-D19)/D19)*100</f>
        <v>-63.592410102685093</v>
      </c>
      <c r="F24" s="51">
        <v>1.06548946359293</v>
      </c>
      <c r="G24" s="52">
        <f>(F24-F19)/F19</f>
        <v>-0.63266041321014244</v>
      </c>
      <c r="H24" s="36">
        <v>31.386056726155807</v>
      </c>
      <c r="I24">
        <f>((H24-H19)/H19)*100</f>
        <v>0.65104543661353342</v>
      </c>
    </row>
    <row r="25" spans="1:9" x14ac:dyDescent="0.2">
      <c r="B25" s="38"/>
    </row>
    <row r="26" spans="1:9" x14ac:dyDescent="0.2">
      <c r="B26" s="38"/>
    </row>
    <row r="27" spans="1:9" x14ac:dyDescent="0.2">
      <c r="B27" s="38"/>
    </row>
    <row r="28" spans="1:9" x14ac:dyDescent="0.2">
      <c r="B28" s="38"/>
    </row>
    <row r="29" spans="1:9" x14ac:dyDescent="0.2">
      <c r="B29" s="38"/>
      <c r="D29" s="53"/>
    </row>
    <row r="30" spans="1:9" x14ac:dyDescent="0.2">
      <c r="B30" s="38"/>
      <c r="D30" s="53"/>
    </row>
    <row r="31" spans="1:9" x14ac:dyDescent="0.2">
      <c r="D31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graphs</vt:lpstr>
      <vt:lpstr>baseline_vs_BatterySaver</vt:lpstr>
      <vt:lpstr>qos_data</vt:lpstr>
      <vt:lpstr>qos_results</vt:lpstr>
      <vt:lpstr>web_qos_data</vt:lpstr>
      <vt:lpstr>web_qos_results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2024-01-23T14:54:33Z</dcterms:created>
  <dcterms:modified xsi:type="dcterms:W3CDTF">2024-03-15T17:17:25Z</dcterms:modified>
</cp:coreProperties>
</file>