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714" activeTab="2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  <sheet name="Well_Param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3" l="1"/>
  <c r="F2" i="13"/>
  <c r="E3" i="13"/>
  <c r="F3" i="13"/>
  <c r="E4" i="13"/>
  <c r="F4" i="13"/>
  <c r="E5" i="13"/>
  <c r="F5" i="13"/>
  <c r="E2" i="11"/>
  <c r="F2" i="11"/>
  <c r="E4" i="9"/>
  <c r="F4" i="9"/>
  <c r="E5" i="9"/>
  <c r="F5" i="9"/>
  <c r="E6" i="9"/>
  <c r="F6" i="9"/>
  <c r="E7" i="9"/>
  <c r="F7" i="9"/>
  <c r="E4" i="6"/>
  <c r="F4" i="6"/>
  <c r="E5" i="4"/>
  <c r="D5" i="4"/>
  <c r="E4" i="4"/>
  <c r="D4" i="4"/>
  <c r="E3" i="4"/>
  <c r="D3" i="4"/>
  <c r="E2" i="4"/>
  <c r="D2" i="4"/>
  <c r="I3" i="13" l="1"/>
  <c r="I4" i="13"/>
  <c r="I5" i="13"/>
  <c r="I2" i="13"/>
  <c r="H2" i="11"/>
  <c r="I2" i="11"/>
  <c r="L2" i="11"/>
  <c r="B5" i="10" l="1"/>
  <c r="L7" i="9" l="1"/>
  <c r="L6" i="9"/>
  <c r="L5" i="9"/>
  <c r="H5" i="9" s="1"/>
  <c r="H3" i="13" s="1"/>
  <c r="D11" i="2" l="1"/>
  <c r="D7" i="2"/>
  <c r="A16" i="2" l="1"/>
  <c r="D16" i="2"/>
  <c r="A15" i="2"/>
  <c r="D15" i="2"/>
  <c r="A14" i="2"/>
  <c r="D14" i="2"/>
  <c r="A13" i="2"/>
  <c r="D13" i="2"/>
  <c r="L4" i="9" l="1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5" i="13" s="1"/>
  <c r="H6" i="9"/>
  <c r="H4" i="13" s="1"/>
  <c r="B3" i="10" l="1"/>
  <c r="H4" i="6"/>
  <c r="H4" i="9" l="1"/>
  <c r="H2" i="13" s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<sst xmlns="http://schemas.openxmlformats.org/spreadsheetml/2006/main" count="212" uniqueCount="106">
  <si>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</si>
  <si>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</si>
  <si>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</si>
  <si>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</si>
  <si>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</si>
  <si>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</si>
  <si>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</si>
  <si>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</si>
  <si>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</si>
  <si>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</si>
  <si>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</si>
  <si>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</si>
  <si>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</si>
  <si>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</si>
  <si>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</si>
  <si>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</si>
  <si>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</si>
  <si>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</si>
  <si>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</si>
  <si>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</si>
  <si>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</si>
  <si>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</si>
  <si>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</si>
  <si>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</si>
  <si>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</si>
  <si>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</si>
  <si>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</si>
  <si>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</si>
  <si>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</si>
  <si>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</si>
  <si>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</si>
  <si>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</si>
  <si>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</si>
  <si>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</si>
  <si>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</si>
  <si>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</si>
  <si>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</si>
  <si>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</si>
  <si>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</si>
  <si>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</si>
  <si>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</si>
  <si>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</si>
  <si>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</si>
  <si>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</si>
  <si>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</si>
  <si>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</si>
  <si>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</si>
  <si>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</si>
  <si>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</si>
  <si>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</si>
  <si>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</si>
  <si>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</si>
  <si>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</si>
  <si>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</si>
  <si>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</si>
  <si>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</si>
  <si>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</si>
  <si>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</si>
  <si>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</si>
  <si>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</si>
  <si>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</si>
  <si>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</si>
  <si>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</si>
  <si>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</si>
  <si>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</si>
  <si>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</si>
  <si>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</si>
  <si>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</si>
  <si>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</si>
  <si>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</si>
  <si>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</si>
  <si>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</si>
  <si>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</si>
  <si>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</si>
  <si>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</si>
  <si>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</si>
  <si>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</si>
  <si>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</si>
  <si>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</si>
  <si>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</si>
  <si>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co2_prod2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</si>
  <si>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</si>
  <si>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</si>
  <si>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</si>
  <si>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</si>
  <si>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</si>
  <si>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</si>
  <si>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</si>
  <si>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</si>
  <si>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optimize</t>
  </si>
  <si>
    <t>param</t>
  </si>
  <si>
    <t>init_val</t>
  </si>
  <si>
    <t>bound_min</t>
  </si>
  <si>
    <t>bound_max</t>
  </si>
  <si>
    <t>method</t>
  </si>
  <si>
    <t>eps</t>
  </si>
  <si>
    <t>..\..\Grid_Model_5\MGPF_Grid_2D.inp</t>
  </si>
  <si>
    <t>..\..\Grid_Model_5\MGPF_Grid.inp</t>
  </si>
  <si>
    <t>maxiter</t>
  </si>
  <si>
    <t>SLSQP</t>
  </si>
  <si>
    <t>min_elev</t>
  </si>
  <si>
    <t>max_elev</t>
  </si>
  <si>
    <t>dz</t>
  </si>
  <si>
    <t>well_diameter</t>
  </si>
  <si>
    <t>roughness</t>
  </si>
  <si>
    <t>inj_temp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</si>
</sst>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5" sqref="L5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Directory\Models\Model_5_marbel\</v>
      </c>
    </row>
    <row r="3" spans="1:2" x14ac:dyDescent="0.25">
      <c r="A3" t="s">
        <v>35</v>
      </c>
      <c r="B3" t="s">
        <v>96</v>
      </c>
    </row>
    <row r="4" spans="1:2" x14ac:dyDescent="0.25">
      <c r="A4" t="s">
        <v>36</v>
      </c>
      <c r="B4" t="s">
        <v>97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L7" sqref="L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D22" sqref="D22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7">
        <v>1.75E-15</v>
      </c>
      <c r="C2" s="7">
        <v>1.75E-15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7">
        <v>5.9999999999999997E-15</v>
      </c>
      <c r="C3" s="7">
        <v>5.9999999999999997E-15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46</v>
      </c>
      <c r="B4" s="7">
        <v>5.9999999999999997E-15</v>
      </c>
      <c r="C4" s="7">
        <v>5.9999999999999997E-15</v>
      </c>
      <c r="D4" s="7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41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42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51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45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57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58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7" sqref="H7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87</v>
      </c>
      <c r="B7">
        <f>B4</f>
        <v>10000000000000</v>
      </c>
    </row>
    <row r="8" spans="1:2" x14ac:dyDescent="0.25">
      <c r="A8" t="s">
        <v>88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87</v>
      </c>
      <c r="B8">
        <f>B5</f>
        <v>73.05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87</v>
      </c>
      <c r="B8">
        <f>B5</f>
        <v>30.4375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:C5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82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83</v>
      </c>
      <c r="B2" t="s">
        <v>69</v>
      </c>
      <c r="D2">
        <f>K2</f>
        <v>525380.56099999999</v>
      </c>
      <c r="E2">
        <f>L2</f>
        <v>774425.84900000005</v>
      </c>
      <c r="F2" s="3">
        <v>750</v>
      </c>
      <c r="I2">
        <v>125.23125</v>
      </c>
      <c r="J2">
        <v>7.00319</v>
      </c>
      <c r="K2">
        <v>525380.56099999999</v>
      </c>
      <c r="L2">
        <v>774425.84900000005</v>
      </c>
    </row>
    <row r="3" spans="1:12" x14ac:dyDescent="0.25">
      <c r="A3" t="s">
        <v>84</v>
      </c>
      <c r="B3" t="s">
        <v>69</v>
      </c>
      <c r="D3">
        <f t="shared" ref="D3:D5" si="0">K3</f>
        <v>525599.83700000006</v>
      </c>
      <c r="E3">
        <f t="shared" ref="E3:E5" si="1">L3</f>
        <v>774290.10699999996</v>
      </c>
      <c r="F3" s="3">
        <v>750</v>
      </c>
      <c r="H3" s="1"/>
      <c r="I3">
        <v>125.23323000000001</v>
      </c>
      <c r="J3">
        <v>7.0019600000000004</v>
      </c>
      <c r="K3">
        <v>525599.83700000006</v>
      </c>
      <c r="L3">
        <v>774290.10699999996</v>
      </c>
    </row>
    <row r="4" spans="1:12" x14ac:dyDescent="0.25">
      <c r="A4" t="s">
        <v>85</v>
      </c>
      <c r="B4" t="s">
        <v>69</v>
      </c>
      <c r="D4">
        <f t="shared" si="0"/>
        <v>525578.95400000003</v>
      </c>
      <c r="E4">
        <f t="shared" si="1"/>
        <v>774752.152</v>
      </c>
      <c r="F4" s="3">
        <v>750</v>
      </c>
      <c r="I4">
        <v>125.23304</v>
      </c>
      <c r="J4">
        <v>7.0061400000000003</v>
      </c>
      <c r="K4">
        <v>525578.95400000003</v>
      </c>
      <c r="L4">
        <v>774752.152</v>
      </c>
    </row>
    <row r="5" spans="1:12" x14ac:dyDescent="0.25">
      <c r="A5" t="s">
        <v>86</v>
      </c>
      <c r="B5" t="s">
        <v>69</v>
      </c>
      <c r="D5">
        <f t="shared" si="0"/>
        <v>525041.20600000001</v>
      </c>
      <c r="E5">
        <f t="shared" si="1"/>
        <v>774838.29599999997</v>
      </c>
      <c r="F5" s="3">
        <v>750</v>
      </c>
      <c r="I5">
        <v>125.22817999999999</v>
      </c>
      <c r="J5">
        <v>7.00692</v>
      </c>
      <c r="K5">
        <v>525041.20600000001</v>
      </c>
      <c r="L5">
        <v>774838.29599999997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89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E4">
        <f>hist!D2</f>
        <v>525380.56099999999</v>
      </c>
      <c r="F4">
        <f>hist!E2</f>
        <v>774425.84900000005</v>
      </c>
      <c r="G4">
        <f>hist!F2</f>
        <v>750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4" sqref="D4:D7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89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E4">
        <f>hist!D2</f>
        <v>525380.56099999999</v>
      </c>
      <c r="F4">
        <f>hist!E2</f>
        <v>774425.84900000005</v>
      </c>
      <c r="G4">
        <f>hist!F2</f>
        <v>750</v>
      </c>
      <c r="H4" s="4">
        <f>-L4*1000000000/(365.25*24*3600)</f>
        <v>-25.107736890000002</v>
      </c>
      <c r="I4" s="3">
        <v>-30</v>
      </c>
      <c r="J4" s="3">
        <v>1</v>
      </c>
      <c r="K4">
        <v>6</v>
      </c>
      <c r="L4" s="4">
        <f>SUM(L5:L7)</f>
        <v>0.792339917679864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E5">
        <f>hist!D3</f>
        <v>525599.83700000006</v>
      </c>
      <c r="F5">
        <f>hist!E3</f>
        <v>774290.10699999996</v>
      </c>
      <c r="G5">
        <f>hist!F3</f>
        <v>750</v>
      </c>
      <c r="H5" s="4">
        <f>L5*1000000000/(365.25*24*3600)</f>
        <v>9.0271486000000003</v>
      </c>
      <c r="I5" s="3">
        <v>0</v>
      </c>
      <c r="J5" s="3">
        <v>1</v>
      </c>
      <c r="K5">
        <v>6</v>
      </c>
      <c r="L5" s="4">
        <f>O5/1000000000*(365.25*24*3600)</f>
        <v>0.28487514465935998</v>
      </c>
      <c r="M5">
        <v>0</v>
      </c>
      <c r="O5">
        <v>9.0271486000000003</v>
      </c>
    </row>
    <row r="6" spans="1:15" x14ac:dyDescent="0.25">
      <c r="A6" t="s">
        <v>80</v>
      </c>
      <c r="B6">
        <v>32</v>
      </c>
      <c r="C6" t="s">
        <v>62</v>
      </c>
      <c r="E6">
        <f>hist!D4</f>
        <v>525578.95400000003</v>
      </c>
      <c r="F6">
        <f>hist!E4</f>
        <v>774752.152</v>
      </c>
      <c r="G6">
        <f>hist!F4</f>
        <v>750</v>
      </c>
      <c r="H6" s="4">
        <f>L6*1000000000/(365.25*24*3600)</f>
        <v>9.0551068999999984</v>
      </c>
      <c r="I6" s="3">
        <v>0</v>
      </c>
      <c r="J6" s="3">
        <v>1</v>
      </c>
      <c r="K6">
        <v>6</v>
      </c>
      <c r="L6" s="4">
        <f t="shared" ref="L6:L7" si="0">O6/1000000000*(365.25*24*3600)</f>
        <v>0.28575744150743998</v>
      </c>
      <c r="M6">
        <v>0</v>
      </c>
      <c r="O6">
        <v>9.0551069000000002</v>
      </c>
    </row>
    <row r="7" spans="1:15" x14ac:dyDescent="0.25">
      <c r="A7" t="s">
        <v>81</v>
      </c>
      <c r="B7">
        <v>33</v>
      </c>
      <c r="C7" t="s">
        <v>62</v>
      </c>
      <c r="E7">
        <f>hist!D5</f>
        <v>525041.20600000001</v>
      </c>
      <c r="F7">
        <f>hist!E5</f>
        <v>774838.29599999997</v>
      </c>
      <c r="G7">
        <f>hist!F5</f>
        <v>750</v>
      </c>
      <c r="H7" s="4">
        <f>L7*1000000000/(365.25*24*3600)</f>
        <v>7.0254813900000013</v>
      </c>
      <c r="I7" s="3">
        <v>0</v>
      </c>
      <c r="J7" s="3">
        <v>1</v>
      </c>
      <c r="K7">
        <v>6</v>
      </c>
      <c r="L7" s="4">
        <f t="shared" si="0"/>
        <v>0.22170733151306402</v>
      </c>
      <c r="M7">
        <v>0</v>
      </c>
      <c r="O7">
        <v>7.0254813900000004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s="3"/>
      <c r="E2" s="3">
        <f>CO2_S1_BC!E4</f>
        <v>525380.56099999999</v>
      </c>
      <c r="F2" s="3">
        <f>CO2_S1_BC!F4</f>
        <v>774425.84900000005</v>
      </c>
      <c r="G2" s="3">
        <f>CO2_S1_BC!G4</f>
        <v>750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3" sqref="H3:H5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E2">
        <f>CO2_S2_BC!E4</f>
        <v>525380.56099999999</v>
      </c>
      <c r="F2">
        <f>CO2_S2_BC!F4</f>
        <v>774425.84900000005</v>
      </c>
      <c r="G2">
        <f>CO2_S2_BC!G4</f>
        <v>750</v>
      </c>
      <c r="H2">
        <f>CO2_S2_BC!H4</f>
        <v>-25.107736890000002</v>
      </c>
      <c r="I2">
        <f>CO2_S2_BC!I4</f>
        <v>-30</v>
      </c>
      <c r="J2" s="3">
        <v>0</v>
      </c>
      <c r="L2" s="4">
        <f>CO2_S2_BC!L4</f>
        <v>0.792339917679864</v>
      </c>
    </row>
    <row r="3" spans="1:12" x14ac:dyDescent="0.25">
      <c r="A3" t="s">
        <v>84</v>
      </c>
      <c r="B3">
        <v>31</v>
      </c>
      <c r="C3" t="s">
        <v>22</v>
      </c>
      <c r="E3">
        <f>CO2_S2_BC!E5</f>
        <v>525599.83700000006</v>
      </c>
      <c r="F3">
        <f>CO2_S2_BC!F5</f>
        <v>774290.10699999996</v>
      </c>
      <c r="G3">
        <f>CO2_S2_BC!G5</f>
        <v>750</v>
      </c>
      <c r="H3">
        <f>CO2_S2_BC!H5</f>
        <v>9.0271486000000003</v>
      </c>
      <c r="I3">
        <f>CO2_S2_BC!I5</f>
        <v>0</v>
      </c>
      <c r="J3" s="3">
        <v>0</v>
      </c>
      <c r="L3" s="4">
        <f>CO2_S2_BC!L5</f>
        <v>0.28487514465935998</v>
      </c>
    </row>
    <row r="4" spans="1:12" x14ac:dyDescent="0.25">
      <c r="A4" t="s">
        <v>85</v>
      </c>
      <c r="B4">
        <v>32</v>
      </c>
      <c r="C4" t="s">
        <v>22</v>
      </c>
      <c r="E4">
        <f>CO2_S2_BC!E6</f>
        <v>525578.95400000003</v>
      </c>
      <c r="F4">
        <f>CO2_S2_BC!F6</f>
        <v>774752.152</v>
      </c>
      <c r="G4">
        <f>CO2_S2_BC!G6</f>
        <v>750</v>
      </c>
      <c r="H4">
        <f>CO2_S2_BC!H6</f>
        <v>9.0551068999999984</v>
      </c>
      <c r="I4">
        <f>CO2_S2_BC!I6</f>
        <v>0</v>
      </c>
      <c r="J4" s="3">
        <v>0</v>
      </c>
      <c r="L4" s="4">
        <f>CO2_S2_BC!L6</f>
        <v>0.28575744150743998</v>
      </c>
    </row>
    <row r="5" spans="1:12" x14ac:dyDescent="0.25">
      <c r="A5" t="s">
        <v>86</v>
      </c>
      <c r="B5">
        <v>33</v>
      </c>
      <c r="C5" t="s">
        <v>22</v>
      </c>
      <c r="E5">
        <f>CO2_S2_BC!E7</f>
        <v>525041.20600000001</v>
      </c>
      <c r="F5">
        <f>CO2_S2_BC!F7</f>
        <v>774838.29599999997</v>
      </c>
      <c r="G5">
        <f>CO2_S2_BC!G7</f>
        <v>750</v>
      </c>
      <c r="H5">
        <f>CO2_S2_BC!H7</f>
        <v>7.0254813900000013</v>
      </c>
      <c r="I5">
        <f>CO2_S2_BC!I7</f>
        <v>0</v>
      </c>
      <c r="J5" s="3">
        <v>0</v>
      </c>
      <c r="L5" s="4">
        <f>CO2_S2_BC!L7</f>
        <v>0.22170733151306402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84</v>
      </c>
      <c r="B2">
        <v>2</v>
      </c>
      <c r="C2">
        <v>0</v>
      </c>
      <c r="D2">
        <v>10</v>
      </c>
    </row>
    <row r="3" spans="1:4" x14ac:dyDescent="0.25">
      <c r="A3" t="s">
        <v>85</v>
      </c>
      <c r="B3">
        <v>2</v>
      </c>
      <c r="C3">
        <v>0</v>
      </c>
      <c r="D3">
        <v>10</v>
      </c>
    </row>
    <row r="4" spans="1:4" x14ac:dyDescent="0.25">
      <c r="A4" t="s">
        <v>86</v>
      </c>
      <c r="B4">
        <v>2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17" sqref="O17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94</v>
      </c>
      <c r="B2" t="s">
        <v>99</v>
      </c>
    </row>
    <row r="3" spans="1:2" x14ac:dyDescent="0.25">
      <c r="A3" t="s">
        <v>95</v>
      </c>
      <c r="B3" s="6">
        <v>1</v>
      </c>
    </row>
    <row r="4" spans="1:2" x14ac:dyDescent="0.25">
      <c r="A4" t="s">
        <v>98</v>
      </c>
      <c r="B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100</v>
      </c>
      <c r="B2">
        <v>750</v>
      </c>
    </row>
    <row r="3" spans="1:2" x14ac:dyDescent="0.25">
      <c r="A3" t="s">
        <v>101</v>
      </c>
      <c r="B3">
        <v>1500</v>
      </c>
    </row>
    <row r="4" spans="1:2" x14ac:dyDescent="0.25">
      <c r="A4" t="s">
        <v>102</v>
      </c>
      <c r="B4">
        <v>35</v>
      </c>
    </row>
    <row r="5" spans="1:2" x14ac:dyDescent="0.25">
      <c r="A5" t="s">
        <v>103</v>
      </c>
      <c r="B5">
        <v>0.22</v>
      </c>
    </row>
    <row r="6" spans="1:2" x14ac:dyDescent="0.25">
      <c r="A6" t="s">
        <v>104</v>
      </c>
      <c r="B6" s="1">
        <v>5.5000000000000002E-5</v>
      </c>
    </row>
    <row r="7" spans="1:2" x14ac:dyDescent="0.25">
      <c r="A7" t="s">
        <v>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  <vt:lpstr>Well_Params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2017-06-12T12:33:37Z</dcterms:modified>
</cp:coreProperties>
</file>