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6" activeTab="14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  <sheet name="Well_Params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D3" i="13" l="1"/>
  <c r="D2" i="13"/>
  <c r="D2" i="11"/>
  <c r="D5" i="9"/>
  <c r="D6" i="9"/>
  <c r="D4" i="13" s="1"/>
  <c r="D7" i="9"/>
  <c r="D5" i="13" s="1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<sst xmlns="http://schemas.openxmlformats.org/spreadsheetml/2006/main" count="216" uniqueCount="110">
  <si>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</si>
  <si>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</si>
  <si>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</si>
  <si>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</si>
  <si>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</si>
  <si>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</si>
  <si>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</si>
  <si>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</si>
  <si>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</si>
  <si>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</si>
  <si>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</si>
  <si>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</si>
  <si>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</si>
  <si>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</si>
  <si>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</si>
  <si>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</si>
  <si>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</si>
  <si>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</si>
  <si>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</si>
  <si>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</si>
  <si>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</si>
  <si>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</si>
  <si>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</si>
  <si>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</si>
  <si>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</si>
  <si>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</si>
  <si>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</si>
  <si>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</si>
  <si>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</si>
  <si>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</si>
  <si>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</si>
  <si>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</si>
  <si>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</si>
  <si>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</si>
  <si>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</si>
  <si>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</si>
  <si>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</si>
  <si>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</si>
  <si>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</si>
  <si>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</si>
  <si>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</si>
  <si>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</si>
  <si>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</si>
  <si>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</si>
  <si>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</si>
  <si>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</si>
  <si>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</si>
  <si>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</si>
  <si>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</si>
  <si>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</si>
  <si>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</si>
  <si>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</si>
  <si>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</si>
  <si>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</si>
  <si>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</si>
  <si>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</si>
  <si>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</si>
  <si>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</si>
  <si>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</si>
  <si>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</si>
  <si>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</si>
  <si>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</si>
  <si>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</si>
  <si>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</si>
  <si>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</si>
  <si>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</si>
  <si>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</si>
  <si>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</si>
  <si>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</si>
  <si>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</si>
  <si>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</si>
  <si>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</si>
  <si>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</si>
  <si>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</si>
  <si>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</si>
  <si>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</si>
  <si>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</si>
  <si>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</si>
  <si>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</si>
  <si>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</si>
  <si>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co2_prod2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</si>
  <si>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</si>
  <si>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</si>
  <si>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</si>
  <si>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</si>
  <si>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</si>
  <si>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</si>
  <si>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</si>
  <si>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</si>
  <si>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</si>
  <si>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</si>
  <si>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SK5D</t>
  </si>
  <si>
    <t>APO1D</t>
  </si>
  <si>
    <t>optimize</t>
  </si>
  <si>
    <t>param</t>
  </si>
  <si>
    <t>init_val</t>
  </si>
  <si>
    <t>bound_min</t>
  </si>
  <si>
    <t>bound_max</t>
  </si>
  <si>
    <t>method</t>
  </si>
  <si>
    <t>L-BFGS-B</t>
  </si>
  <si>
    <t>eps</t>
  </si>
  <si>
    <t>..\..\Grid_Model_5\MGPF_Grid_2D.inp</t>
  </si>
  <si>
    <t>..\..\Grid_Model_5\MGPF_Grid.inp</t>
  </si>
  <si>
    <t>maxiter</t>
  </si>
  <si>
    <t>min_elev</t>
  </si>
  <si>
    <t>max_elev</t>
  </si>
  <si>
    <t>dz</t>
  </si>
  <si>
    <t>well_diameter</t>
  </si>
  <si>
    <t>roughness</t>
  </si>
  <si>
    <t>inj_temp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</si>
</sst>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2" sqref="I1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Directory\Models\Model_5_ambient_t_sens\</v>
      </c>
    </row>
    <row r="3" spans="1:2" x14ac:dyDescent="0.25">
      <c r="A3" t="s">
        <v>35</v>
      </c>
      <c r="B3" t="s">
        <v>101</v>
      </c>
    </row>
    <row r="4" spans="1:2" x14ac:dyDescent="0.25">
      <c r="A4" t="s">
        <v>36</v>
      </c>
      <c r="B4" t="s">
        <v>102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N11" sqref="N11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5" x14ac:dyDescent="0.25">
      <c r="A2" t="s">
        <v>50</v>
      </c>
      <c r="C2" t="s">
        <v>62</v>
      </c>
      <c r="H2">
        <v>0.1</v>
      </c>
      <c r="I2" s="3">
        <v>-35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-35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-25.107736890000002</v>
      </c>
      <c r="I4" s="3">
        <v>-40</v>
      </c>
      <c r="J4" s="3">
        <v>1</v>
      </c>
      <c r="K4">
        <v>6</v>
      </c>
      <c r="L4" s="4">
        <f>SUM(L5:L7)</f>
        <v>0.792339917679864</v>
      </c>
      <c r="M4">
        <v>0</v>
      </c>
    </row>
    <row r="5" spans="1:15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9.0271486000000003</v>
      </c>
      <c r="I5" s="3">
        <v>0</v>
      </c>
      <c r="J5" s="3">
        <v>1</v>
      </c>
      <c r="K5">
        <v>6</v>
      </c>
      <c r="L5" s="4">
        <f>O5/1000000000*(365.25*24*3600)</f>
        <v>0.28487514465935998</v>
      </c>
      <c r="M5">
        <v>0</v>
      </c>
      <c r="O5">
        <v>9.0271486000000003</v>
      </c>
    </row>
    <row r="6" spans="1:15" x14ac:dyDescent="0.25">
      <c r="A6" t="s">
        <v>80</v>
      </c>
      <c r="B6">
        <v>32</v>
      </c>
      <c r="C6" t="s">
        <v>62</v>
      </c>
      <c r="D6" t="str">
        <f>hist!C4</f>
        <v>SK5D</v>
      </c>
      <c r="G6">
        <f>hist!F4</f>
        <v>750</v>
      </c>
      <c r="H6" s="4">
        <f>L6*1000000000/(365.25*24*3600)</f>
        <v>9.0551068999999984</v>
      </c>
      <c r="I6" s="3">
        <v>0</v>
      </c>
      <c r="J6" s="3">
        <v>1</v>
      </c>
      <c r="K6">
        <v>6</v>
      </c>
      <c r="L6" s="4">
        <f t="shared" ref="L6:L7" si="0">O6/1000000000*(365.25*24*3600)</f>
        <v>0.28575744150743998</v>
      </c>
      <c r="M6">
        <v>0</v>
      </c>
      <c r="O6">
        <v>9.0551069000000002</v>
      </c>
    </row>
    <row r="7" spans="1:15" x14ac:dyDescent="0.25">
      <c r="A7" t="s">
        <v>81</v>
      </c>
      <c r="B7">
        <v>33</v>
      </c>
      <c r="C7" t="s">
        <v>62</v>
      </c>
      <c r="D7" t="str">
        <f>hist!C5</f>
        <v>APO1D</v>
      </c>
      <c r="G7">
        <f>hist!F5</f>
        <v>750</v>
      </c>
      <c r="H7" s="4">
        <f>L7*1000000000/(365.25*24*3600)</f>
        <v>7.0254813900000022</v>
      </c>
      <c r="I7" s="3">
        <v>0</v>
      </c>
      <c r="J7" s="3">
        <v>1</v>
      </c>
      <c r="K7">
        <v>6</v>
      </c>
      <c r="L7" s="4">
        <f t="shared" si="0"/>
        <v>0.22170733151306404</v>
      </c>
      <c r="M7">
        <v>0</v>
      </c>
      <c r="O7">
        <v>7.0254813900000013</v>
      </c>
    </row>
    <row r="8" spans="1:15" x14ac:dyDescent="0.25">
      <c r="E8" s="3"/>
      <c r="F8" s="3"/>
      <c r="G8" s="3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K17" sqref="K17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6">
        <f>CO2_S1_BC!H4</f>
        <v>-79.220219535072374</v>
      </c>
      <c r="I2" s="3">
        <f>CO2_S1_BC!I4</f>
        <v>-40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1" sqref="B3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>
        <f>CO2_S2_BC!H4</f>
        <v>-25.107736890000002</v>
      </c>
      <c r="I2">
        <f>CO2_S2_BC!I4</f>
        <v>-40</v>
      </c>
      <c r="J2" s="3">
        <v>0</v>
      </c>
      <c r="L2" s="4">
        <f>CO2_S2_BC!L4</f>
        <v>0.792339917679864</v>
      </c>
    </row>
    <row r="3" spans="1:12" x14ac:dyDescent="0.25">
      <c r="A3" t="s">
        <v>84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>
        <f>CO2_S2_BC!H5</f>
        <v>9.0271486000000003</v>
      </c>
      <c r="I3">
        <f>CO2_S2_BC!I5</f>
        <v>0</v>
      </c>
      <c r="J3" s="3">
        <v>0</v>
      </c>
      <c r="L3" s="4">
        <f>CO2_S2_BC!L5</f>
        <v>0.28487514465935998</v>
      </c>
    </row>
    <row r="4" spans="1:12" x14ac:dyDescent="0.25">
      <c r="A4" t="s">
        <v>85</v>
      </c>
      <c r="B4">
        <v>32</v>
      </c>
      <c r="C4" t="s">
        <v>22</v>
      </c>
      <c r="D4" t="str">
        <f>CO2_S2_BC!D6</f>
        <v>SK5D</v>
      </c>
      <c r="G4">
        <f>CO2_S2_BC!G6</f>
        <v>750</v>
      </c>
      <c r="H4">
        <f>CO2_S2_BC!H6</f>
        <v>9.0551068999999984</v>
      </c>
      <c r="I4">
        <f>CO2_S2_BC!I6</f>
        <v>0</v>
      </c>
      <c r="J4" s="3">
        <v>0</v>
      </c>
      <c r="L4" s="4">
        <f>CO2_S2_BC!L6</f>
        <v>0.28575744150743998</v>
      </c>
    </row>
    <row r="5" spans="1:12" x14ac:dyDescent="0.25">
      <c r="A5" t="s">
        <v>86</v>
      </c>
      <c r="B5">
        <v>33</v>
      </c>
      <c r="C5" t="s">
        <v>22</v>
      </c>
      <c r="D5" t="str">
        <f>CO2_S2_BC!D7</f>
        <v>APO1D</v>
      </c>
      <c r="G5">
        <f>CO2_S2_BC!G7</f>
        <v>750</v>
      </c>
      <c r="H5">
        <f>CO2_S2_BC!H7</f>
        <v>7.0254813900000022</v>
      </c>
      <c r="I5">
        <f>CO2_S2_BC!I7</f>
        <v>0</v>
      </c>
      <c r="J5" s="3">
        <v>0</v>
      </c>
      <c r="L5" s="4">
        <f>CO2_S2_BC!L7</f>
        <v>0.22170733151306404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J11" sqref="J11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94</v>
      </c>
      <c r="B1" t="s">
        <v>95</v>
      </c>
      <c r="C1" t="s">
        <v>96</v>
      </c>
      <c r="D1" t="s">
        <v>97</v>
      </c>
    </row>
    <row r="2" spans="1:4" x14ac:dyDescent="0.25">
      <c r="A2" t="s">
        <v>84</v>
      </c>
      <c r="B2">
        <v>2</v>
      </c>
      <c r="C2">
        <v>0</v>
      </c>
      <c r="D2">
        <v>10</v>
      </c>
    </row>
    <row r="3" spans="1:4" x14ac:dyDescent="0.25">
      <c r="A3" t="s">
        <v>85</v>
      </c>
      <c r="B3">
        <v>2</v>
      </c>
      <c r="C3">
        <v>0</v>
      </c>
      <c r="D3">
        <v>10</v>
      </c>
    </row>
    <row r="4" spans="1:4" x14ac:dyDescent="0.25">
      <c r="A4" t="s">
        <v>86</v>
      </c>
      <c r="B4">
        <v>2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19" sqref="M1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98</v>
      </c>
      <c r="B2" t="s">
        <v>99</v>
      </c>
    </row>
    <row r="3" spans="1:2" x14ac:dyDescent="0.25">
      <c r="A3" t="s">
        <v>100</v>
      </c>
      <c r="B3" s="6">
        <v>0.5</v>
      </c>
    </row>
    <row r="4" spans="1:2" x14ac:dyDescent="0.25">
      <c r="A4" t="s">
        <v>103</v>
      </c>
      <c r="B4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6" sqref="D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104</v>
      </c>
      <c r="B2">
        <v>750</v>
      </c>
    </row>
    <row r="3" spans="1:2" x14ac:dyDescent="0.25">
      <c r="A3" t="s">
        <v>105</v>
      </c>
      <c r="B3">
        <v>1500</v>
      </c>
    </row>
    <row r="4" spans="1:2" x14ac:dyDescent="0.25">
      <c r="A4" t="s">
        <v>106</v>
      </c>
      <c r="B4">
        <v>35</v>
      </c>
    </row>
    <row r="5" spans="1:2" x14ac:dyDescent="0.25">
      <c r="A5" t="s">
        <v>107</v>
      </c>
      <c r="B5">
        <v>0.22</v>
      </c>
    </row>
    <row r="6" spans="1:2" x14ac:dyDescent="0.25">
      <c r="A6" t="s">
        <v>108</v>
      </c>
      <c r="B6" s="1">
        <v>5.5000000000000002E-5</v>
      </c>
    </row>
    <row r="7" spans="1:2" x14ac:dyDescent="0.25">
      <c r="A7" t="s">
        <v>109</v>
      </c>
      <c r="B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N6" sqref="N6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7">
        <v>1.75E-15</v>
      </c>
      <c r="C2" s="7">
        <v>1.75E-15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7">
        <v>5.9999999999999997E-15</v>
      </c>
      <c r="C3" s="7">
        <v>5.9999999999999997E-15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46</v>
      </c>
      <c r="B4" s="7">
        <v>5.9999999999999997E-15</v>
      </c>
      <c r="C4" s="7">
        <v>5.9999999999999997E-15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41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42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51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45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57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58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9" sqref="E9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35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35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35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35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87</v>
      </c>
      <c r="B7">
        <f>B4</f>
        <v>10000000000000</v>
      </c>
    </row>
    <row r="8" spans="1:2" x14ac:dyDescent="0.25">
      <c r="A8" t="s">
        <v>88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87</v>
      </c>
      <c r="B8">
        <f>B5</f>
        <v>73.05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87</v>
      </c>
      <c r="B8">
        <f>B5</f>
        <v>30.4375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6" sqref="A6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82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83</v>
      </c>
      <c r="B2" t="s">
        <v>69</v>
      </c>
      <c r="C2" t="s">
        <v>89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84</v>
      </c>
      <c r="B3" t="s">
        <v>69</v>
      </c>
      <c r="C3" t="s">
        <v>90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85</v>
      </c>
      <c r="B4" t="s">
        <v>69</v>
      </c>
      <c r="C4" t="s">
        <v>91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86</v>
      </c>
      <c r="B5" t="s">
        <v>69</v>
      </c>
      <c r="C5" t="s">
        <v>92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3" x14ac:dyDescent="0.25">
      <c r="A2" t="s">
        <v>50</v>
      </c>
      <c r="C2" t="s">
        <v>62</v>
      </c>
      <c r="H2">
        <v>0.1</v>
      </c>
      <c r="I2" s="3">
        <v>-35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-35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-79.220219535072374</v>
      </c>
      <c r="I4" s="3">
        <v>-40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  <vt:lpstr>Well_Params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2017-05-25T12:44:47Z</dcterms:modified>
</cp:coreProperties>
</file>