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7" activeTab="14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  <sheet name="Sheet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6" l="1"/>
  <c r="L7" i="9" l="1"/>
  <c r="L6" i="9"/>
  <c r="L5" i="9"/>
  <c r="E3" i="13" l="1"/>
  <c r="F3" i="13"/>
  <c r="G3" i="13"/>
  <c r="E4" i="13"/>
  <c r="F4" i="13"/>
  <c r="G4" i="13"/>
  <c r="E5" i="13"/>
  <c r="F5" i="13"/>
  <c r="G5" i="13"/>
  <c r="E2" i="13"/>
  <c r="F2" i="13"/>
  <c r="G2" i="13"/>
  <c r="E2" i="11"/>
  <c r="F2" i="11"/>
  <c r="G2" i="11"/>
  <c r="L4" i="9"/>
  <c r="H4" i="9" s="1"/>
  <c r="H7" i="9"/>
  <c r="H6" i="9"/>
  <c r="H5" i="9"/>
  <c r="G7" i="9"/>
  <c r="F7" i="9"/>
  <c r="E7" i="9"/>
  <c r="G6" i="9"/>
  <c r="F6" i="9"/>
  <c r="E6" i="9"/>
  <c r="G5" i="9"/>
  <c r="F5" i="9"/>
  <c r="E5" i="9"/>
  <c r="E4" i="9"/>
  <c r="F4" i="9"/>
  <c r="G4" i="9"/>
  <c r="G4" i="6"/>
  <c r="F4" i="6"/>
  <c r="E4" i="6"/>
  <c r="E5" i="4"/>
  <c r="D5" i="4"/>
  <c r="E4" i="4"/>
  <c r="D4" i="4"/>
  <c r="E3" i="4"/>
  <c r="D3" i="4"/>
  <c r="E2" i="4"/>
  <c r="D2" i="4"/>
  <c r="B5" i="10"/>
  <c r="B8" i="10" s="1"/>
  <c r="B4" i="10"/>
  <c r="I3" i="13" l="1"/>
  <c r="I4" i="13"/>
  <c r="I5" i="13"/>
  <c r="I2" i="13"/>
  <c r="H2" i="11"/>
  <c r="I2" i="11"/>
  <c r="L2" i="11"/>
  <c r="H3" i="13" l="1"/>
  <c r="D11" i="2" l="1"/>
  <c r="D7" i="2"/>
  <c r="A16" i="2" l="1"/>
  <c r="D16" i="2"/>
  <c r="A15" i="2"/>
  <c r="D15" i="2"/>
  <c r="A14" i="2"/>
  <c r="D14" i="2"/>
  <c r="A13" i="2"/>
  <c r="D13" i="2"/>
  <c r="B7" i="8" l="1"/>
  <c r="B8" i="7"/>
  <c r="L2" i="13"/>
  <c r="L3" i="13"/>
  <c r="L4" i="13"/>
  <c r="L5" i="13"/>
  <c r="H5" i="13" l="1"/>
  <c r="H4" i="13"/>
  <c r="H4" i="6" l="1"/>
  <c r="H2" i="13" l="1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<sst xmlns="http://schemas.openxmlformats.org/spreadsheetml/2006/main" count="211" uniqueCount="106">
  <si>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</si>
  <si>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</si>
  <si>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</si>
  <si>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</si>
  <si>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</si>
  <si>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</si>
  <si>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</si>
  <si>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</si>
  <si>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</si>
  <si>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</si>
  <si>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</si>
  <si>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</si>
  <si>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</si>
  <si>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</si>
  <si>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</si>
  <si>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</si>
  <si>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</si>
  <si>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</si>
  <si>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</si>
  <si>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</si>
  <si>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</si>
  <si>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</si>
  <si>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</si>
  <si>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</si>
  <si>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</si>
  <si>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</si>
  <si>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</si>
  <si>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</si>
  <si>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</si>
  <si>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</si>
  <si>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</si>
  <si>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</si>
  <si>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</si>
  <si>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</si>
  <si>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</si>
  <si>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</si>
  <si>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</si>
  <si>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</si>
  <si>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</si>
  <si>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</si>
  <si>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</si>
  <si>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</si>
  <si>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</si>
  <si>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</si>
  <si>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</si>
  <si>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</si>
  <si>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</si>
  <si>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</si>
  <si>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</si>
  <si>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</si>
  <si>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</si>
  <si>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</si>
  <si>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</si>
  <si>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</si>
  <si>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</si>
  <si>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</si>
  <si>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</si>
  <si>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</si>
  <si>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</si>
  <si>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</si>
  <si>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</si>
  <si>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</si>
  <si>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</si>
  <si>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</si>
  <si>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</si>
  <si>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</si>
  <si>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</si>
  <si>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</si>
  <si>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</si>
  <si>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</si>
  <si>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</si>
  <si>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</si>
  <si>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</si>
  <si>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</si>
  <si>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</si>
  <si>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</si>
  <si>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</si>
  <si>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</si>
  <si>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</si>
  <si>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</si>
  <si>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</si>
  <si>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</si>
  <si>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</si>
  <si>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</si>
  <si>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</si>
  <si>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</si>
  <si>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</si>
  <si>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</si>
  <si>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</si>
  <si>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optimize</t>
  </si>
  <si>
    <t>param</t>
  </si>
  <si>
    <t>init_val</t>
  </si>
  <si>
    <t>bound_min</t>
  </si>
  <si>
    <t>bound_max</t>
  </si>
  <si>
    <t>method</t>
  </si>
  <si>
    <t>eps</t>
  </si>
  <si>
    <t>..\..\Grid_Model_5\MGPF_Grid_2D.inp</t>
  </si>
  <si>
    <t>..\..\Grid_Model_5\MGPF_Grid.inp</t>
  </si>
  <si>
    <t>maxiter</t>
  </si>
  <si>
    <t>SLSQP</t>
  </si>
  <si>
    <t>min_elev</t>
  </si>
  <si>
    <t>max_elev</t>
  </si>
  <si>
    <t>well_diameter</t>
  </si>
  <si>
    <t>inj_temp</t>
  </si>
  <si>
    <t>dz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</si>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</sst>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Q3" sqref="Q3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Directory\Models\Model_5_matingao\</v>
      </c>
    </row>
    <row r="3" spans="1:2" x14ac:dyDescent="0.25">
      <c r="A3" t="s">
        <v>35</v>
      </c>
      <c r="B3" t="s">
        <v>96</v>
      </c>
    </row>
    <row r="4" spans="1:2" x14ac:dyDescent="0.25">
      <c r="A4" t="s">
        <v>36</v>
      </c>
      <c r="B4" t="s">
        <v>97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12" sqref="H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-2.18749517</v>
      </c>
      <c r="I4" s="3">
        <v>-30</v>
      </c>
      <c r="J4" s="3">
        <v>1</v>
      </c>
      <c r="K4">
        <v>6</v>
      </c>
      <c r="L4" s="8">
        <f>SUM(L5:L7)</f>
        <v>6.9032097576792004E-2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E5">
        <f>hist!D3</f>
        <v>523364.277</v>
      </c>
      <c r="F5">
        <f>hist!E3</f>
        <v>776929.89500000002</v>
      </c>
      <c r="G5">
        <f>hist!F3</f>
        <v>0</v>
      </c>
      <c r="H5" s="4">
        <f>L5*1000000000/(365.25*24*3600)</f>
        <v>1.4894469700000001</v>
      </c>
      <c r="I5" s="3">
        <v>0</v>
      </c>
      <c r="J5" s="3">
        <v>1</v>
      </c>
      <c r="K5">
        <v>6</v>
      </c>
      <c r="L5" s="8">
        <f>O5/1000000000*(365.25*24*3600)</f>
        <v>4.7003371700472002E-2</v>
      </c>
      <c r="M5">
        <v>0</v>
      </c>
      <c r="O5">
        <v>1.4894469699999999</v>
      </c>
    </row>
    <row r="6" spans="1:15" x14ac:dyDescent="0.25">
      <c r="A6" t="s">
        <v>80</v>
      </c>
      <c r="B6">
        <v>32</v>
      </c>
      <c r="C6" t="s">
        <v>62</v>
      </c>
      <c r="E6">
        <f>hist!D4</f>
        <v>523980.337</v>
      </c>
      <c r="F6">
        <f>hist!E4</f>
        <v>777013.42799999996</v>
      </c>
      <c r="G6">
        <f>hist!F4</f>
        <v>0</v>
      </c>
      <c r="H6" s="4">
        <f>L6*1000000000/(365.25*24*3600)</f>
        <v>0.69804820000000001</v>
      </c>
      <c r="I6" s="3">
        <v>0</v>
      </c>
      <c r="J6" s="3">
        <v>1</v>
      </c>
      <c r="K6">
        <v>6</v>
      </c>
      <c r="L6" s="8">
        <f>O6/1000000000*(365.25*24*3600)</f>
        <v>2.2028725876320002E-2</v>
      </c>
      <c r="M6">
        <v>0</v>
      </c>
      <c r="O6">
        <v>0.69804820000000001</v>
      </c>
    </row>
    <row r="7" spans="1:15" x14ac:dyDescent="0.25">
      <c r="A7" t="s">
        <v>81</v>
      </c>
      <c r="B7">
        <v>33</v>
      </c>
      <c r="C7" t="s">
        <v>62</v>
      </c>
      <c r="E7">
        <f>hist!D5</f>
        <v>524225.717</v>
      </c>
      <c r="F7">
        <f>hist!E5</f>
        <v>776418.25199999998</v>
      </c>
      <c r="G7">
        <f>hist!F5</f>
        <v>0</v>
      </c>
      <c r="H7" s="4">
        <f>L7*1000000000/(365.25*24*3600)</f>
        <v>0</v>
      </c>
      <c r="I7" s="3">
        <v>0</v>
      </c>
      <c r="J7" s="3">
        <v>1</v>
      </c>
      <c r="K7">
        <v>6</v>
      </c>
      <c r="L7" s="8">
        <f>O7/1000000000*(365.25*24*3600)</f>
        <v>0</v>
      </c>
      <c r="M7">
        <v>0</v>
      </c>
      <c r="O7">
        <v>0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/>
      <c r="E2" s="3">
        <f>CO2_S1_BC!E4</f>
        <v>523797.60800000001</v>
      </c>
      <c r="F2" s="3">
        <f>CO2_S1_BC!F4</f>
        <v>776674.07299999997</v>
      </c>
      <c r="G2" s="3">
        <f>CO2_S1_BC!G4</f>
        <v>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4" sqref="L4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E2">
        <f>CO2_S2_BC!E4</f>
        <v>523797.60800000001</v>
      </c>
      <c r="F2">
        <f>CO2_S2_BC!F4</f>
        <v>776674.07299999997</v>
      </c>
      <c r="G2">
        <f>CO2_S2_BC!G4</f>
        <v>0</v>
      </c>
      <c r="H2">
        <f>CO2_S2_BC!H4</f>
        <v>-2.18749517</v>
      </c>
      <c r="I2">
        <f>CO2_S2_BC!I4</f>
        <v>-30</v>
      </c>
      <c r="J2" s="3">
        <v>0</v>
      </c>
      <c r="L2" s="4">
        <f>CO2_S2_BC!L4</f>
        <v>6.9032097576792004E-2</v>
      </c>
    </row>
    <row r="3" spans="1:12" x14ac:dyDescent="0.25">
      <c r="A3" t="s">
        <v>84</v>
      </c>
      <c r="B3">
        <v>31</v>
      </c>
      <c r="C3" t="s">
        <v>22</v>
      </c>
      <c r="E3">
        <f>CO2_S2_BC!E5</f>
        <v>523364.277</v>
      </c>
      <c r="F3">
        <f>CO2_S2_BC!F5</f>
        <v>776929.89500000002</v>
      </c>
      <c r="G3">
        <f>CO2_S2_BC!G5</f>
        <v>0</v>
      </c>
      <c r="H3">
        <f>CO2_S2_BC!H5</f>
        <v>1.4894469700000001</v>
      </c>
      <c r="I3">
        <f>CO2_S2_BC!I5</f>
        <v>0</v>
      </c>
      <c r="J3" s="3">
        <v>0</v>
      </c>
      <c r="L3" s="4">
        <f>CO2_S2_BC!L5</f>
        <v>4.7003371700472002E-2</v>
      </c>
    </row>
    <row r="4" spans="1:12" x14ac:dyDescent="0.25">
      <c r="A4" t="s">
        <v>85</v>
      </c>
      <c r="B4">
        <v>32</v>
      </c>
      <c r="C4" t="s">
        <v>22</v>
      </c>
      <c r="E4">
        <f>CO2_S2_BC!E6</f>
        <v>523980.337</v>
      </c>
      <c r="F4">
        <f>CO2_S2_BC!F6</f>
        <v>777013.42799999996</v>
      </c>
      <c r="G4">
        <f>CO2_S2_BC!G6</f>
        <v>0</v>
      </c>
      <c r="H4">
        <f>CO2_S2_BC!H6</f>
        <v>0.69804820000000001</v>
      </c>
      <c r="I4">
        <f>CO2_S2_BC!I6</f>
        <v>0</v>
      </c>
      <c r="J4" s="3">
        <v>0</v>
      </c>
      <c r="L4" s="4">
        <f>CO2_S2_BC!L6</f>
        <v>2.2028725876320002E-2</v>
      </c>
    </row>
    <row r="5" spans="1:12" x14ac:dyDescent="0.25">
      <c r="A5" t="s">
        <v>86</v>
      </c>
      <c r="B5">
        <v>33</v>
      </c>
      <c r="C5" t="s">
        <v>22</v>
      </c>
      <c r="E5">
        <f>CO2_S2_BC!E7</f>
        <v>524225.717</v>
      </c>
      <c r="F5">
        <f>CO2_S2_BC!F7</f>
        <v>776418.25199999998</v>
      </c>
      <c r="G5">
        <f>CO2_S2_BC!G7</f>
        <v>0</v>
      </c>
      <c r="H5">
        <f>CO2_S2_BC!H7</f>
        <v>0</v>
      </c>
      <c r="I5">
        <f>CO2_S2_BC!I7</f>
        <v>0</v>
      </c>
      <c r="J5" s="3">
        <v>0</v>
      </c>
      <c r="L5" s="4">
        <f>CO2_S2_BC!L7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2" sqref="G12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t="s">
        <v>84</v>
      </c>
      <c r="B2">
        <v>0.7</v>
      </c>
      <c r="C2">
        <v>0</v>
      </c>
      <c r="D2">
        <v>2</v>
      </c>
    </row>
    <row r="3" spans="1:4" x14ac:dyDescent="0.25">
      <c r="A3" t="s">
        <v>85</v>
      </c>
      <c r="B3">
        <v>0.7</v>
      </c>
      <c r="C3">
        <v>0</v>
      </c>
      <c r="D3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9" sqref="J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94</v>
      </c>
      <c r="B2" t="s">
        <v>99</v>
      </c>
    </row>
    <row r="3" spans="1:2" x14ac:dyDescent="0.25">
      <c r="A3" t="s">
        <v>95</v>
      </c>
      <c r="B3" s="6">
        <v>0.3</v>
      </c>
    </row>
    <row r="4" spans="1:2" x14ac:dyDescent="0.25">
      <c r="A4" t="s">
        <v>98</v>
      </c>
      <c r="B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100</v>
      </c>
      <c r="B2" s="6">
        <v>0</v>
      </c>
    </row>
    <row r="3" spans="1:2" x14ac:dyDescent="0.25">
      <c r="A3" t="s">
        <v>101</v>
      </c>
      <c r="B3" s="6">
        <v>1250</v>
      </c>
    </row>
    <row r="4" spans="1:2" x14ac:dyDescent="0.25">
      <c r="A4" t="s">
        <v>104</v>
      </c>
      <c r="B4" s="6">
        <v>39</v>
      </c>
    </row>
    <row r="5" spans="1:2" x14ac:dyDescent="0.25">
      <c r="A5" t="s">
        <v>102</v>
      </c>
      <c r="B5">
        <v>0.22</v>
      </c>
    </row>
    <row r="6" spans="1:2" x14ac:dyDescent="0.25">
      <c r="A6" t="s">
        <v>105</v>
      </c>
      <c r="B6" s="1">
        <v>5.5000000000000002E-5</v>
      </c>
    </row>
    <row r="7" spans="1:2" x14ac:dyDescent="0.25">
      <c r="A7" t="s">
        <v>103</v>
      </c>
      <c r="B7" s="3">
        <f>ABS(CO2_S2_BC!I4)</f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5" sqref="J15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1" sqref="H21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365.25/24</f>
        <v>15.21875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15.21875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D2">
        <f>J2</f>
        <v>523797.60800000001</v>
      </c>
      <c r="E2">
        <f>K2</f>
        <v>776674.07299999997</v>
      </c>
      <c r="F2">
        <v>0</v>
      </c>
      <c r="H2">
        <v>125.21693</v>
      </c>
      <c r="I2">
        <v>7.0235200000000004</v>
      </c>
      <c r="J2">
        <v>523797.60800000001</v>
      </c>
      <c r="K2">
        <v>776674.07299999997</v>
      </c>
      <c r="L2">
        <v>776672.77300000004</v>
      </c>
    </row>
    <row r="3" spans="1:12" x14ac:dyDescent="0.25">
      <c r="A3" t="s">
        <v>84</v>
      </c>
      <c r="B3" t="s">
        <v>69</v>
      </c>
      <c r="D3">
        <f t="shared" ref="D3:E5" si="0">J3</f>
        <v>523364.277</v>
      </c>
      <c r="E3">
        <f t="shared" si="0"/>
        <v>776929.89500000002</v>
      </c>
      <c r="F3">
        <v>0</v>
      </c>
      <c r="H3" s="1">
        <v>125.21301</v>
      </c>
      <c r="I3">
        <v>7.0258399999999996</v>
      </c>
      <c r="J3">
        <v>523364.277</v>
      </c>
      <c r="K3">
        <v>776929.89500000002</v>
      </c>
      <c r="L3">
        <v>776996.46600000001</v>
      </c>
    </row>
    <row r="4" spans="1:12" x14ac:dyDescent="0.25">
      <c r="A4" t="s">
        <v>85</v>
      </c>
      <c r="B4" t="s">
        <v>69</v>
      </c>
      <c r="D4">
        <f t="shared" si="0"/>
        <v>523980.337</v>
      </c>
      <c r="E4">
        <f t="shared" si="0"/>
        <v>777013.42799999996</v>
      </c>
      <c r="F4">
        <v>0</v>
      </c>
      <c r="H4">
        <v>125.21858</v>
      </c>
      <c r="I4">
        <v>7.0265899999999997</v>
      </c>
      <c r="J4">
        <v>523980.337</v>
      </c>
      <c r="K4">
        <v>777013.42799999996</v>
      </c>
      <c r="L4">
        <v>776422.17200000002</v>
      </c>
    </row>
    <row r="5" spans="1:12" x14ac:dyDescent="0.25">
      <c r="A5" t="s">
        <v>86</v>
      </c>
      <c r="B5" t="s">
        <v>69</v>
      </c>
      <c r="D5">
        <f t="shared" si="0"/>
        <v>524225.717</v>
      </c>
      <c r="E5">
        <f t="shared" si="0"/>
        <v>776418.25199999998</v>
      </c>
      <c r="F5">
        <v>0</v>
      </c>
      <c r="H5">
        <v>125.2208</v>
      </c>
      <c r="I5">
        <v>7.02121</v>
      </c>
      <c r="J5">
        <v>524225.717</v>
      </c>
      <c r="K5">
        <v>776418.25199999998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4" sqref="E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E4">
        <f>hist!D2</f>
        <v>523797.60800000001</v>
      </c>
      <c r="F4">
        <f>hist!E2</f>
        <v>776674.07299999997</v>
      </c>
      <c r="G4">
        <f>hist!F2</f>
        <v>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2017-05-25T12:40:12Z</dcterms:modified>
</cp:coreProperties>
</file>