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activeTab="7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D3" i="13" l="1"/>
  <c r="D2" i="13"/>
  <c r="D2" i="11"/>
  <c r="D5" i="9"/>
  <c r="D6" i="9"/>
  <c r="D4" i="13" s="1"/>
  <c r="D7" i="9"/>
  <c r="D5" i="13" s="1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<sst xmlns="http://schemas.openxmlformats.org/spreadsheetml/2006/main" count="210" uniqueCount="106">
  <si>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</si>
  <si>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</si>
  <si>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</si>
  <si>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</si>
  <si>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</si>
  <si>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</si>
  <si>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</si>
  <si>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</si>
  <si>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</si>
  <si>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</si>
  <si>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</si>
  <si>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</si>
  <si>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</si>
  <si>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</si>
  <si>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</si>
  <si>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</si>
  <si>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</si>
  <si>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</si>
  <si>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</si>
  <si>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</si>
  <si>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</si>
  <si>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</si>
  <si>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</si>
  <si>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</si>
  <si>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</si>
  <si>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</si>
  <si>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</si>
  <si>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</si>
  <si>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</si>
  <si>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</si>
  <si>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</si>
  <si>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</si>
  <si>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</si>
  <si>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</si>
  <si>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</si>
  <si>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</si>
  <si>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</si>
  <si>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</si>
  <si>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</si>
  <si>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</si>
  <si>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</si>
  <si>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</si>
  <si>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</si>
  <si>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</si>
  <si>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</si>
  <si>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</si>
  <si>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</si>
  <si>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</si>
  <si>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</si>
  <si>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</si>
  <si>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</si>
  <si>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</si>
  <si>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</si>
  <si>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</si>
  <si>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</si>
  <si>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</si>
  <si>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</si>
  <si>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</si>
  <si>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</si>
  <si>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</si>
  <si>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</si>
  <si>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</si>
  <si>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</si>
  <si>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</si>
  <si>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</si>
  <si>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</si>
  <si>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</si>
  <si>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</si>
  <si>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</si>
  <si>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</si>
  <si>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</si>
  <si>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</si>
  <si>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</si>
  <si>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</si>
  <si>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</si>
  <si>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</si>
  <si>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</si>
  <si>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</si>
  <si>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</si>
  <si>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</si>
  <si>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co2_prod2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</si>
  <si>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</si>
  <si>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</si>
  <si>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</si>
  <si>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</si>
  <si>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</si>
  <si>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</si>
  <si>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</si>
  <si>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</si>
  <si>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</si>
  <si>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</si>
  <si>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SK5D</t>
  </si>
  <si>
    <t>APO1D</t>
  </si>
  <si>
    <t>optimize</t>
  </si>
  <si>
    <t>param</t>
  </si>
  <si>
    <t>init_val</t>
  </si>
  <si>
    <t>bound_min</t>
  </si>
  <si>
    <t>bound_max</t>
  </si>
  <si>
    <t>method</t>
  </si>
  <si>
    <t>eps</t>
  </si>
  <si>
    <t>..\..\Grid_Model_5\MGPF_Grid_2D.inp</t>
  </si>
  <si>
    <t>..\..\Grid_Model_5\MGPF_Grid.inp</t>
  </si>
  <si>
    <t>maxiter</t>
  </si>
  <si>
    <t>SLSQP</t>
  </si>
  <si>
    <t>orig_por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</si>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</sst>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2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1" sqref="H11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Directory\Models\Model_5_max_por\</v>
      </c>
    </row>
    <row r="3" spans="1:2" x14ac:dyDescent="0.25">
      <c r="A3" t="s">
        <v>35</v>
      </c>
      <c r="B3" t="s">
        <v>100</v>
      </c>
    </row>
    <row r="4" spans="1:2" x14ac:dyDescent="0.25">
      <c r="A4" t="s">
        <v>36</v>
      </c>
      <c r="B4" t="s">
        <v>101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N12" sqref="N12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5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-25.107736890000002</v>
      </c>
      <c r="I4" s="3">
        <v>-30</v>
      </c>
      <c r="J4" s="3">
        <v>1</v>
      </c>
      <c r="K4">
        <v>6</v>
      </c>
      <c r="L4" s="4">
        <f>SUM(L5:L7)</f>
        <v>0.792339917679864</v>
      </c>
      <c r="M4">
        <v>0</v>
      </c>
    </row>
    <row r="5" spans="1:15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9.0271486000000003</v>
      </c>
      <c r="I5" s="3">
        <v>0</v>
      </c>
      <c r="J5" s="3">
        <v>1</v>
      </c>
      <c r="K5">
        <v>6</v>
      </c>
      <c r="L5" s="4">
        <f>O5/1000000000*(365.25*24*3600)</f>
        <v>0.28487514465935998</v>
      </c>
      <c r="M5">
        <v>0</v>
      </c>
      <c r="O5">
        <v>9.0271486000000003</v>
      </c>
    </row>
    <row r="6" spans="1:15" x14ac:dyDescent="0.25">
      <c r="A6" t="s">
        <v>80</v>
      </c>
      <c r="B6">
        <v>32</v>
      </c>
      <c r="C6" t="s">
        <v>62</v>
      </c>
      <c r="D6" t="str">
        <f>hist!C4</f>
        <v>SK5D</v>
      </c>
      <c r="G6">
        <f>hist!F4</f>
        <v>750</v>
      </c>
      <c r="H6" s="4">
        <f>L6*1000000000/(365.25*24*3600)</f>
        <v>9.0551068999999984</v>
      </c>
      <c r="I6" s="3">
        <v>0</v>
      </c>
      <c r="J6" s="3">
        <v>1</v>
      </c>
      <c r="K6">
        <v>6</v>
      </c>
      <c r="L6" s="4">
        <f t="shared" ref="L6:L7" si="0">O6/1000000000*(365.25*24*3600)</f>
        <v>0.28575744150743998</v>
      </c>
      <c r="M6">
        <v>0</v>
      </c>
      <c r="O6">
        <v>9.0551069000000002</v>
      </c>
    </row>
    <row r="7" spans="1:15" x14ac:dyDescent="0.25">
      <c r="A7" t="s">
        <v>81</v>
      </c>
      <c r="B7">
        <v>33</v>
      </c>
      <c r="C7" t="s">
        <v>62</v>
      </c>
      <c r="D7" t="str">
        <f>hist!C5</f>
        <v>APO1D</v>
      </c>
      <c r="G7">
        <f>hist!F5</f>
        <v>750</v>
      </c>
      <c r="H7" s="4">
        <f>L7*1000000000/(365.25*24*3600)</f>
        <v>7.0254813900000013</v>
      </c>
      <c r="I7" s="3">
        <v>0</v>
      </c>
      <c r="J7" s="3">
        <v>1</v>
      </c>
      <c r="K7">
        <v>6</v>
      </c>
      <c r="L7" s="4">
        <f t="shared" si="0"/>
        <v>0.22170733151306402</v>
      </c>
      <c r="M7">
        <v>0</v>
      </c>
      <c r="O7">
        <v>7.0254813900000004</v>
      </c>
    </row>
    <row r="8" spans="1:15" x14ac:dyDescent="0.25">
      <c r="E8" s="3"/>
      <c r="F8" s="3"/>
      <c r="G8" s="3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" sqref="I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1" sqref="B3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>
        <f>CO2_S2_BC!H4</f>
        <v>-25.107736890000002</v>
      </c>
      <c r="I2">
        <f>CO2_S2_BC!I4</f>
        <v>-30</v>
      </c>
      <c r="J2" s="3">
        <v>0</v>
      </c>
      <c r="L2" s="4">
        <f>CO2_S2_BC!L4</f>
        <v>0.792339917679864</v>
      </c>
    </row>
    <row r="3" spans="1:12" x14ac:dyDescent="0.25">
      <c r="A3" t="s">
        <v>84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>
        <f>CO2_S2_BC!H5</f>
        <v>9.0271486000000003</v>
      </c>
      <c r="I3">
        <f>CO2_S2_BC!I5</f>
        <v>0</v>
      </c>
      <c r="J3" s="3">
        <v>0</v>
      </c>
      <c r="L3" s="4">
        <f>CO2_S2_BC!L5</f>
        <v>0.28487514465935998</v>
      </c>
    </row>
    <row r="4" spans="1:12" x14ac:dyDescent="0.25">
      <c r="A4" t="s">
        <v>85</v>
      </c>
      <c r="B4">
        <v>32</v>
      </c>
      <c r="C4" t="s">
        <v>22</v>
      </c>
      <c r="D4" t="str">
        <f>CO2_S2_BC!D6</f>
        <v>SK5D</v>
      </c>
      <c r="G4">
        <f>CO2_S2_BC!G6</f>
        <v>750</v>
      </c>
      <c r="H4">
        <f>CO2_S2_BC!H6</f>
        <v>9.0551068999999984</v>
      </c>
      <c r="I4">
        <f>CO2_S2_BC!I6</f>
        <v>0</v>
      </c>
      <c r="J4" s="3">
        <v>0</v>
      </c>
      <c r="L4" s="4">
        <f>CO2_S2_BC!L6</f>
        <v>0.28575744150743998</v>
      </c>
    </row>
    <row r="5" spans="1:12" x14ac:dyDescent="0.25">
      <c r="A5" t="s">
        <v>86</v>
      </c>
      <c r="B5">
        <v>33</v>
      </c>
      <c r="C5" t="s">
        <v>22</v>
      </c>
      <c r="D5" t="str">
        <f>CO2_S2_BC!D7</f>
        <v>APO1D</v>
      </c>
      <c r="G5">
        <f>CO2_S2_BC!G7</f>
        <v>750</v>
      </c>
      <c r="H5">
        <f>CO2_S2_BC!H7</f>
        <v>7.0254813900000013</v>
      </c>
      <c r="I5">
        <f>CO2_S2_BC!I7</f>
        <v>0</v>
      </c>
      <c r="J5" s="3">
        <v>0</v>
      </c>
      <c r="L5" s="4">
        <f>CO2_S2_BC!L7</f>
        <v>0.22170733151306402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94</v>
      </c>
      <c r="B1" t="s">
        <v>95</v>
      </c>
      <c r="C1" t="s">
        <v>96</v>
      </c>
      <c r="D1" t="s">
        <v>97</v>
      </c>
    </row>
    <row r="2" spans="1:4" x14ac:dyDescent="0.25">
      <c r="A2" t="s">
        <v>84</v>
      </c>
      <c r="B2">
        <v>7</v>
      </c>
      <c r="C2">
        <v>0</v>
      </c>
      <c r="D2">
        <v>10</v>
      </c>
    </row>
    <row r="3" spans="1:4" x14ac:dyDescent="0.25">
      <c r="A3" t="s">
        <v>85</v>
      </c>
      <c r="B3">
        <v>7</v>
      </c>
      <c r="C3">
        <v>0</v>
      </c>
      <c r="D3">
        <v>10</v>
      </c>
    </row>
    <row r="4" spans="1:4" x14ac:dyDescent="0.25">
      <c r="A4" t="s">
        <v>86</v>
      </c>
      <c r="B4">
        <v>5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12" sqref="I12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98</v>
      </c>
      <c r="B2" t="s">
        <v>103</v>
      </c>
    </row>
    <row r="3" spans="1:2" x14ac:dyDescent="0.25">
      <c r="A3" t="s">
        <v>99</v>
      </c>
      <c r="B3" s="6">
        <v>0.5</v>
      </c>
    </row>
    <row r="4" spans="1:2" x14ac:dyDescent="0.25">
      <c r="A4" t="s">
        <v>102</v>
      </c>
      <c r="B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L11" sqref="L11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  <c r="I1" t="s">
        <v>104</v>
      </c>
      <c r="J1" t="s">
        <v>105</v>
      </c>
    </row>
    <row r="2" spans="1:10" x14ac:dyDescent="0.25">
      <c r="A2" t="s">
        <v>1</v>
      </c>
      <c r="B2" s="8">
        <v>1.75E-15</v>
      </c>
      <c r="C2" s="8">
        <v>1.75E-15</v>
      </c>
      <c r="D2" s="1">
        <v>5.0000000000000004E-16</v>
      </c>
      <c r="E2" s="7">
        <f>I2*J2</f>
        <v>0.2</v>
      </c>
      <c r="F2" s="2">
        <v>2650</v>
      </c>
      <c r="G2" s="2">
        <v>2.1</v>
      </c>
      <c r="H2" s="2">
        <v>1000</v>
      </c>
      <c r="I2">
        <v>0.1</v>
      </c>
      <c r="J2">
        <v>2</v>
      </c>
    </row>
    <row r="3" spans="1:10" x14ac:dyDescent="0.25">
      <c r="A3" t="s">
        <v>2</v>
      </c>
      <c r="B3" s="8">
        <v>5.9999999999999997E-15</v>
      </c>
      <c r="C3" s="8">
        <v>5.9999999999999997E-15</v>
      </c>
      <c r="D3" s="1">
        <v>5E-15</v>
      </c>
      <c r="E3" s="7">
        <f t="shared" ref="E3:E19" si="0">I3*J3</f>
        <v>0.2</v>
      </c>
      <c r="F3" s="2">
        <v>2650</v>
      </c>
      <c r="G3" s="2">
        <v>2.1</v>
      </c>
      <c r="H3" s="2">
        <v>1000</v>
      </c>
      <c r="I3">
        <v>0.1</v>
      </c>
      <c r="J3">
        <v>2</v>
      </c>
    </row>
    <row r="4" spans="1:10" x14ac:dyDescent="0.25">
      <c r="A4" t="s">
        <v>46</v>
      </c>
      <c r="B4" s="8">
        <v>5.9999999999999997E-15</v>
      </c>
      <c r="C4" s="8">
        <v>5.9999999999999997E-15</v>
      </c>
      <c r="D4" s="1">
        <v>5E-15</v>
      </c>
      <c r="E4" s="7">
        <f t="shared" si="0"/>
        <v>0.2</v>
      </c>
      <c r="F4" s="2">
        <v>2650</v>
      </c>
      <c r="G4" s="2">
        <v>2.1</v>
      </c>
      <c r="H4" s="2">
        <v>1000</v>
      </c>
      <c r="I4">
        <v>0.1</v>
      </c>
      <c r="J4">
        <v>2</v>
      </c>
    </row>
    <row r="5" spans="1:10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7">
        <f t="shared" si="0"/>
        <v>0.2</v>
      </c>
      <c r="F5" s="2">
        <v>2650</v>
      </c>
      <c r="G5" s="2">
        <v>2.1</v>
      </c>
      <c r="H5" s="2">
        <v>1000</v>
      </c>
      <c r="I5">
        <v>0.1</v>
      </c>
      <c r="J5">
        <v>2</v>
      </c>
    </row>
    <row r="6" spans="1:10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7">
        <f t="shared" si="0"/>
        <v>0.2</v>
      </c>
      <c r="F6" s="2">
        <v>2650</v>
      </c>
      <c r="G6" s="2">
        <v>2.1</v>
      </c>
      <c r="H6" s="2">
        <v>1000</v>
      </c>
      <c r="I6">
        <v>0.1</v>
      </c>
      <c r="J6">
        <v>2</v>
      </c>
    </row>
    <row r="7" spans="1:10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7">
        <f t="shared" si="0"/>
        <v>0.2</v>
      </c>
      <c r="F7" s="2">
        <v>2650</v>
      </c>
      <c r="G7" s="2">
        <v>2.1</v>
      </c>
      <c r="H7" s="2">
        <v>1000</v>
      </c>
      <c r="I7">
        <v>0.1</v>
      </c>
      <c r="J7">
        <v>2</v>
      </c>
    </row>
    <row r="8" spans="1:10" x14ac:dyDescent="0.25">
      <c r="A8" t="s">
        <v>16</v>
      </c>
      <c r="B8" s="1">
        <v>2E-14</v>
      </c>
      <c r="C8" s="1">
        <v>2E-14</v>
      </c>
      <c r="D8" s="1">
        <v>4E-14</v>
      </c>
      <c r="E8" s="7">
        <f t="shared" si="0"/>
        <v>0.2</v>
      </c>
      <c r="F8" s="2">
        <v>2650</v>
      </c>
      <c r="G8" s="2">
        <v>2.1</v>
      </c>
      <c r="H8" s="2">
        <v>1000</v>
      </c>
      <c r="I8">
        <v>0.1</v>
      </c>
      <c r="J8">
        <v>2</v>
      </c>
    </row>
    <row r="9" spans="1:10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7">
        <f t="shared" si="0"/>
        <v>0.2</v>
      </c>
      <c r="F9" s="2">
        <v>2650</v>
      </c>
      <c r="G9" s="2">
        <v>2.1</v>
      </c>
      <c r="H9" s="2">
        <v>1000</v>
      </c>
      <c r="I9">
        <v>0.1</v>
      </c>
      <c r="J9">
        <v>2</v>
      </c>
    </row>
    <row r="10" spans="1:10" x14ac:dyDescent="0.25">
      <c r="A10" t="s">
        <v>25</v>
      </c>
      <c r="B10" s="1">
        <v>1E-14</v>
      </c>
      <c r="C10" s="1">
        <v>1E-14</v>
      </c>
      <c r="D10" s="1">
        <v>2E-14</v>
      </c>
      <c r="E10" s="7">
        <f t="shared" si="0"/>
        <v>0.2</v>
      </c>
      <c r="F10" s="2">
        <v>2650</v>
      </c>
      <c r="G10" s="2">
        <v>2.1</v>
      </c>
      <c r="H10" s="2">
        <v>1000</v>
      </c>
      <c r="I10">
        <v>0.1</v>
      </c>
      <c r="J10">
        <v>2</v>
      </c>
    </row>
    <row r="11" spans="1:10" x14ac:dyDescent="0.25">
      <c r="A11" t="s">
        <v>41</v>
      </c>
      <c r="B11" s="1">
        <v>2E-14</v>
      </c>
      <c r="C11" s="1">
        <v>2E-14</v>
      </c>
      <c r="D11" s="1">
        <v>2E-14</v>
      </c>
      <c r="E11" s="7">
        <f t="shared" si="0"/>
        <v>0.2</v>
      </c>
      <c r="F11" s="2">
        <v>2650</v>
      </c>
      <c r="G11" s="2">
        <v>2.1</v>
      </c>
      <c r="H11" s="2">
        <v>1000</v>
      </c>
      <c r="I11">
        <v>0.1</v>
      </c>
      <c r="J11">
        <v>2</v>
      </c>
    </row>
    <row r="12" spans="1:10" x14ac:dyDescent="0.25">
      <c r="A12" t="s">
        <v>42</v>
      </c>
      <c r="B12" s="1">
        <v>2E-14</v>
      </c>
      <c r="C12" s="1">
        <v>2E-14</v>
      </c>
      <c r="D12" s="1">
        <v>2E-14</v>
      </c>
      <c r="E12" s="7">
        <f t="shared" si="0"/>
        <v>0.2</v>
      </c>
      <c r="F12" s="2">
        <v>2650</v>
      </c>
      <c r="G12" s="2">
        <v>2.1</v>
      </c>
      <c r="H12" s="2">
        <v>1000</v>
      </c>
      <c r="I12">
        <v>0.1</v>
      </c>
      <c r="J12">
        <v>2</v>
      </c>
    </row>
    <row r="13" spans="1:10" x14ac:dyDescent="0.25">
      <c r="A13" t="s">
        <v>51</v>
      </c>
      <c r="B13" s="1">
        <v>2E-14</v>
      </c>
      <c r="C13" s="1">
        <v>2E-14</v>
      </c>
      <c r="D13" s="1">
        <v>2E-14</v>
      </c>
      <c r="E13" s="7">
        <f t="shared" si="0"/>
        <v>0.2</v>
      </c>
      <c r="F13" s="2">
        <v>2650</v>
      </c>
      <c r="G13" s="2">
        <v>2.1</v>
      </c>
      <c r="H13" s="2">
        <v>1000</v>
      </c>
      <c r="I13">
        <v>0.1</v>
      </c>
      <c r="J13">
        <v>2</v>
      </c>
    </row>
    <row r="14" spans="1:10" x14ac:dyDescent="0.25">
      <c r="A14" t="s">
        <v>45</v>
      </c>
      <c r="B14" s="1">
        <v>5E-15</v>
      </c>
      <c r="C14" s="1">
        <v>5E-15</v>
      </c>
      <c r="D14" s="1">
        <v>5E-15</v>
      </c>
      <c r="E14" s="7">
        <f t="shared" si="0"/>
        <v>0.2</v>
      </c>
      <c r="F14" s="2">
        <v>2650</v>
      </c>
      <c r="G14" s="2">
        <v>2.1</v>
      </c>
      <c r="H14" s="2">
        <v>1000</v>
      </c>
      <c r="I14">
        <v>0.1</v>
      </c>
      <c r="J14">
        <v>2</v>
      </c>
    </row>
    <row r="15" spans="1:10" x14ac:dyDescent="0.25">
      <c r="A15" t="s">
        <v>57</v>
      </c>
      <c r="B15" s="1">
        <v>2E-14</v>
      </c>
      <c r="C15" s="1">
        <v>2E-14</v>
      </c>
      <c r="D15" s="1">
        <v>2E-14</v>
      </c>
      <c r="E15" s="7">
        <f t="shared" si="0"/>
        <v>0.2</v>
      </c>
      <c r="F15" s="2">
        <v>2650</v>
      </c>
      <c r="G15" s="2">
        <v>2.1</v>
      </c>
      <c r="H15" s="2">
        <v>1000</v>
      </c>
      <c r="I15">
        <v>0.1</v>
      </c>
      <c r="J15">
        <v>2</v>
      </c>
    </row>
    <row r="16" spans="1:10" x14ac:dyDescent="0.25">
      <c r="A16" t="s">
        <v>58</v>
      </c>
      <c r="B16" s="1">
        <v>1E-14</v>
      </c>
      <c r="C16" s="1">
        <v>1E-14</v>
      </c>
      <c r="D16" s="1">
        <v>1E-14</v>
      </c>
      <c r="E16" s="7">
        <f t="shared" si="0"/>
        <v>0.2</v>
      </c>
      <c r="F16" s="2">
        <v>2650</v>
      </c>
      <c r="G16" s="2">
        <v>2.1</v>
      </c>
      <c r="H16" s="2">
        <v>1000</v>
      </c>
      <c r="I16">
        <v>0.1</v>
      </c>
      <c r="J16">
        <v>2</v>
      </c>
    </row>
    <row r="17" spans="1:10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7">
        <f t="shared" si="0"/>
        <v>0.2</v>
      </c>
      <c r="F17" s="2">
        <v>2650</v>
      </c>
      <c r="G17" s="2">
        <v>2.1</v>
      </c>
      <c r="H17" s="2">
        <v>1000</v>
      </c>
      <c r="I17">
        <v>0.1</v>
      </c>
      <c r="J17">
        <v>2</v>
      </c>
    </row>
    <row r="18" spans="1:10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7">
        <f t="shared" si="0"/>
        <v>0.2</v>
      </c>
      <c r="F18" s="2">
        <v>2650</v>
      </c>
      <c r="G18" s="2">
        <v>2.1</v>
      </c>
      <c r="H18" s="2">
        <v>1000</v>
      </c>
      <c r="I18">
        <v>0.1</v>
      </c>
      <c r="J18">
        <v>2</v>
      </c>
    </row>
    <row r="19" spans="1:10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7">
        <f t="shared" si="0"/>
        <v>0.2</v>
      </c>
      <c r="F19" s="2">
        <v>2650</v>
      </c>
      <c r="G19" s="2">
        <v>2.1</v>
      </c>
      <c r="H19" s="2">
        <v>1000</v>
      </c>
      <c r="I19">
        <v>0.1</v>
      </c>
      <c r="J1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K16" sqref="K16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87</v>
      </c>
      <c r="B7">
        <f>B4</f>
        <v>10000000000000</v>
      </c>
    </row>
    <row r="8" spans="1:2" x14ac:dyDescent="0.25">
      <c r="A8" t="s">
        <v>88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87</v>
      </c>
      <c r="B8">
        <f>B5</f>
        <v>73.05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87</v>
      </c>
      <c r="B8">
        <f>B5</f>
        <v>30.4375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B12" sqref="B12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82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83</v>
      </c>
      <c r="B2" t="s">
        <v>69</v>
      </c>
      <c r="C2" t="s">
        <v>89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84</v>
      </c>
      <c r="B3" t="s">
        <v>69</v>
      </c>
      <c r="C3" t="s">
        <v>90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85</v>
      </c>
      <c r="B4" t="s">
        <v>69</v>
      </c>
      <c r="C4" t="s">
        <v>91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86</v>
      </c>
      <c r="B5" t="s">
        <v>69</v>
      </c>
      <c r="C5" t="s">
        <v>92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2017-05-23T13:04:07Z</dcterms:modified>
</cp:coreProperties>
</file>