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2" activeTab="10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3" l="1"/>
  <c r="H4" i="13"/>
  <c r="H3" i="13"/>
  <c r="H2" i="13"/>
  <c r="H2" i="11"/>
  <c r="H7" i="9" l="1"/>
  <c r="H6" i="9"/>
  <c r="B3" i="10" l="1"/>
  <c r="H4" i="6"/>
  <c r="H5" i="9" l="1"/>
  <c r="H4" i="9"/>
  <c r="B4" i="10"/>
  <c r="B5" i="10" s="1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5" i="2" l="1"/>
  <c r="A14" i="2"/>
  <c r="A13" i="2"/>
  <c r="A12" i="2"/>
  <c r="A11" i="2"/>
  <c r="B2" i="3"/>
  <c r="D15" i="2" l="1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<sst xmlns="http://schemas.openxmlformats.org/spreadsheetml/2006/main" count="197" uniqueCount="97">
  <si>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</si>
  <si>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</si>
  <si>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</si>
  <si>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</si>
  <si>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</si>
  <si>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</si>
  <si>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</si>
  <si>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</si>
  <si>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</si>
  <si>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</si>
  <si>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</si>
  <si>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</si>
  <si>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</si>
  <si>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</si>
  <si>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</si>
  <si>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</si>
  <si>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</si>
  <si>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</si>
  <si>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</si>
  <si>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</si>
  <si>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</si>
  <si>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</si>
  <si>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</si>
  <si>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</si>
  <si>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</si>
  <si>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</si>
  <si>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</si>
  <si>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</si>
  <si>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</si>
  <si>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</si>
  <si>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</si>
  <si>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</si>
  <si>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</si>
  <si>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</si>
  <si>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</si>
  <si>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</si>
  <si>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</si>
  <si>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..\..\Grid\MGPF_Grid_2D.inp</t>
  </si>
  <si>
    <t>..\..\Grid\MGPF_Grid.inp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</si>
  <si>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</si>
  <si>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</si>
  <si>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</si>
  <si>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</si>
  <si>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</si>
  <si>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</si>
  <si>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</si>
  <si>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</si>
  <si>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</si>
  <si>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</si>
  <si>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</si>
  <si>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</si>
  <si>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</si>
  <si>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</si>
  <si>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</si>
  <si>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</si>
  <si>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</si>
  <si>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</si>
  <si>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</si>
  <si>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</si>
  <si>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</si>
  <si>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</si>
  <si>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</si>
  <si>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</si>
  <si>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</si>
  <si>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</si>
  <si>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</si>
  <si>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</si>
  <si>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</si>
  <si>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</si>
  <si>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</si>
  <si>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</si>
  <si>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</si>
  <si>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</si>
  <si>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</si>
  <si>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</si>
  <si>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</si>
  <si>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</si>
  <si>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</si>
  <si>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</si>
  <si>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</si>
  <si>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</si>
  <si>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</si>
  <si>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monitor_inj1</t>
  </si>
  <si>
    <t>monitor_prod1</t>
  </si>
  <si>
    <t>SK1D</t>
  </si>
  <si>
    <t>SK2D</t>
  </si>
  <si>
    <t>co2_prod2</t>
  </si>
  <si>
    <t>SK3D</t>
  </si>
  <si>
    <t>monitor_prod2</t>
  </si>
  <si>
    <t>APO1D</t>
  </si>
  <si>
    <t>monitor_prod3</t>
  </si>
  <si>
    <t>co2_prod3</t>
  </si>
  <si>
    <t>Name</t>
  </si>
  <si>
    <t>inj1</t>
  </si>
  <si>
    <t>prod1</t>
  </si>
  <si>
    <t>prod2</t>
  </si>
  <si>
    <t>prod3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</si>
</sst>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17" sqref="J17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D:\Users\Yam\Desktop\Thesis\Modeling Directory\Models\Model_2c\</v>
      </c>
    </row>
    <row r="3" spans="1:2" x14ac:dyDescent="0.25">
      <c r="A3" t="s">
        <v>35</v>
      </c>
      <c r="B3" t="s">
        <v>37</v>
      </c>
    </row>
    <row r="4" spans="1:2" x14ac:dyDescent="0.25">
      <c r="A4" t="s">
        <v>36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41</v>
      </c>
      <c r="B6" t="s">
        <v>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7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52</v>
      </c>
      <c r="C2" t="s">
        <v>64</v>
      </c>
      <c r="H2">
        <v>0.1</v>
      </c>
      <c r="I2" s="3">
        <v>-60</v>
      </c>
      <c r="J2" s="1">
        <v>1000000000000</v>
      </c>
      <c r="K2">
        <v>2</v>
      </c>
    </row>
    <row r="3" spans="1:12" x14ac:dyDescent="0.25">
      <c r="A3" t="s">
        <v>46</v>
      </c>
      <c r="C3" t="s">
        <v>64</v>
      </c>
      <c r="H3">
        <v>0.1</v>
      </c>
      <c r="I3" s="3">
        <v>-60</v>
      </c>
      <c r="J3" s="1">
        <v>1000000000000</v>
      </c>
      <c r="K3">
        <v>2</v>
      </c>
    </row>
    <row r="4" spans="1:12" x14ac:dyDescent="0.25">
      <c r="A4" t="s">
        <v>73</v>
      </c>
      <c r="B4">
        <v>30</v>
      </c>
      <c r="C4" t="s">
        <v>64</v>
      </c>
      <c r="D4" t="s">
        <v>85</v>
      </c>
      <c r="E4" s="3"/>
      <c r="F4" s="3"/>
      <c r="G4" s="3">
        <v>750</v>
      </c>
      <c r="H4" s="4">
        <f>-L4*1000000000/(365.25*24*3600)</f>
        <v>-19.012852688417372</v>
      </c>
      <c r="I4" s="3">
        <v>-60</v>
      </c>
      <c r="J4" s="3">
        <v>1</v>
      </c>
      <c r="K4">
        <v>6</v>
      </c>
      <c r="L4" s="4">
        <v>0.6</v>
      </c>
    </row>
    <row r="5" spans="1:12" x14ac:dyDescent="0.25">
      <c r="A5" t="s">
        <v>81</v>
      </c>
      <c r="B5">
        <v>31</v>
      </c>
      <c r="C5" t="s">
        <v>64</v>
      </c>
      <c r="D5" t="s">
        <v>84</v>
      </c>
      <c r="E5" s="3"/>
      <c r="F5" s="3"/>
      <c r="G5" s="3">
        <v>750</v>
      </c>
      <c r="H5" s="4">
        <f>L5*1000000000/(365.25*24*3600)</f>
        <v>3.1688087814028951</v>
      </c>
      <c r="I5" s="3">
        <v>-60</v>
      </c>
      <c r="J5" s="3">
        <v>1</v>
      </c>
      <c r="K5">
        <v>6</v>
      </c>
      <c r="L5" s="4">
        <v>0.1</v>
      </c>
    </row>
    <row r="6" spans="1:12" x14ac:dyDescent="0.25">
      <c r="A6" t="s">
        <v>86</v>
      </c>
      <c r="B6">
        <v>32</v>
      </c>
      <c r="C6" t="s">
        <v>64</v>
      </c>
      <c r="D6" t="s">
        <v>87</v>
      </c>
      <c r="E6" s="3"/>
      <c r="F6" s="3"/>
      <c r="G6" s="3">
        <v>750</v>
      </c>
      <c r="H6" s="4">
        <f>L6*1000000000/(365.25*24*3600)</f>
        <v>11.724592491190712</v>
      </c>
      <c r="I6" s="3">
        <v>-60</v>
      </c>
      <c r="J6" s="3">
        <v>1</v>
      </c>
      <c r="K6">
        <v>6</v>
      </c>
      <c r="L6" s="4">
        <v>0.37</v>
      </c>
    </row>
    <row r="7" spans="1:12" x14ac:dyDescent="0.25">
      <c r="A7" t="s">
        <v>91</v>
      </c>
      <c r="B7">
        <v>33</v>
      </c>
      <c r="C7" t="s">
        <v>64</v>
      </c>
      <c r="D7" t="s">
        <v>89</v>
      </c>
      <c r="E7" s="3"/>
      <c r="F7" s="3"/>
      <c r="G7" s="3">
        <v>750</v>
      </c>
      <c r="H7" s="4">
        <f>L7*1000000000/(365.25*24*3600)</f>
        <v>4.1194514158237636</v>
      </c>
      <c r="I7" s="3">
        <v>-60</v>
      </c>
      <c r="J7" s="3">
        <v>1</v>
      </c>
      <c r="K7">
        <v>6</v>
      </c>
      <c r="L7" s="4">
        <v>0.13</v>
      </c>
    </row>
    <row r="8" spans="1:12" x14ac:dyDescent="0.25">
      <c r="E8" s="3"/>
      <c r="F8" s="3"/>
      <c r="G8" s="3"/>
    </row>
    <row r="9" spans="1:12" x14ac:dyDescent="0.25">
      <c r="E9" s="3"/>
      <c r="F9" s="3"/>
      <c r="G9" s="3"/>
    </row>
    <row r="10" spans="1:12" x14ac:dyDescent="0.25">
      <c r="E10" s="3"/>
      <c r="F10" s="3"/>
      <c r="G10" s="3"/>
    </row>
    <row r="11" spans="1:12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J3" sqref="J3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93</v>
      </c>
      <c r="B2">
        <v>30</v>
      </c>
      <c r="C2" t="s">
        <v>22</v>
      </c>
      <c r="D2" t="s">
        <v>85</v>
      </c>
      <c r="E2" s="3"/>
      <c r="F2" s="3"/>
      <c r="G2" s="3">
        <v>750</v>
      </c>
      <c r="H2" s="4">
        <f>-L2*1000000000/(365.25*24*3600)</f>
        <v>-63.376175628057901</v>
      </c>
      <c r="I2" s="3">
        <v>-60</v>
      </c>
      <c r="J2" s="3">
        <v>0</v>
      </c>
      <c r="L2" s="3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6" sqref="J6"/>
    </sheetView>
  </sheetViews>
  <sheetFormatPr defaultRowHeight="15" x14ac:dyDescent="0.25"/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93</v>
      </c>
      <c r="B2">
        <v>30</v>
      </c>
      <c r="C2" t="s">
        <v>22</v>
      </c>
      <c r="D2" t="s">
        <v>85</v>
      </c>
      <c r="E2" s="3"/>
      <c r="F2" s="3"/>
      <c r="G2" s="3">
        <v>750</v>
      </c>
      <c r="H2" s="4">
        <f>-L2*1000000000/(365.25*24*3600)</f>
        <v>-19.012852688417372</v>
      </c>
      <c r="I2" s="3">
        <v>-60</v>
      </c>
      <c r="J2" s="3">
        <v>0</v>
      </c>
      <c r="L2" s="4">
        <v>0.6</v>
      </c>
    </row>
    <row r="3" spans="1:12" x14ac:dyDescent="0.25">
      <c r="A3" t="s">
        <v>94</v>
      </c>
      <c r="B3">
        <v>31</v>
      </c>
      <c r="C3" t="s">
        <v>22</v>
      </c>
      <c r="D3" t="s">
        <v>84</v>
      </c>
      <c r="E3" s="3"/>
      <c r="F3" s="3"/>
      <c r="G3" s="3">
        <v>750</v>
      </c>
      <c r="H3" s="4">
        <f>L3*1000000000/(365.25*24*3600)</f>
        <v>3.1688087814028951</v>
      </c>
      <c r="I3" s="3">
        <v>-60</v>
      </c>
      <c r="J3" s="3">
        <v>0</v>
      </c>
      <c r="L3" s="4">
        <v>0.1</v>
      </c>
    </row>
    <row r="4" spans="1:12" x14ac:dyDescent="0.25">
      <c r="A4" t="s">
        <v>95</v>
      </c>
      <c r="B4">
        <v>32</v>
      </c>
      <c r="C4" t="s">
        <v>22</v>
      </c>
      <c r="D4" t="s">
        <v>87</v>
      </c>
      <c r="E4" s="3"/>
      <c r="F4" s="3"/>
      <c r="G4" s="3">
        <v>750</v>
      </c>
      <c r="H4" s="4">
        <f>L4*1000000000/(365.25*24*3600)</f>
        <v>11.724592491190712</v>
      </c>
      <c r="I4" s="3">
        <v>-60</v>
      </c>
      <c r="J4" s="3">
        <v>0</v>
      </c>
      <c r="L4" s="4">
        <v>0.37</v>
      </c>
    </row>
    <row r="5" spans="1:12" x14ac:dyDescent="0.25">
      <c r="A5" t="s">
        <v>96</v>
      </c>
      <c r="B5">
        <v>33</v>
      </c>
      <c r="C5" t="s">
        <v>22</v>
      </c>
      <c r="D5" t="s">
        <v>89</v>
      </c>
      <c r="E5" s="3"/>
      <c r="F5" s="3"/>
      <c r="G5" s="3">
        <v>750</v>
      </c>
      <c r="H5" s="4">
        <f>L5*1000000000/(365.25*24*3600)</f>
        <v>4.1194514158237636</v>
      </c>
      <c r="I5" s="3">
        <v>-60</v>
      </c>
      <c r="J5" s="3">
        <v>0</v>
      </c>
      <c r="L5" s="4">
        <v>0.13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3" sqref="F3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 t="shared" ref="D2:D4" si="0"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 t="shared" si="0"/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 t="shared" si="0"/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0" si="1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1"/>
        <v>\shapefiles\layers\layer_1000.shp</v>
      </c>
    </row>
    <row r="7" spans="1:4" x14ac:dyDescent="0.25">
      <c r="A7">
        <v>750</v>
      </c>
      <c r="B7">
        <v>750</v>
      </c>
      <c r="C7">
        <v>6</v>
      </c>
      <c r="D7" t="str">
        <f t="shared" si="1"/>
        <v>\shapefiles\layers\layer_750.shp</v>
      </c>
    </row>
    <row r="8" spans="1:4" x14ac:dyDescent="0.25">
      <c r="A8">
        <v>500</v>
      </c>
      <c r="B8">
        <v>500</v>
      </c>
      <c r="C8">
        <v>7</v>
      </c>
      <c r="D8" t="str">
        <f t="shared" si="1"/>
        <v>\shapefiles\layers\layer_500.shp</v>
      </c>
    </row>
    <row r="9" spans="1:4" x14ac:dyDescent="0.25">
      <c r="A9">
        <v>250</v>
      </c>
      <c r="B9">
        <v>250</v>
      </c>
      <c r="C9">
        <v>8</v>
      </c>
      <c r="D9" t="str">
        <f t="shared" si="1"/>
        <v>\shapefiles\layers\layer_250.shp</v>
      </c>
    </row>
    <row r="10" spans="1:4" x14ac:dyDescent="0.25">
      <c r="A10">
        <v>0</v>
      </c>
      <c r="B10">
        <v>0</v>
      </c>
      <c r="C10">
        <v>9</v>
      </c>
      <c r="D10" t="str">
        <f t="shared" si="1"/>
        <v>\shapefiles\layers\layer_0.shp</v>
      </c>
    </row>
    <row r="11" spans="1:4" x14ac:dyDescent="0.25">
      <c r="A11">
        <f>-B11</f>
        <v>-250</v>
      </c>
      <c r="B11">
        <v>250</v>
      </c>
      <c r="C11">
        <v>10</v>
      </c>
      <c r="D11" t="str">
        <f>"\shapefiles\layers\layer_n"&amp;B11&amp;".shp"</f>
        <v>\shapefiles\layers\layer_n250.shp</v>
      </c>
    </row>
    <row r="12" spans="1:4" x14ac:dyDescent="0.25">
      <c r="A12">
        <f t="shared" ref="A12:A15" si="2">-B12</f>
        <v>-500</v>
      </c>
      <c r="B12">
        <v>500</v>
      </c>
      <c r="C12">
        <v>11</v>
      </c>
      <c r="D12" t="str">
        <f t="shared" ref="D12:D15" si="3">"\shapefiles\layers\layer_n"&amp;B12&amp;".shp"</f>
        <v>\shapefiles\layers\layer_n500.shp</v>
      </c>
    </row>
    <row r="13" spans="1:4" x14ac:dyDescent="0.25">
      <c r="A13">
        <f t="shared" si="2"/>
        <v>-1000</v>
      </c>
      <c r="B13">
        <v>1000</v>
      </c>
      <c r="C13">
        <v>12</v>
      </c>
      <c r="D13" t="str">
        <f t="shared" si="3"/>
        <v>\shapefiles\layers\layer_n1000.shp</v>
      </c>
    </row>
    <row r="14" spans="1:4" x14ac:dyDescent="0.25">
      <c r="A14">
        <f t="shared" si="2"/>
        <v>-1500</v>
      </c>
      <c r="B14">
        <v>1500</v>
      </c>
      <c r="C14">
        <v>13</v>
      </c>
      <c r="D14" t="str">
        <f t="shared" si="3"/>
        <v>\shapefiles\layers\layer_n1500.shp</v>
      </c>
    </row>
    <row r="15" spans="1:4" x14ac:dyDescent="0.25">
      <c r="A15">
        <f t="shared" si="2"/>
        <v>-2000</v>
      </c>
      <c r="B15">
        <v>2000</v>
      </c>
      <c r="C15">
        <v>14</v>
      </c>
      <c r="D15" t="str">
        <f t="shared" si="3"/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7" sqref="E7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1">
        <v>1.4999999999999999E-15</v>
      </c>
      <c r="C2" s="1">
        <v>1.4999999999999999E-15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1">
        <v>5E-15</v>
      </c>
      <c r="C3" s="1">
        <v>5E-15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48</v>
      </c>
      <c r="B4" s="1">
        <v>5E-15</v>
      </c>
      <c r="C4" s="1">
        <v>5E-15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55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43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44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53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47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59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60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61</v>
      </c>
      <c r="B17" s="1">
        <v>1.0000000000000001E-15</v>
      </c>
      <c r="C17" s="1">
        <v>1.0000000000000001E-15</v>
      </c>
      <c r="D17" s="1">
        <v>1.0000000000000001E-15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62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63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3" sqref="I3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45</v>
      </c>
      <c r="K1" t="s">
        <v>54</v>
      </c>
      <c r="L1" t="s">
        <v>57</v>
      </c>
      <c r="M1" t="s">
        <v>58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20</v>
      </c>
      <c r="I2" s="1">
        <v>1000000000000</v>
      </c>
      <c r="J2" t="s">
        <v>46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-3.8461538461538463</v>
      </c>
      <c r="H3">
        <v>1.55</v>
      </c>
      <c r="I3">
        <v>0</v>
      </c>
      <c r="K3">
        <v>0</v>
      </c>
      <c r="L3">
        <v>50</v>
      </c>
      <c r="M3">
        <v>13</v>
      </c>
    </row>
    <row r="4" spans="1:13" x14ac:dyDescent="0.25">
      <c r="A4" t="s">
        <v>49</v>
      </c>
      <c r="B4" t="str">
        <f t="shared" si="0"/>
        <v>\shapefiles\sources\BC.shp</v>
      </c>
      <c r="C4" t="s">
        <v>29</v>
      </c>
      <c r="E4">
        <v>20</v>
      </c>
      <c r="I4" s="1">
        <v>1000000000000</v>
      </c>
      <c r="J4" t="s">
        <v>46</v>
      </c>
      <c r="K4">
        <v>1</v>
      </c>
    </row>
    <row r="5" spans="1:13" x14ac:dyDescent="0.25">
      <c r="A5" t="s">
        <v>51</v>
      </c>
      <c r="B5" t="str">
        <f t="shared" si="0"/>
        <v>\shapefiles\sources\BC.shp</v>
      </c>
      <c r="C5" t="s">
        <v>30</v>
      </c>
      <c r="D5">
        <v>0.1</v>
      </c>
      <c r="E5">
        <v>20</v>
      </c>
      <c r="I5" s="1">
        <v>1000000000000</v>
      </c>
      <c r="J5" t="s">
        <v>52</v>
      </c>
      <c r="K5">
        <v>1</v>
      </c>
    </row>
    <row r="6" spans="1:13" x14ac:dyDescent="0.25">
      <c r="A6" t="s">
        <v>50</v>
      </c>
      <c r="B6" t="str">
        <f t="shared" si="0"/>
        <v>\shapefiles\sources\BC.shp</v>
      </c>
      <c r="C6" t="s">
        <v>29</v>
      </c>
      <c r="E6">
        <v>20</v>
      </c>
      <c r="I6" s="1">
        <v>1000000000000</v>
      </c>
      <c r="J6" t="s">
        <v>52</v>
      </c>
      <c r="K6">
        <v>1</v>
      </c>
    </row>
    <row r="7" spans="1:13" x14ac:dyDescent="0.25">
      <c r="A7" t="s">
        <v>56</v>
      </c>
      <c r="B7" t="str">
        <f t="shared" si="0"/>
        <v>\shapefiles\sources\BC.shp</v>
      </c>
      <c r="C7" t="s">
        <v>22</v>
      </c>
      <c r="F7">
        <v>-2000</v>
      </c>
      <c r="G7">
        <f>-L7/M7</f>
        <v>-10</v>
      </c>
      <c r="H7">
        <v>1.55</v>
      </c>
      <c r="I7">
        <v>0</v>
      </c>
      <c r="K7">
        <v>0</v>
      </c>
      <c r="L7">
        <v>20</v>
      </c>
      <c r="M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75</v>
      </c>
      <c r="B2">
        <v>0</v>
      </c>
    </row>
    <row r="3" spans="1:2" x14ac:dyDescent="0.25">
      <c r="A3" t="s">
        <v>76</v>
      </c>
      <c r="B3" s="1">
        <v>100000000000000</v>
      </c>
    </row>
    <row r="4" spans="1:2" x14ac:dyDescent="0.25">
      <c r="A4" t="s">
        <v>77</v>
      </c>
      <c r="B4">
        <f>B3/10</f>
        <v>10000000000000</v>
      </c>
    </row>
    <row r="5" spans="1:2" x14ac:dyDescent="0.25">
      <c r="A5" t="s">
        <v>78</v>
      </c>
      <c r="B5" s="1">
        <v>1.0000000000000001E-5</v>
      </c>
    </row>
    <row r="6" spans="1:2" x14ac:dyDescent="0.25">
      <c r="A6" t="s">
        <v>79</v>
      </c>
      <c r="B6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74</v>
      </c>
      <c r="B2">
        <v>3</v>
      </c>
    </row>
    <row r="3" spans="1:2" x14ac:dyDescent="0.25">
      <c r="A3" t="s">
        <v>75</v>
      </c>
      <c r="B3">
        <v>0</v>
      </c>
    </row>
    <row r="4" spans="1:2" x14ac:dyDescent="0.25">
      <c r="A4" t="s">
        <v>76</v>
      </c>
      <c r="B4">
        <f>365.25*2</f>
        <v>730.5</v>
      </c>
    </row>
    <row r="5" spans="1:2" x14ac:dyDescent="0.25">
      <c r="A5" t="s">
        <v>77</v>
      </c>
      <c r="B5">
        <f>B4/10</f>
        <v>73.05</v>
      </c>
    </row>
    <row r="6" spans="1:2" x14ac:dyDescent="0.25">
      <c r="A6" t="s">
        <v>78</v>
      </c>
      <c r="B6" s="1">
        <v>1.0000000000000001E-5</v>
      </c>
    </row>
    <row r="7" spans="1:2" x14ac:dyDescent="0.25">
      <c r="A7" t="s">
        <v>79</v>
      </c>
      <c r="B7">
        <v>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L11" sqref="L11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74</v>
      </c>
      <c r="B2">
        <v>3</v>
      </c>
    </row>
    <row r="3" spans="1:2" x14ac:dyDescent="0.25">
      <c r="A3" t="s">
        <v>75</v>
      </c>
      <c r="B3">
        <f>S1_Params!B4</f>
        <v>730.5</v>
      </c>
    </row>
    <row r="4" spans="1:2" x14ac:dyDescent="0.25">
      <c r="A4" t="s">
        <v>76</v>
      </c>
      <c r="B4">
        <f>365.25*10</f>
        <v>3652.5</v>
      </c>
    </row>
    <row r="5" spans="1:2" x14ac:dyDescent="0.25">
      <c r="A5" t="s">
        <v>77</v>
      </c>
      <c r="B5">
        <f>B4/10</f>
        <v>365.25</v>
      </c>
    </row>
    <row r="6" spans="1:2" x14ac:dyDescent="0.25">
      <c r="A6" t="s">
        <v>78</v>
      </c>
      <c r="B6" s="1">
        <v>1.0000000000000001E-5</v>
      </c>
    </row>
    <row r="7" spans="1:2" x14ac:dyDescent="0.25">
      <c r="A7" t="s">
        <v>79</v>
      </c>
      <c r="B7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1" sqref="E11"/>
    </sheetView>
  </sheetViews>
  <sheetFormatPr defaultRowHeight="15" x14ac:dyDescent="0.25"/>
  <cols>
    <col min="1" max="1" width="14.42578125" bestFit="1" customWidth="1"/>
  </cols>
  <sheetData>
    <row r="1" spans="1:8" x14ac:dyDescent="0.25">
      <c r="A1" t="s">
        <v>92</v>
      </c>
      <c r="B1" t="s">
        <v>15</v>
      </c>
      <c r="C1" t="s">
        <v>70</v>
      </c>
      <c r="D1" t="s">
        <v>67</v>
      </c>
      <c r="E1" t="s">
        <v>68</v>
      </c>
      <c r="F1" t="s">
        <v>69</v>
      </c>
    </row>
    <row r="2" spans="1:8" x14ac:dyDescent="0.25">
      <c r="A2" t="s">
        <v>82</v>
      </c>
      <c r="B2" t="s">
        <v>71</v>
      </c>
      <c r="C2" t="s">
        <v>85</v>
      </c>
      <c r="D2" s="3"/>
      <c r="E2" s="3"/>
      <c r="F2" s="3">
        <v>750</v>
      </c>
    </row>
    <row r="3" spans="1:8" x14ac:dyDescent="0.25">
      <c r="A3" t="s">
        <v>83</v>
      </c>
      <c r="B3" t="s">
        <v>71</v>
      </c>
      <c r="C3" t="s">
        <v>84</v>
      </c>
      <c r="D3" s="3"/>
      <c r="E3" s="3"/>
      <c r="F3" s="3">
        <v>750</v>
      </c>
      <c r="H3" s="1"/>
    </row>
    <row r="4" spans="1:8" x14ac:dyDescent="0.25">
      <c r="A4" t="s">
        <v>88</v>
      </c>
      <c r="B4" t="s">
        <v>71</v>
      </c>
      <c r="C4" t="s">
        <v>87</v>
      </c>
      <c r="D4" s="3"/>
      <c r="E4" s="3"/>
      <c r="F4" s="3">
        <v>750</v>
      </c>
    </row>
    <row r="5" spans="1:8" x14ac:dyDescent="0.25">
      <c r="A5" t="s">
        <v>90</v>
      </c>
      <c r="B5" t="s">
        <v>71</v>
      </c>
      <c r="C5" t="s">
        <v>89</v>
      </c>
      <c r="D5" s="3"/>
      <c r="E5" s="3"/>
      <c r="F5" s="3">
        <v>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4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52</v>
      </c>
      <c r="C2" t="s">
        <v>64</v>
      </c>
      <c r="H2">
        <v>0.1</v>
      </c>
      <c r="I2" s="3">
        <v>-60</v>
      </c>
      <c r="J2" s="1">
        <v>1000000000000</v>
      </c>
      <c r="K2">
        <v>2</v>
      </c>
    </row>
    <row r="3" spans="1:12" x14ac:dyDescent="0.25">
      <c r="A3" t="s">
        <v>46</v>
      </c>
      <c r="C3" t="s">
        <v>64</v>
      </c>
      <c r="H3">
        <v>0.1</v>
      </c>
      <c r="I3" s="3">
        <v>-60</v>
      </c>
      <c r="J3" s="1">
        <v>1000000000000</v>
      </c>
      <c r="K3">
        <v>2</v>
      </c>
    </row>
    <row r="4" spans="1:12" x14ac:dyDescent="0.25">
      <c r="A4" t="s">
        <v>73</v>
      </c>
      <c r="B4">
        <v>30</v>
      </c>
      <c r="C4" t="s">
        <v>64</v>
      </c>
      <c r="D4" t="s">
        <v>85</v>
      </c>
      <c r="E4" s="3"/>
      <c r="F4" s="3"/>
      <c r="G4" s="3">
        <v>750</v>
      </c>
      <c r="H4" s="4">
        <f>-L4*1000000000/(365.25*24*3600)</f>
        <v>-63.376175628057901</v>
      </c>
      <c r="I4" s="3">
        <v>-60</v>
      </c>
      <c r="J4" s="3">
        <v>1</v>
      </c>
      <c r="K4">
        <v>6</v>
      </c>
      <c r="L4" s="3">
        <v>2</v>
      </c>
    </row>
    <row r="5" spans="1:12" x14ac:dyDescent="0.25">
      <c r="E5" s="3"/>
      <c r="F5" s="3"/>
      <c r="G5" s="3"/>
      <c r="H5" s="3"/>
      <c r="I5" s="3"/>
      <c r="J5" s="3"/>
    </row>
    <row r="6" spans="1:12" x14ac:dyDescent="0.25">
      <c r="E6" s="3"/>
      <c r="F6" s="3"/>
      <c r="G6" s="3"/>
      <c r="H6" s="3"/>
      <c r="I6" s="3"/>
      <c r="J6" s="3"/>
    </row>
    <row r="7" spans="1:12" x14ac:dyDescent="0.25">
      <c r="E7" s="3"/>
      <c r="F7" s="3"/>
      <c r="G7" s="3"/>
      <c r="H7" s="3"/>
      <c r="I7" s="3"/>
      <c r="J7" s="3"/>
    </row>
    <row r="8" spans="1:12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2017-04-16T21:47:41Z</dcterms:modified>
</cp:coreProperties>
</file>