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19.1" sheetId="1" r:id="rId1"/>
    <sheet name="15.2" sheetId="2" r:id="rId2"/>
    <sheet name="19.3" sheetId="3" r:id="rId3"/>
  </sheets>
  <calcPr calcId="124519"/>
</workbook>
</file>

<file path=xl/calcChain.xml><?xml version="1.0" encoding="utf-8"?>
<calcChain xmlns="http://schemas.openxmlformats.org/spreadsheetml/2006/main">
  <c r="Y10" i="3"/>
  <c r="Y11"/>
  <c r="Z11" s="1"/>
  <c r="Y12"/>
  <c r="Z12" s="1"/>
  <c r="Y13"/>
  <c r="Y14"/>
  <c r="Y15"/>
  <c r="Z15" s="1"/>
  <c r="Y16"/>
  <c r="Z16" s="1"/>
  <c r="Y17"/>
  <c r="Y18"/>
  <c r="Y19"/>
  <c r="Z19" s="1"/>
  <c r="Y20"/>
  <c r="Z20" s="1"/>
  <c r="Y21"/>
  <c r="Y22"/>
  <c r="Y23"/>
  <c r="Z23" s="1"/>
  <c r="Y24"/>
  <c r="Z24" s="1"/>
  <c r="Y25"/>
  <c r="Y26"/>
  <c r="Y27"/>
  <c r="Z27" s="1"/>
  <c r="Y28"/>
  <c r="Z28" s="1"/>
  <c r="Y29"/>
  <c r="Z10"/>
  <c r="Z13"/>
  <c r="Z14"/>
  <c r="Z17"/>
  <c r="Z18"/>
  <c r="Z21"/>
  <c r="Z22"/>
  <c r="Z25"/>
  <c r="Z26"/>
  <c r="Z29"/>
  <c r="Z9"/>
  <c r="Y9"/>
  <c r="X1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10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9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10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9"/>
  <c r="AF29"/>
  <c r="AG29" s="1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9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11"/>
  <c r="AF10"/>
  <c r="AF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9"/>
  <c r="J107"/>
  <c r="H107"/>
  <c r="G107"/>
  <c r="K107" s="1"/>
  <c r="L17"/>
  <c r="G15"/>
  <c r="L13"/>
  <c r="G11"/>
  <c r="L9"/>
  <c r="G7"/>
  <c r="L5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G24" s="1"/>
  <c r="L4"/>
  <c r="G4"/>
  <c r="K4" s="1"/>
  <c r="V30" i="2"/>
  <c r="V29"/>
  <c r="R29" s="1"/>
  <c r="X30"/>
  <c r="X31"/>
  <c r="X32"/>
  <c r="X33"/>
  <c r="X34"/>
  <c r="X35"/>
  <c r="X36"/>
  <c r="X37"/>
  <c r="X38"/>
  <c r="X39"/>
  <c r="X40"/>
  <c r="X41"/>
  <c r="X42"/>
  <c r="X43"/>
  <c r="X29"/>
  <c r="W30"/>
  <c r="W31"/>
  <c r="W32"/>
  <c r="W33"/>
  <c r="W34"/>
  <c r="W35"/>
  <c r="W36"/>
  <c r="W37"/>
  <c r="W38"/>
  <c r="W39"/>
  <c r="W40"/>
  <c r="W41"/>
  <c r="W42"/>
  <c r="W43"/>
  <c r="W29"/>
  <c r="R44"/>
  <c r="U29"/>
  <c r="T29"/>
  <c r="P25"/>
  <c r="P8"/>
  <c r="S8" s="1"/>
  <c r="P7"/>
  <c r="S7" s="1"/>
  <c r="S6"/>
  <c r="R9"/>
  <c r="R10"/>
  <c r="R11"/>
  <c r="R12"/>
  <c r="R13"/>
  <c r="R14"/>
  <c r="R15"/>
  <c r="R16"/>
  <c r="R17"/>
  <c r="R18"/>
  <c r="R19"/>
  <c r="R20"/>
  <c r="R8"/>
  <c r="R7"/>
  <c r="R6"/>
  <c r="Q7"/>
  <c r="Q8"/>
  <c r="Q9"/>
  <c r="Q10"/>
  <c r="Q11"/>
  <c r="Q12"/>
  <c r="Q13"/>
  <c r="Q14"/>
  <c r="Q15"/>
  <c r="Q16"/>
  <c r="Q17"/>
  <c r="Q18"/>
  <c r="Q19"/>
  <c r="Q20"/>
  <c r="Q6"/>
  <c r="K106"/>
  <c r="J106"/>
  <c r="H106"/>
  <c r="G106"/>
  <c r="H105"/>
  <c r="J105" s="1"/>
  <c r="F4"/>
  <c r="L4" s="1"/>
  <c r="L3"/>
  <c r="K3"/>
  <c r="G3"/>
  <c r="P64" i="1"/>
  <c r="P65"/>
  <c r="P66"/>
  <c r="P67" s="1"/>
  <c r="P68" s="1"/>
  <c r="P69" s="1"/>
  <c r="P63"/>
  <c r="P62"/>
  <c r="R62"/>
  <c r="R63"/>
  <c r="R64"/>
  <c r="R65"/>
  <c r="S65" s="1"/>
  <c r="R66"/>
  <c r="R67"/>
  <c r="R68"/>
  <c r="R69"/>
  <c r="R70"/>
  <c r="R71"/>
  <c r="R72"/>
  <c r="R73"/>
  <c r="R74"/>
  <c r="R75"/>
  <c r="R61"/>
  <c r="Q62"/>
  <c r="Q63"/>
  <c r="S63" s="1"/>
  <c r="Q64"/>
  <c r="Q65"/>
  <c r="Q66"/>
  <c r="Q67"/>
  <c r="Q68"/>
  <c r="Q69"/>
  <c r="Q70"/>
  <c r="Q71"/>
  <c r="Q72"/>
  <c r="Q73"/>
  <c r="Q74"/>
  <c r="Q75"/>
  <c r="Q61"/>
  <c r="S64"/>
  <c r="S62"/>
  <c r="R36"/>
  <c r="R37"/>
  <c r="R38"/>
  <c r="R39"/>
  <c r="R40"/>
  <c r="R41"/>
  <c r="R42"/>
  <c r="R43"/>
  <c r="R44"/>
  <c r="R45"/>
  <c r="R46"/>
  <c r="R47"/>
  <c r="R48"/>
  <c r="R49"/>
  <c r="R35"/>
  <c r="Q36"/>
  <c r="Q37"/>
  <c r="Q38"/>
  <c r="Q39"/>
  <c r="S39" s="1"/>
  <c r="Q40"/>
  <c r="Q41"/>
  <c r="Q42"/>
  <c r="Q43"/>
  <c r="S43" s="1"/>
  <c r="Q44"/>
  <c r="Q45"/>
  <c r="Q46"/>
  <c r="Q47"/>
  <c r="S47" s="1"/>
  <c r="Q48"/>
  <c r="Q49"/>
  <c r="Q35"/>
  <c r="S35" s="1"/>
  <c r="S49"/>
  <c r="S48"/>
  <c r="S45"/>
  <c r="S44"/>
  <c r="S41"/>
  <c r="S40"/>
  <c r="S37"/>
  <c r="S36"/>
  <c r="R9"/>
  <c r="R10"/>
  <c r="R11"/>
  <c r="R12"/>
  <c r="R13"/>
  <c r="R14"/>
  <c r="R15"/>
  <c r="R16"/>
  <c r="R17"/>
  <c r="R18"/>
  <c r="R19"/>
  <c r="R20"/>
  <c r="R21"/>
  <c r="R22"/>
  <c r="R8"/>
  <c r="Q9"/>
  <c r="S9" s="1"/>
  <c r="Q10"/>
  <c r="S10" s="1"/>
  <c r="Q11"/>
  <c r="S11" s="1"/>
  <c r="Q12"/>
  <c r="S12" s="1"/>
  <c r="Q13"/>
  <c r="S13" s="1"/>
  <c r="Q14"/>
  <c r="S14" s="1"/>
  <c r="Q15"/>
  <c r="S15" s="1"/>
  <c r="Q16"/>
  <c r="S16" s="1"/>
  <c r="Q17"/>
  <c r="S17" s="1"/>
  <c r="Q18"/>
  <c r="S18" s="1"/>
  <c r="Q19"/>
  <c r="S19" s="1"/>
  <c r="Q20"/>
  <c r="S20" s="1"/>
  <c r="Q21"/>
  <c r="S21" s="1"/>
  <c r="Q22"/>
  <c r="S22" s="1"/>
  <c r="Q8"/>
  <c r="S8" s="1"/>
  <c r="K106"/>
  <c r="J106"/>
  <c r="H106"/>
  <c r="G106"/>
  <c r="H105"/>
  <c r="J105" s="1"/>
  <c r="F4"/>
  <c r="L4" s="1"/>
  <c r="L3"/>
  <c r="K3"/>
  <c r="G3"/>
  <c r="AG30" i="3" l="1"/>
  <c r="K24"/>
  <c r="H23"/>
  <c r="J23" s="1"/>
  <c r="K7"/>
  <c r="H6"/>
  <c r="J6" s="1"/>
  <c r="K11"/>
  <c r="H10"/>
  <c r="J10" s="1"/>
  <c r="K15"/>
  <c r="H14"/>
  <c r="J14" s="1"/>
  <c r="G19"/>
  <c r="L21"/>
  <c r="G23"/>
  <c r="L6"/>
  <c r="G8"/>
  <c r="L10"/>
  <c r="G12"/>
  <c r="L14"/>
  <c r="G16"/>
  <c r="L18"/>
  <c r="G20"/>
  <c r="L22"/>
  <c r="G5"/>
  <c r="L7"/>
  <c r="G9"/>
  <c r="L11"/>
  <c r="G13"/>
  <c r="L15"/>
  <c r="G17"/>
  <c r="L19"/>
  <c r="G21"/>
  <c r="L23"/>
  <c r="F26"/>
  <c r="L25"/>
  <c r="G6"/>
  <c r="L8"/>
  <c r="G10"/>
  <c r="L12"/>
  <c r="G14"/>
  <c r="L16"/>
  <c r="G18"/>
  <c r="L20"/>
  <c r="G22"/>
  <c r="L24"/>
  <c r="H106"/>
  <c r="J106" s="1"/>
  <c r="Y29" i="2"/>
  <c r="T30"/>
  <c r="U30" s="1"/>
  <c r="Y30" s="1"/>
  <c r="P9"/>
  <c r="F5"/>
  <c r="S23" i="1"/>
  <c r="P70"/>
  <c r="P71" s="1"/>
  <c r="P72" s="1"/>
  <c r="P73" s="1"/>
  <c r="S69"/>
  <c r="S66"/>
  <c r="S72"/>
  <c r="S68"/>
  <c r="S67"/>
  <c r="S70"/>
  <c r="S61"/>
  <c r="S46"/>
  <c r="S42"/>
  <c r="S38"/>
  <c r="F5"/>
  <c r="K10" i="3" l="1"/>
  <c r="H9"/>
  <c r="J9" s="1"/>
  <c r="K17"/>
  <c r="H16"/>
  <c r="J16" s="1"/>
  <c r="K20"/>
  <c r="H19"/>
  <c r="J19" s="1"/>
  <c r="K23"/>
  <c r="H22"/>
  <c r="J22" s="1"/>
  <c r="K22"/>
  <c r="H21"/>
  <c r="J21" s="1"/>
  <c r="K6"/>
  <c r="H5"/>
  <c r="J5" s="1"/>
  <c r="K21"/>
  <c r="H20"/>
  <c r="J20" s="1"/>
  <c r="K13"/>
  <c r="H12"/>
  <c r="J12" s="1"/>
  <c r="K5"/>
  <c r="H4"/>
  <c r="J4" s="1"/>
  <c r="K16"/>
  <c r="H15"/>
  <c r="J15" s="1"/>
  <c r="K8"/>
  <c r="H7"/>
  <c r="J7" s="1"/>
  <c r="K19"/>
  <c r="H18"/>
  <c r="J18" s="1"/>
  <c r="K18"/>
  <c r="H17"/>
  <c r="J17" s="1"/>
  <c r="F27"/>
  <c r="G25"/>
  <c r="L26"/>
  <c r="K9"/>
  <c r="H8"/>
  <c r="J8" s="1"/>
  <c r="K12"/>
  <c r="H11"/>
  <c r="J11" s="1"/>
  <c r="K14"/>
  <c r="H13"/>
  <c r="J13" s="1"/>
  <c r="R30" i="2"/>
  <c r="P10"/>
  <c r="S9"/>
  <c r="G4"/>
  <c r="L5"/>
  <c r="F6"/>
  <c r="S73" i="1"/>
  <c r="P74"/>
  <c r="S71"/>
  <c r="S50"/>
  <c r="G4"/>
  <c r="L5"/>
  <c r="F6"/>
  <c r="F28" i="3" l="1"/>
  <c r="L27"/>
  <c r="G26"/>
  <c r="K25"/>
  <c r="H24"/>
  <c r="J24" s="1"/>
  <c r="T31" i="2"/>
  <c r="U31" s="1"/>
  <c r="V31" s="1"/>
  <c r="S10"/>
  <c r="P11"/>
  <c r="L6"/>
  <c r="F7"/>
  <c r="G5"/>
  <c r="K4"/>
  <c r="H3"/>
  <c r="J3" s="1"/>
  <c r="S74" i="1"/>
  <c r="S76" s="1"/>
  <c r="P75"/>
  <c r="S75" s="1"/>
  <c r="L6"/>
  <c r="F7"/>
  <c r="G5"/>
  <c r="H3"/>
  <c r="J3" s="1"/>
  <c r="K4"/>
  <c r="F29" i="3" l="1"/>
  <c r="G27"/>
  <c r="L28"/>
  <c r="K26"/>
  <c r="H25"/>
  <c r="J25" s="1"/>
  <c r="Y31" i="2"/>
  <c r="R31"/>
  <c r="S11"/>
  <c r="P12"/>
  <c r="K5"/>
  <c r="H4"/>
  <c r="J4" s="1"/>
  <c r="G6"/>
  <c r="L7"/>
  <c r="F8"/>
  <c r="G6" i="1"/>
  <c r="L7"/>
  <c r="F8"/>
  <c r="H4"/>
  <c r="J4" s="1"/>
  <c r="K5"/>
  <c r="F30" i="3" l="1"/>
  <c r="L29"/>
  <c r="G28"/>
  <c r="K27"/>
  <c r="H26"/>
  <c r="J26" s="1"/>
  <c r="T32" i="2"/>
  <c r="U32" s="1"/>
  <c r="V32" s="1"/>
  <c r="Y32" s="1"/>
  <c r="S12"/>
  <c r="P13"/>
  <c r="K6"/>
  <c r="H5"/>
  <c r="J5" s="1"/>
  <c r="L8"/>
  <c r="F9"/>
  <c r="G7"/>
  <c r="K6" i="1"/>
  <c r="H5"/>
  <c r="J5" s="1"/>
  <c r="L8"/>
  <c r="F9"/>
  <c r="G7"/>
  <c r="F31" i="3" l="1"/>
  <c r="G29"/>
  <c r="L30"/>
  <c r="K28"/>
  <c r="H27"/>
  <c r="J27" s="1"/>
  <c r="R32" i="2"/>
  <c r="P14"/>
  <c r="S13"/>
  <c r="K7"/>
  <c r="H6"/>
  <c r="J6" s="1"/>
  <c r="G8"/>
  <c r="F10"/>
  <c r="L9"/>
  <c r="G8" i="1"/>
  <c r="L9"/>
  <c r="F10"/>
  <c r="K7"/>
  <c r="H6"/>
  <c r="J6" s="1"/>
  <c r="F32" i="3" l="1"/>
  <c r="L31"/>
  <c r="G30"/>
  <c r="K29"/>
  <c r="H28"/>
  <c r="J28" s="1"/>
  <c r="T33" i="2"/>
  <c r="U33" s="1"/>
  <c r="V33" s="1"/>
  <c r="S14"/>
  <c r="P15"/>
  <c r="H7"/>
  <c r="J7" s="1"/>
  <c r="K8"/>
  <c r="L10"/>
  <c r="F11"/>
  <c r="G9"/>
  <c r="L10" i="1"/>
  <c r="F11"/>
  <c r="G9"/>
  <c r="K8"/>
  <c r="H7"/>
  <c r="J7" s="1"/>
  <c r="F33" i="3" l="1"/>
  <c r="G31"/>
  <c r="L32"/>
  <c r="K30"/>
  <c r="H29"/>
  <c r="J29" s="1"/>
  <c r="Y33" i="2"/>
  <c r="R33"/>
  <c r="S15"/>
  <c r="P16"/>
  <c r="H8"/>
  <c r="J8" s="1"/>
  <c r="K9"/>
  <c r="G10"/>
  <c r="L11"/>
  <c r="F12"/>
  <c r="K9" i="1"/>
  <c r="H8"/>
  <c r="J8" s="1"/>
  <c r="G10"/>
  <c r="F12"/>
  <c r="L11"/>
  <c r="F34" i="3" l="1"/>
  <c r="L33"/>
  <c r="G32"/>
  <c r="K31"/>
  <c r="H30"/>
  <c r="J30" s="1"/>
  <c r="T34" i="2"/>
  <c r="U34" s="1"/>
  <c r="V34" s="1"/>
  <c r="S16"/>
  <c r="P17"/>
  <c r="L12"/>
  <c r="F13"/>
  <c r="G11"/>
  <c r="H9"/>
  <c r="J9" s="1"/>
  <c r="K10"/>
  <c r="H9" i="1"/>
  <c r="J9" s="1"/>
  <c r="K10"/>
  <c r="L12"/>
  <c r="F13"/>
  <c r="G11"/>
  <c r="F35" i="3" l="1"/>
  <c r="G33"/>
  <c r="L34"/>
  <c r="K32"/>
  <c r="H31"/>
  <c r="J31" s="1"/>
  <c r="R34" i="2"/>
  <c r="Y34"/>
  <c r="P18"/>
  <c r="S17"/>
  <c r="G12"/>
  <c r="L13"/>
  <c r="F14"/>
  <c r="H10"/>
  <c r="J10" s="1"/>
  <c r="K11"/>
  <c r="G12" i="1"/>
  <c r="L13"/>
  <c r="F14"/>
  <c r="H10"/>
  <c r="J10" s="1"/>
  <c r="K11"/>
  <c r="K33" i="3" l="1"/>
  <c r="H32"/>
  <c r="J32" s="1"/>
  <c r="F36"/>
  <c r="L35"/>
  <c r="G34"/>
  <c r="T35" i="2"/>
  <c r="U35" s="1"/>
  <c r="V35" s="1"/>
  <c r="Y35" s="1"/>
  <c r="S18"/>
  <c r="P19"/>
  <c r="K12"/>
  <c r="H11"/>
  <c r="J11" s="1"/>
  <c r="L14"/>
  <c r="F15"/>
  <c r="G13"/>
  <c r="L14" i="1"/>
  <c r="F15"/>
  <c r="G13"/>
  <c r="H11"/>
  <c r="J11" s="1"/>
  <c r="K12"/>
  <c r="K34" i="3" l="1"/>
  <c r="H33"/>
  <c r="J33" s="1"/>
  <c r="F37"/>
  <c r="G35"/>
  <c r="L36"/>
  <c r="R35" i="2"/>
  <c r="S19"/>
  <c r="P20"/>
  <c r="S20" s="1"/>
  <c r="S21" s="1"/>
  <c r="K13"/>
  <c r="H12"/>
  <c r="J12" s="1"/>
  <c r="G14"/>
  <c r="L15"/>
  <c r="F16"/>
  <c r="G14" i="1"/>
  <c r="L15"/>
  <c r="F16"/>
  <c r="H12"/>
  <c r="J12" s="1"/>
  <c r="K13"/>
  <c r="F38" i="3" l="1"/>
  <c r="L37"/>
  <c r="G36"/>
  <c r="K35"/>
  <c r="H34"/>
  <c r="J34" s="1"/>
  <c r="V36" i="2"/>
  <c r="Y36" s="1"/>
  <c r="T36"/>
  <c r="U36" s="1"/>
  <c r="K14"/>
  <c r="H13"/>
  <c r="J13" s="1"/>
  <c r="L16"/>
  <c r="F17"/>
  <c r="G15"/>
  <c r="K14" i="1"/>
  <c r="H13"/>
  <c r="J13" s="1"/>
  <c r="L16"/>
  <c r="F17"/>
  <c r="G15"/>
  <c r="F39" i="3" l="1"/>
  <c r="G37"/>
  <c r="L38"/>
  <c r="K36"/>
  <c r="H35"/>
  <c r="J35" s="1"/>
  <c r="R36" i="2"/>
  <c r="K15"/>
  <c r="H14"/>
  <c r="J14" s="1"/>
  <c r="G16"/>
  <c r="F18"/>
  <c r="L17"/>
  <c r="K15" i="1"/>
  <c r="H14"/>
  <c r="J14" s="1"/>
  <c r="G16"/>
  <c r="F18"/>
  <c r="L17"/>
  <c r="K37" i="3" l="1"/>
  <c r="H36"/>
  <c r="J36" s="1"/>
  <c r="F40"/>
  <c r="L39"/>
  <c r="G38"/>
  <c r="T37" i="2"/>
  <c r="U37" s="1"/>
  <c r="V37" s="1"/>
  <c r="Y37" s="1"/>
  <c r="H15"/>
  <c r="J15" s="1"/>
  <c r="K16"/>
  <c r="L18"/>
  <c r="F19"/>
  <c r="G17"/>
  <c r="K16" i="1"/>
  <c r="H15"/>
  <c r="J15" s="1"/>
  <c r="L18"/>
  <c r="F19"/>
  <c r="G17"/>
  <c r="K38" i="3" l="1"/>
  <c r="H37"/>
  <c r="J37" s="1"/>
  <c r="L40"/>
  <c r="F41"/>
  <c r="G39"/>
  <c r="R37" i="2"/>
  <c r="H16"/>
  <c r="J16" s="1"/>
  <c r="K17"/>
  <c r="G18"/>
  <c r="L19"/>
  <c r="F20"/>
  <c r="K17" i="1"/>
  <c r="H16"/>
  <c r="J16" s="1"/>
  <c r="G18"/>
  <c r="L19"/>
  <c r="F20"/>
  <c r="K39" i="3" l="1"/>
  <c r="H38"/>
  <c r="J38" s="1"/>
  <c r="F42"/>
  <c r="G40"/>
  <c r="L41"/>
  <c r="V38" i="2"/>
  <c r="Y38" s="1"/>
  <c r="T38"/>
  <c r="U38" s="1"/>
  <c r="L20"/>
  <c r="F21"/>
  <c r="G19"/>
  <c r="H17"/>
  <c r="J17" s="1"/>
  <c r="K18"/>
  <c r="L20" i="1"/>
  <c r="F21"/>
  <c r="G19"/>
  <c r="K18"/>
  <c r="H17"/>
  <c r="J17" s="1"/>
  <c r="K40" i="3" l="1"/>
  <c r="H39"/>
  <c r="J39" s="1"/>
  <c r="L42"/>
  <c r="F43"/>
  <c r="G41"/>
  <c r="R38" i="2"/>
  <c r="G20"/>
  <c r="L21"/>
  <c r="F22"/>
  <c r="H18"/>
  <c r="J18" s="1"/>
  <c r="K19"/>
  <c r="G20" i="1"/>
  <c r="F22"/>
  <c r="L21"/>
  <c r="K19"/>
  <c r="H18"/>
  <c r="J18" s="1"/>
  <c r="K41" i="3" l="1"/>
  <c r="H40"/>
  <c r="J40" s="1"/>
  <c r="F44"/>
  <c r="G42"/>
  <c r="L43"/>
  <c r="V39" i="2"/>
  <c r="Y39" s="1"/>
  <c r="T39"/>
  <c r="U39" s="1"/>
  <c r="K20"/>
  <c r="H19"/>
  <c r="J19" s="1"/>
  <c r="L22"/>
  <c r="F23"/>
  <c r="G21"/>
  <c r="K20" i="1"/>
  <c r="H19"/>
  <c r="J19" s="1"/>
  <c r="L22"/>
  <c r="F23"/>
  <c r="G21"/>
  <c r="K42" i="3" l="1"/>
  <c r="H41"/>
  <c r="J41" s="1"/>
  <c r="L44"/>
  <c r="F45"/>
  <c r="G43"/>
  <c r="R39" i="2"/>
  <c r="K21"/>
  <c r="H20"/>
  <c r="J20" s="1"/>
  <c r="G22"/>
  <c r="L23"/>
  <c r="F24"/>
  <c r="K21" i="1"/>
  <c r="H20"/>
  <c r="J20" s="1"/>
  <c r="G22"/>
  <c r="L23"/>
  <c r="F24"/>
  <c r="K43" i="3" l="1"/>
  <c r="H42"/>
  <c r="J42" s="1"/>
  <c r="F46"/>
  <c r="G44"/>
  <c r="L45"/>
  <c r="V40" i="2"/>
  <c r="T40"/>
  <c r="U40" s="1"/>
  <c r="L24"/>
  <c r="F25"/>
  <c r="G23"/>
  <c r="K22"/>
  <c r="H21"/>
  <c r="J21" s="1"/>
  <c r="L24" i="1"/>
  <c r="F25"/>
  <c r="G23"/>
  <c r="K22"/>
  <c r="H21"/>
  <c r="J21" s="1"/>
  <c r="K44" i="3" l="1"/>
  <c r="H43"/>
  <c r="J43" s="1"/>
  <c r="L46"/>
  <c r="F47"/>
  <c r="G45"/>
  <c r="Y40" i="2"/>
  <c r="R40"/>
  <c r="G24"/>
  <c r="F26"/>
  <c r="L25"/>
  <c r="K23"/>
  <c r="H22"/>
  <c r="J22" s="1"/>
  <c r="G24" i="1"/>
  <c r="F26"/>
  <c r="L25"/>
  <c r="K23"/>
  <c r="H22"/>
  <c r="J22" s="1"/>
  <c r="K45" i="3" l="1"/>
  <c r="H44"/>
  <c r="J44" s="1"/>
  <c r="F48"/>
  <c r="G46"/>
  <c r="L47"/>
  <c r="T41" i="2"/>
  <c r="U41" s="1"/>
  <c r="V41" s="1"/>
  <c r="H23"/>
  <c r="J23" s="1"/>
  <c r="K24"/>
  <c r="L26"/>
  <c r="F27"/>
  <c r="G25"/>
  <c r="K24" i="1"/>
  <c r="H23"/>
  <c r="J23" s="1"/>
  <c r="L26"/>
  <c r="F27"/>
  <c r="G25"/>
  <c r="K46" i="3" l="1"/>
  <c r="H45"/>
  <c r="J45" s="1"/>
  <c r="L48"/>
  <c r="F49"/>
  <c r="G47"/>
  <c r="Y41" i="2"/>
  <c r="R41"/>
  <c r="H24"/>
  <c r="J24" s="1"/>
  <c r="K25"/>
  <c r="G26"/>
  <c r="L27"/>
  <c r="F28"/>
  <c r="K25" i="1"/>
  <c r="H24"/>
  <c r="J24" s="1"/>
  <c r="G26"/>
  <c r="L27"/>
  <c r="F28"/>
  <c r="K47" i="3" l="1"/>
  <c r="H46"/>
  <c r="J46" s="1"/>
  <c r="F50"/>
  <c r="G48"/>
  <c r="L49"/>
  <c r="V42" i="2"/>
  <c r="Y42" s="1"/>
  <c r="T42"/>
  <c r="U42" s="1"/>
  <c r="L28"/>
  <c r="F29"/>
  <c r="G27"/>
  <c r="H25"/>
  <c r="J25" s="1"/>
  <c r="K26"/>
  <c r="L28" i="1"/>
  <c r="F29"/>
  <c r="G27"/>
  <c r="K26"/>
  <c r="H25"/>
  <c r="J25" s="1"/>
  <c r="K48" i="3" l="1"/>
  <c r="H47"/>
  <c r="J47" s="1"/>
  <c r="L50"/>
  <c r="F51"/>
  <c r="G49"/>
  <c r="R42" i="2"/>
  <c r="G28"/>
  <c r="L29"/>
  <c r="F30"/>
  <c r="H26"/>
  <c r="J26" s="1"/>
  <c r="K27"/>
  <c r="G28" i="1"/>
  <c r="F30"/>
  <c r="L29"/>
  <c r="K27"/>
  <c r="H26"/>
  <c r="J26" s="1"/>
  <c r="K49" i="3" l="1"/>
  <c r="H48"/>
  <c r="J48" s="1"/>
  <c r="F52"/>
  <c r="G50"/>
  <c r="L51"/>
  <c r="V43" i="2"/>
  <c r="Y43" s="1"/>
  <c r="Y44" s="1"/>
  <c r="T43"/>
  <c r="U43" s="1"/>
  <c r="K28"/>
  <c r="H27"/>
  <c r="J27" s="1"/>
  <c r="L30"/>
  <c r="F31"/>
  <c r="G29"/>
  <c r="K28" i="1"/>
  <c r="H27"/>
  <c r="J27" s="1"/>
  <c r="L30"/>
  <c r="F31"/>
  <c r="G29"/>
  <c r="L52" i="3" l="1"/>
  <c r="F53"/>
  <c r="G51"/>
  <c r="K50"/>
  <c r="H49"/>
  <c r="J49" s="1"/>
  <c r="R43" i="2"/>
  <c r="K29"/>
  <c r="H28"/>
  <c r="J28" s="1"/>
  <c r="G30"/>
  <c r="L31"/>
  <c r="F32"/>
  <c r="K29" i="1"/>
  <c r="H28"/>
  <c r="J28" s="1"/>
  <c r="G30"/>
  <c r="L31"/>
  <c r="F32"/>
  <c r="F54" i="3" l="1"/>
  <c r="G52"/>
  <c r="L53"/>
  <c r="K51"/>
  <c r="H50"/>
  <c r="J50" s="1"/>
  <c r="L32" i="2"/>
  <c r="F33"/>
  <c r="G31"/>
  <c r="K30"/>
  <c r="H29"/>
  <c r="J29" s="1"/>
  <c r="L32" i="1"/>
  <c r="F33"/>
  <c r="G31"/>
  <c r="K30"/>
  <c r="H29"/>
  <c r="J29" s="1"/>
  <c r="L54" i="3" l="1"/>
  <c r="F55"/>
  <c r="G53"/>
  <c r="K52"/>
  <c r="H51"/>
  <c r="J51" s="1"/>
  <c r="G32" i="2"/>
  <c r="L33"/>
  <c r="F34"/>
  <c r="K31"/>
  <c r="H30"/>
  <c r="J30" s="1"/>
  <c r="G32" i="1"/>
  <c r="F34"/>
  <c r="L33"/>
  <c r="K31"/>
  <c r="H30"/>
  <c r="J30" s="1"/>
  <c r="F56" i="3" l="1"/>
  <c r="G54"/>
  <c r="L55"/>
  <c r="K53"/>
  <c r="H52"/>
  <c r="J52" s="1"/>
  <c r="K32" i="2"/>
  <c r="H31"/>
  <c r="J31" s="1"/>
  <c r="L34"/>
  <c r="F35"/>
  <c r="G33"/>
  <c r="K32" i="1"/>
  <c r="H31"/>
  <c r="J31" s="1"/>
  <c r="L34"/>
  <c r="F35"/>
  <c r="G33"/>
  <c r="L56" i="3" l="1"/>
  <c r="F57"/>
  <c r="G55"/>
  <c r="K54"/>
  <c r="H53"/>
  <c r="J53" s="1"/>
  <c r="K33" i="2"/>
  <c r="H32"/>
  <c r="J32" s="1"/>
  <c r="G34"/>
  <c r="L35"/>
  <c r="F36"/>
  <c r="K33" i="1"/>
  <c r="H32"/>
  <c r="J32" s="1"/>
  <c r="G34"/>
  <c r="L35"/>
  <c r="F36"/>
  <c r="F58" i="3" l="1"/>
  <c r="G56"/>
  <c r="L57"/>
  <c r="K55"/>
  <c r="H54"/>
  <c r="J54" s="1"/>
  <c r="L36" i="2"/>
  <c r="F37"/>
  <c r="G35"/>
  <c r="K34"/>
  <c r="H33"/>
  <c r="J33" s="1"/>
  <c r="L36" i="1"/>
  <c r="F37"/>
  <c r="G35"/>
  <c r="K34"/>
  <c r="H33"/>
  <c r="J33" s="1"/>
  <c r="L58" i="3" l="1"/>
  <c r="F59"/>
  <c r="G57"/>
  <c r="K56"/>
  <c r="H55"/>
  <c r="J55" s="1"/>
  <c r="G36" i="2"/>
  <c r="L37"/>
  <c r="F38"/>
  <c r="K35"/>
  <c r="H34"/>
  <c r="J34" s="1"/>
  <c r="G36" i="1"/>
  <c r="F38"/>
  <c r="L37"/>
  <c r="K35"/>
  <c r="H34"/>
  <c r="J34" s="1"/>
  <c r="F60" i="3" l="1"/>
  <c r="G58"/>
  <c r="L59"/>
  <c r="K57"/>
  <c r="H56"/>
  <c r="J56" s="1"/>
  <c r="K36" i="2"/>
  <c r="H35"/>
  <c r="J35" s="1"/>
  <c r="L38"/>
  <c r="F39"/>
  <c r="G37"/>
  <c r="K36" i="1"/>
  <c r="H35"/>
  <c r="J35" s="1"/>
  <c r="L38"/>
  <c r="F39"/>
  <c r="G37"/>
  <c r="L60" i="3" l="1"/>
  <c r="F61"/>
  <c r="G59"/>
  <c r="K58"/>
  <c r="H57"/>
  <c r="J57" s="1"/>
  <c r="K37" i="2"/>
  <c r="H36"/>
  <c r="J36" s="1"/>
  <c r="G38"/>
  <c r="L39"/>
  <c r="F40"/>
  <c r="K37" i="1"/>
  <c r="H36"/>
  <c r="J36" s="1"/>
  <c r="G38"/>
  <c r="L39"/>
  <c r="F40"/>
  <c r="F62" i="3" l="1"/>
  <c r="G60"/>
  <c r="L61"/>
  <c r="K59"/>
  <c r="H58"/>
  <c r="J58" s="1"/>
  <c r="L40" i="2"/>
  <c r="F41"/>
  <c r="G39"/>
  <c r="K38"/>
  <c r="H37"/>
  <c r="J37" s="1"/>
  <c r="L40" i="1"/>
  <c r="F41"/>
  <c r="G39"/>
  <c r="K38"/>
  <c r="H37"/>
  <c r="J37" s="1"/>
  <c r="L62" i="3" l="1"/>
  <c r="F63"/>
  <c r="G61"/>
  <c r="K60"/>
  <c r="H59"/>
  <c r="J59" s="1"/>
  <c r="G40" i="2"/>
  <c r="F42"/>
  <c r="L41"/>
  <c r="K39"/>
  <c r="H38"/>
  <c r="J38" s="1"/>
  <c r="G40" i="1"/>
  <c r="F42"/>
  <c r="L41"/>
  <c r="K39"/>
  <c r="H38"/>
  <c r="J38" s="1"/>
  <c r="F64" i="3" l="1"/>
  <c r="G62"/>
  <c r="L63"/>
  <c r="K61"/>
  <c r="H60"/>
  <c r="J60" s="1"/>
  <c r="K40" i="2"/>
  <c r="H39"/>
  <c r="J39" s="1"/>
  <c r="L42"/>
  <c r="F43"/>
  <c r="G41"/>
  <c r="K40" i="1"/>
  <c r="H39"/>
  <c r="J39" s="1"/>
  <c r="L42"/>
  <c r="F43"/>
  <c r="G41"/>
  <c r="L64" i="3" l="1"/>
  <c r="F65"/>
  <c r="G63"/>
  <c r="K62"/>
  <c r="H61"/>
  <c r="J61" s="1"/>
  <c r="G42" i="2"/>
  <c r="L43"/>
  <c r="F44"/>
  <c r="H40"/>
  <c r="J40" s="1"/>
  <c r="K41"/>
  <c r="K41" i="1"/>
  <c r="H40"/>
  <c r="J40" s="1"/>
  <c r="G42"/>
  <c r="L43"/>
  <c r="F44"/>
  <c r="F66" i="3" l="1"/>
  <c r="G64"/>
  <c r="L65"/>
  <c r="K63"/>
  <c r="H62"/>
  <c r="J62" s="1"/>
  <c r="H41" i="2"/>
  <c r="J41" s="1"/>
  <c r="K42"/>
  <c r="L44"/>
  <c r="F45"/>
  <c r="G43"/>
  <c r="L44" i="1"/>
  <c r="F45"/>
  <c r="G43"/>
  <c r="K42"/>
  <c r="H41"/>
  <c r="J41" s="1"/>
  <c r="L66" i="3" l="1"/>
  <c r="F67"/>
  <c r="G65"/>
  <c r="K64"/>
  <c r="H63"/>
  <c r="J63" s="1"/>
  <c r="K43" i="2"/>
  <c r="H42"/>
  <c r="J42" s="1"/>
  <c r="G44"/>
  <c r="F46"/>
  <c r="L45"/>
  <c r="G44" i="1"/>
  <c r="F46"/>
  <c r="L45"/>
  <c r="K43"/>
  <c r="H42"/>
  <c r="J42" s="1"/>
  <c r="F68" i="3" l="1"/>
  <c r="G66"/>
  <c r="L67"/>
  <c r="K65"/>
  <c r="H64"/>
  <c r="J64" s="1"/>
  <c r="K44" i="2"/>
  <c r="H43"/>
  <c r="J43" s="1"/>
  <c r="L46"/>
  <c r="F47"/>
  <c r="G45"/>
  <c r="K44" i="1"/>
  <c r="H43"/>
  <c r="J43" s="1"/>
  <c r="L46"/>
  <c r="F47"/>
  <c r="G45"/>
  <c r="L68" i="3" l="1"/>
  <c r="F69"/>
  <c r="G67"/>
  <c r="K66"/>
  <c r="H65"/>
  <c r="J65" s="1"/>
  <c r="K45" i="2"/>
  <c r="H44"/>
  <c r="J44" s="1"/>
  <c r="G46"/>
  <c r="L47"/>
  <c r="F48"/>
  <c r="K45" i="1"/>
  <c r="H44"/>
  <c r="J44" s="1"/>
  <c r="G46"/>
  <c r="L47"/>
  <c r="F48"/>
  <c r="F70" i="3" l="1"/>
  <c r="G68"/>
  <c r="L69"/>
  <c r="K67"/>
  <c r="H66"/>
  <c r="J66" s="1"/>
  <c r="L48" i="2"/>
  <c r="F49"/>
  <c r="G47"/>
  <c r="K46"/>
  <c r="H45"/>
  <c r="J45" s="1"/>
  <c r="L48" i="1"/>
  <c r="F49"/>
  <c r="G47"/>
  <c r="K46"/>
  <c r="H45"/>
  <c r="J45" s="1"/>
  <c r="L70" i="3" l="1"/>
  <c r="F71"/>
  <c r="G69"/>
  <c r="K68"/>
  <c r="H67"/>
  <c r="J67" s="1"/>
  <c r="G48" i="2"/>
  <c r="F50"/>
  <c r="L49"/>
  <c r="K47"/>
  <c r="H46"/>
  <c r="J46" s="1"/>
  <c r="G48" i="1"/>
  <c r="F50"/>
  <c r="L49"/>
  <c r="K47"/>
  <c r="H46"/>
  <c r="J46" s="1"/>
  <c r="F72" i="3" l="1"/>
  <c r="G70"/>
  <c r="L71"/>
  <c r="K69"/>
  <c r="H68"/>
  <c r="J68" s="1"/>
  <c r="K48" i="2"/>
  <c r="H47"/>
  <c r="J47" s="1"/>
  <c r="L50"/>
  <c r="F51"/>
  <c r="G49"/>
  <c r="K48" i="1"/>
  <c r="H47"/>
  <c r="J47" s="1"/>
  <c r="L50"/>
  <c r="F51"/>
  <c r="G49"/>
  <c r="L72" i="3" l="1"/>
  <c r="F73"/>
  <c r="G71"/>
  <c r="K70"/>
  <c r="H69"/>
  <c r="J69" s="1"/>
  <c r="K49" i="2"/>
  <c r="H48"/>
  <c r="J48" s="1"/>
  <c r="G50"/>
  <c r="L51"/>
  <c r="F52"/>
  <c r="K49" i="1"/>
  <c r="H48"/>
  <c r="J48" s="1"/>
  <c r="G50"/>
  <c r="L51"/>
  <c r="F52"/>
  <c r="F74" i="3" l="1"/>
  <c r="G72"/>
  <c r="L73"/>
  <c r="K71"/>
  <c r="H70"/>
  <c r="J70" s="1"/>
  <c r="L52" i="2"/>
  <c r="F53"/>
  <c r="G51"/>
  <c r="K50"/>
  <c r="H49"/>
  <c r="J49" s="1"/>
  <c r="L52" i="1"/>
  <c r="F53"/>
  <c r="G51"/>
  <c r="K50"/>
  <c r="H49"/>
  <c r="J49" s="1"/>
  <c r="L74" i="3" l="1"/>
  <c r="F75"/>
  <c r="G73"/>
  <c r="K72"/>
  <c r="H71"/>
  <c r="J71" s="1"/>
  <c r="G52" i="2"/>
  <c r="F54"/>
  <c r="L53"/>
  <c r="K51"/>
  <c r="H50"/>
  <c r="J50" s="1"/>
  <c r="G52" i="1"/>
  <c r="F54"/>
  <c r="L53"/>
  <c r="K51"/>
  <c r="H50"/>
  <c r="J50" s="1"/>
  <c r="F76" i="3" l="1"/>
  <c r="G74"/>
  <c r="L75"/>
  <c r="K73"/>
  <c r="H72"/>
  <c r="J72" s="1"/>
  <c r="K52" i="2"/>
  <c r="H51"/>
  <c r="J51" s="1"/>
  <c r="L54"/>
  <c r="F55"/>
  <c r="G53"/>
  <c r="K52" i="1"/>
  <c r="H51"/>
  <c r="J51" s="1"/>
  <c r="L54"/>
  <c r="F55"/>
  <c r="G53"/>
  <c r="L76" i="3" l="1"/>
  <c r="F77"/>
  <c r="G75"/>
  <c r="K74"/>
  <c r="H73"/>
  <c r="J73" s="1"/>
  <c r="K53" i="2"/>
  <c r="H52"/>
  <c r="J52" s="1"/>
  <c r="G54"/>
  <c r="L55"/>
  <c r="F56"/>
  <c r="K53" i="1"/>
  <c r="H52"/>
  <c r="J52" s="1"/>
  <c r="G54"/>
  <c r="L55"/>
  <c r="F56"/>
  <c r="F78" i="3" l="1"/>
  <c r="G76"/>
  <c r="L77"/>
  <c r="K75"/>
  <c r="H74"/>
  <c r="J74" s="1"/>
  <c r="L56" i="2"/>
  <c r="F57"/>
  <c r="G55"/>
  <c r="K54"/>
  <c r="H53"/>
  <c r="J53" s="1"/>
  <c r="L56" i="1"/>
  <c r="F57"/>
  <c r="G55"/>
  <c r="K54"/>
  <c r="H53"/>
  <c r="J53" s="1"/>
  <c r="L78" i="3" l="1"/>
  <c r="F79"/>
  <c r="G77"/>
  <c r="K76"/>
  <c r="H75"/>
  <c r="J75" s="1"/>
  <c r="G56" i="2"/>
  <c r="F58"/>
  <c r="L57"/>
  <c r="K55"/>
  <c r="H54"/>
  <c r="J54" s="1"/>
  <c r="G56" i="1"/>
  <c r="F58"/>
  <c r="L57"/>
  <c r="K55"/>
  <c r="H54"/>
  <c r="J54" s="1"/>
  <c r="F80" i="3" l="1"/>
  <c r="G78"/>
  <c r="L79"/>
  <c r="K77"/>
  <c r="H76"/>
  <c r="J76" s="1"/>
  <c r="K56" i="2"/>
  <c r="H55"/>
  <c r="J55" s="1"/>
  <c r="L58"/>
  <c r="F59"/>
  <c r="G57"/>
  <c r="K56" i="1"/>
  <c r="H55"/>
  <c r="J55" s="1"/>
  <c r="L58"/>
  <c r="F59"/>
  <c r="G57"/>
  <c r="L80" i="3" l="1"/>
  <c r="F81"/>
  <c r="G79"/>
  <c r="K78"/>
  <c r="H77"/>
  <c r="J77" s="1"/>
  <c r="K57" i="2"/>
  <c r="H56"/>
  <c r="J56" s="1"/>
  <c r="G58"/>
  <c r="L59"/>
  <c r="F60"/>
  <c r="K57" i="1"/>
  <c r="H56"/>
  <c r="J56" s="1"/>
  <c r="G58"/>
  <c r="L59"/>
  <c r="F60"/>
  <c r="F82" i="3" l="1"/>
  <c r="G80"/>
  <c r="L81"/>
  <c r="K79"/>
  <c r="H78"/>
  <c r="J78" s="1"/>
  <c r="L60" i="2"/>
  <c r="F61"/>
  <c r="G59"/>
  <c r="K58"/>
  <c r="H57"/>
  <c r="J57" s="1"/>
  <c r="L60" i="1"/>
  <c r="F61"/>
  <c r="G59"/>
  <c r="K58"/>
  <c r="H57"/>
  <c r="J57" s="1"/>
  <c r="L82" i="3" l="1"/>
  <c r="F83"/>
  <c r="G81"/>
  <c r="K80"/>
  <c r="H79"/>
  <c r="J79" s="1"/>
  <c r="G60" i="2"/>
  <c r="F62"/>
  <c r="L61"/>
  <c r="K59"/>
  <c r="H58"/>
  <c r="J58" s="1"/>
  <c r="G60" i="1"/>
  <c r="L61"/>
  <c r="F62"/>
  <c r="K59"/>
  <c r="H58"/>
  <c r="J58" s="1"/>
  <c r="F84" i="3" l="1"/>
  <c r="G82"/>
  <c r="L83"/>
  <c r="K81"/>
  <c r="H80"/>
  <c r="J80" s="1"/>
  <c r="K60" i="2"/>
  <c r="H59"/>
  <c r="J59" s="1"/>
  <c r="L62"/>
  <c r="F63"/>
  <c r="G61"/>
  <c r="K60" i="1"/>
  <c r="H59"/>
  <c r="J59" s="1"/>
  <c r="L62"/>
  <c r="F63"/>
  <c r="G61"/>
  <c r="L84" i="3" l="1"/>
  <c r="F85"/>
  <c r="G83"/>
  <c r="K82"/>
  <c r="H81"/>
  <c r="J81" s="1"/>
  <c r="K61" i="2"/>
  <c r="H60"/>
  <c r="J60" s="1"/>
  <c r="G62"/>
  <c r="L63"/>
  <c r="F64"/>
  <c r="K61" i="1"/>
  <c r="H60"/>
  <c r="J60" s="1"/>
  <c r="G62"/>
  <c r="L63"/>
  <c r="F64"/>
  <c r="F86" i="3" l="1"/>
  <c r="G84"/>
  <c r="L85"/>
  <c r="K83"/>
  <c r="H82"/>
  <c r="J82" s="1"/>
  <c r="L64" i="2"/>
  <c r="F65"/>
  <c r="G63"/>
  <c r="K62"/>
  <c r="H61"/>
  <c r="J61" s="1"/>
  <c r="L64" i="1"/>
  <c r="F65"/>
  <c r="G63"/>
  <c r="K62"/>
  <c r="H61"/>
  <c r="J61" s="1"/>
  <c r="L86" i="3" l="1"/>
  <c r="F87"/>
  <c r="G85"/>
  <c r="K84"/>
  <c r="H83"/>
  <c r="J83" s="1"/>
  <c r="G64" i="2"/>
  <c r="F66"/>
  <c r="L65"/>
  <c r="H62"/>
  <c r="J62" s="1"/>
  <c r="K63"/>
  <c r="G64" i="1"/>
  <c r="F66"/>
  <c r="L65"/>
  <c r="K63"/>
  <c r="H62"/>
  <c r="J62" s="1"/>
  <c r="F88" i="3" l="1"/>
  <c r="G86"/>
  <c r="L87"/>
  <c r="K85"/>
  <c r="H84"/>
  <c r="J84" s="1"/>
  <c r="K64" i="2"/>
  <c r="H63"/>
  <c r="J63" s="1"/>
  <c r="L66"/>
  <c r="F67"/>
  <c r="G65"/>
  <c r="K64" i="1"/>
  <c r="H63"/>
  <c r="J63" s="1"/>
  <c r="L66"/>
  <c r="F67"/>
  <c r="G65"/>
  <c r="L88" i="3" l="1"/>
  <c r="F89"/>
  <c r="G87"/>
  <c r="K86"/>
  <c r="H85"/>
  <c r="J85" s="1"/>
  <c r="K65" i="2"/>
  <c r="H64"/>
  <c r="J64" s="1"/>
  <c r="G66"/>
  <c r="L67"/>
  <c r="F68"/>
  <c r="K65" i="1"/>
  <c r="H64"/>
  <c r="J64" s="1"/>
  <c r="G66"/>
  <c r="L67"/>
  <c r="F68"/>
  <c r="F90" i="3" l="1"/>
  <c r="G88"/>
  <c r="L89"/>
  <c r="K87"/>
  <c r="H86"/>
  <c r="J86" s="1"/>
  <c r="L68" i="2"/>
  <c r="F69"/>
  <c r="G67"/>
  <c r="K66"/>
  <c r="H65"/>
  <c r="J65" s="1"/>
  <c r="L68" i="1"/>
  <c r="F69"/>
  <c r="G67"/>
  <c r="K66"/>
  <c r="H65"/>
  <c r="J65" s="1"/>
  <c r="L90" i="3" l="1"/>
  <c r="F91"/>
  <c r="G89"/>
  <c r="K88"/>
  <c r="H87"/>
  <c r="J87" s="1"/>
  <c r="G68" i="2"/>
  <c r="F70"/>
  <c r="L69"/>
  <c r="K67"/>
  <c r="H66"/>
  <c r="J66" s="1"/>
  <c r="G68" i="1"/>
  <c r="F70"/>
  <c r="L69"/>
  <c r="H66"/>
  <c r="J66" s="1"/>
  <c r="K67"/>
  <c r="F92" i="3" l="1"/>
  <c r="G90"/>
  <c r="L91"/>
  <c r="K89"/>
  <c r="H88"/>
  <c r="J88" s="1"/>
  <c r="K68" i="2"/>
  <c r="H67"/>
  <c r="J67" s="1"/>
  <c r="L70"/>
  <c r="F71"/>
  <c r="G69"/>
  <c r="K68" i="1"/>
  <c r="H67"/>
  <c r="J67" s="1"/>
  <c r="L70"/>
  <c r="F71"/>
  <c r="G69"/>
  <c r="L92" i="3" l="1"/>
  <c r="F93"/>
  <c r="G91"/>
  <c r="K90"/>
  <c r="H89"/>
  <c r="J89" s="1"/>
  <c r="K69" i="2"/>
  <c r="H68"/>
  <c r="J68" s="1"/>
  <c r="G70"/>
  <c r="L71"/>
  <c r="F72"/>
  <c r="K69" i="1"/>
  <c r="H68"/>
  <c r="J68" s="1"/>
  <c r="G70"/>
  <c r="L71"/>
  <c r="F72"/>
  <c r="F94" i="3" l="1"/>
  <c r="G92"/>
  <c r="L93"/>
  <c r="K91"/>
  <c r="H90"/>
  <c r="J90" s="1"/>
  <c r="L72" i="2"/>
  <c r="F73"/>
  <c r="G71"/>
  <c r="K70"/>
  <c r="H69"/>
  <c r="J69" s="1"/>
  <c r="L72" i="1"/>
  <c r="F73"/>
  <c r="G71"/>
  <c r="K70"/>
  <c r="H69"/>
  <c r="J69" s="1"/>
  <c r="L94" i="3" l="1"/>
  <c r="F95"/>
  <c r="G93"/>
  <c r="K92"/>
  <c r="H91"/>
  <c r="J91" s="1"/>
  <c r="G72" i="2"/>
  <c r="F74"/>
  <c r="L73"/>
  <c r="K71"/>
  <c r="H70"/>
  <c r="J70" s="1"/>
  <c r="G72" i="1"/>
  <c r="F74"/>
  <c r="L73"/>
  <c r="K71"/>
  <c r="H70"/>
  <c r="J70" s="1"/>
  <c r="F96" i="3" l="1"/>
  <c r="G94"/>
  <c r="L95"/>
  <c r="K93"/>
  <c r="H92"/>
  <c r="J92" s="1"/>
  <c r="K72" i="2"/>
  <c r="H71"/>
  <c r="J71" s="1"/>
  <c r="L74"/>
  <c r="F75"/>
  <c r="G73"/>
  <c r="K72" i="1"/>
  <c r="H71"/>
  <c r="J71" s="1"/>
  <c r="L74"/>
  <c r="F75"/>
  <c r="G73"/>
  <c r="L96" i="3" l="1"/>
  <c r="F97"/>
  <c r="G95"/>
  <c r="K94"/>
  <c r="H93"/>
  <c r="J93" s="1"/>
  <c r="K73" i="2"/>
  <c r="H72"/>
  <c r="J72" s="1"/>
  <c r="G74"/>
  <c r="L75"/>
  <c r="F76"/>
  <c r="K73" i="1"/>
  <c r="H72"/>
  <c r="J72" s="1"/>
  <c r="G74"/>
  <c r="L75"/>
  <c r="F76"/>
  <c r="F98" i="3" l="1"/>
  <c r="G96"/>
  <c r="L97"/>
  <c r="K95"/>
  <c r="H94"/>
  <c r="J94" s="1"/>
  <c r="F77" i="2"/>
  <c r="L76"/>
  <c r="G75"/>
  <c r="K74"/>
  <c r="H73"/>
  <c r="J73" s="1"/>
  <c r="L76" i="1"/>
  <c r="F77"/>
  <c r="G75"/>
  <c r="K74"/>
  <c r="H73"/>
  <c r="J73" s="1"/>
  <c r="L98" i="3" l="1"/>
  <c r="F99"/>
  <c r="G97"/>
  <c r="K96"/>
  <c r="H95"/>
  <c r="J95" s="1"/>
  <c r="G76" i="2"/>
  <c r="F78"/>
  <c r="L77"/>
  <c r="K75"/>
  <c r="H74"/>
  <c r="J74" s="1"/>
  <c r="G76" i="1"/>
  <c r="F78"/>
  <c r="L77"/>
  <c r="K75"/>
  <c r="H74"/>
  <c r="J74" s="1"/>
  <c r="F100" i="3" l="1"/>
  <c r="G98"/>
  <c r="L99"/>
  <c r="K97"/>
  <c r="H96"/>
  <c r="J96" s="1"/>
  <c r="K76" i="2"/>
  <c r="H75"/>
  <c r="J75" s="1"/>
  <c r="L78"/>
  <c r="F79"/>
  <c r="G77"/>
  <c r="K76" i="1"/>
  <c r="H75"/>
  <c r="J75" s="1"/>
  <c r="F79"/>
  <c r="L78"/>
  <c r="G77"/>
  <c r="L100" i="3" l="1"/>
  <c r="F101"/>
  <c r="G99"/>
  <c r="K98"/>
  <c r="H97"/>
  <c r="J97" s="1"/>
  <c r="K77" i="2"/>
  <c r="H76"/>
  <c r="J76" s="1"/>
  <c r="G78"/>
  <c r="L79"/>
  <c r="F80"/>
  <c r="K77" i="1"/>
  <c r="H76"/>
  <c r="J76" s="1"/>
  <c r="G78"/>
  <c r="L79"/>
  <c r="F80"/>
  <c r="F102" i="3" l="1"/>
  <c r="G100"/>
  <c r="L101"/>
  <c r="K99"/>
  <c r="H98"/>
  <c r="J98" s="1"/>
  <c r="L80" i="2"/>
  <c r="F81"/>
  <c r="G79"/>
  <c r="K78"/>
  <c r="H77"/>
  <c r="J77" s="1"/>
  <c r="L80" i="1"/>
  <c r="F81"/>
  <c r="G79"/>
  <c r="K78"/>
  <c r="H77"/>
  <c r="J77" s="1"/>
  <c r="L102" i="3" l="1"/>
  <c r="F103"/>
  <c r="G101"/>
  <c r="K100"/>
  <c r="H99"/>
  <c r="J99" s="1"/>
  <c r="G80" i="2"/>
  <c r="F82"/>
  <c r="L81"/>
  <c r="K79"/>
  <c r="H78"/>
  <c r="J78" s="1"/>
  <c r="G80" i="1"/>
  <c r="F82"/>
  <c r="L81"/>
  <c r="K79"/>
  <c r="H78"/>
  <c r="J78" s="1"/>
  <c r="F104" i="3" l="1"/>
  <c r="G102"/>
  <c r="L103"/>
  <c r="K101"/>
  <c r="H100"/>
  <c r="J100" s="1"/>
  <c r="K80" i="2"/>
  <c r="H79"/>
  <c r="J79" s="1"/>
  <c r="L82"/>
  <c r="F83"/>
  <c r="G81"/>
  <c r="K80" i="1"/>
  <c r="H79"/>
  <c r="J79" s="1"/>
  <c r="L82"/>
  <c r="F83"/>
  <c r="G81"/>
  <c r="L104" i="3" l="1"/>
  <c r="F105"/>
  <c r="G103"/>
  <c r="K102"/>
  <c r="H101"/>
  <c r="J101" s="1"/>
  <c r="K81" i="2"/>
  <c r="H80"/>
  <c r="J80" s="1"/>
  <c r="G82"/>
  <c r="L83"/>
  <c r="F84"/>
  <c r="K81" i="1"/>
  <c r="H80"/>
  <c r="J80" s="1"/>
  <c r="G82"/>
  <c r="L83"/>
  <c r="F84"/>
  <c r="F106" i="3" l="1"/>
  <c r="G104"/>
  <c r="L105"/>
  <c r="K103"/>
  <c r="H102"/>
  <c r="J102" s="1"/>
  <c r="L84" i="2"/>
  <c r="F85"/>
  <c r="G83"/>
  <c r="K82"/>
  <c r="H81"/>
  <c r="J81" s="1"/>
  <c r="L84" i="1"/>
  <c r="F85"/>
  <c r="G83"/>
  <c r="K82"/>
  <c r="H81"/>
  <c r="J81" s="1"/>
  <c r="L106" i="3" l="1"/>
  <c r="F107"/>
  <c r="G105"/>
  <c r="K104"/>
  <c r="H103"/>
  <c r="J103" s="1"/>
  <c r="G84" i="2"/>
  <c r="F86"/>
  <c r="L85"/>
  <c r="K83"/>
  <c r="H82"/>
  <c r="J82" s="1"/>
  <c r="G84" i="1"/>
  <c r="F86"/>
  <c r="L85"/>
  <c r="K83"/>
  <c r="H82"/>
  <c r="J82" s="1"/>
  <c r="G106" i="3" l="1"/>
  <c r="L107"/>
  <c r="K105"/>
  <c r="H104"/>
  <c r="J104" s="1"/>
  <c r="K84" i="2"/>
  <c r="H83"/>
  <c r="J83" s="1"/>
  <c r="L86"/>
  <c r="F87"/>
  <c r="G85"/>
  <c r="K84" i="1"/>
  <c r="H83"/>
  <c r="J83" s="1"/>
  <c r="F87"/>
  <c r="L86"/>
  <c r="G85"/>
  <c r="K106" i="3" l="1"/>
  <c r="H105"/>
  <c r="J105" s="1"/>
  <c r="K85" i="2"/>
  <c r="H84"/>
  <c r="J84" s="1"/>
  <c r="G86"/>
  <c r="L87"/>
  <c r="F88"/>
  <c r="K85" i="1"/>
  <c r="H84"/>
  <c r="J84" s="1"/>
  <c r="G86"/>
  <c r="L87"/>
  <c r="F88"/>
  <c r="L88" i="2" l="1"/>
  <c r="F89"/>
  <c r="G87"/>
  <c r="K86"/>
  <c r="H85"/>
  <c r="J85" s="1"/>
  <c r="L88" i="1"/>
  <c r="F89"/>
  <c r="G87"/>
  <c r="K86"/>
  <c r="H85"/>
  <c r="J85" s="1"/>
  <c r="G88" i="2" l="1"/>
  <c r="F90"/>
  <c r="L89"/>
  <c r="K87"/>
  <c r="H86"/>
  <c r="J86" s="1"/>
  <c r="G88" i="1"/>
  <c r="F90"/>
  <c r="L89"/>
  <c r="K87"/>
  <c r="H86"/>
  <c r="J86" s="1"/>
  <c r="K88" i="2" l="1"/>
  <c r="H87"/>
  <c r="J87" s="1"/>
  <c r="L90"/>
  <c r="F91"/>
  <c r="G89"/>
  <c r="K88" i="1"/>
  <c r="H87"/>
  <c r="J87" s="1"/>
  <c r="F91"/>
  <c r="L90"/>
  <c r="G89"/>
  <c r="K89" i="2" l="1"/>
  <c r="H88"/>
  <c r="J88" s="1"/>
  <c r="G90"/>
  <c r="L91"/>
  <c r="F92"/>
  <c r="K89" i="1"/>
  <c r="H88"/>
  <c r="J88" s="1"/>
  <c r="G90"/>
  <c r="L91"/>
  <c r="F92"/>
  <c r="L92" i="2" l="1"/>
  <c r="F93"/>
  <c r="G91"/>
  <c r="K90"/>
  <c r="H89"/>
  <c r="J89" s="1"/>
  <c r="F93" i="1"/>
  <c r="L92"/>
  <c r="G91"/>
  <c r="K90"/>
  <c r="H89"/>
  <c r="J89" s="1"/>
  <c r="G92" i="2" l="1"/>
  <c r="F94"/>
  <c r="L93"/>
  <c r="H90"/>
  <c r="J90" s="1"/>
  <c r="K91"/>
  <c r="G92" i="1"/>
  <c r="F94"/>
  <c r="L93"/>
  <c r="K91"/>
  <c r="H90"/>
  <c r="J90" s="1"/>
  <c r="K92" i="2" l="1"/>
  <c r="H91"/>
  <c r="J91" s="1"/>
  <c r="L94"/>
  <c r="F95"/>
  <c r="G93"/>
  <c r="K92" i="1"/>
  <c r="H91"/>
  <c r="J91" s="1"/>
  <c r="F95"/>
  <c r="L94"/>
  <c r="G93"/>
  <c r="K93" i="2" l="1"/>
  <c r="H92"/>
  <c r="J92" s="1"/>
  <c r="G94"/>
  <c r="L95"/>
  <c r="F96"/>
  <c r="K93" i="1"/>
  <c r="H92"/>
  <c r="J92" s="1"/>
  <c r="G94"/>
  <c r="L95"/>
  <c r="F96"/>
  <c r="L96" i="2" l="1"/>
  <c r="F97"/>
  <c r="G95"/>
  <c r="K94"/>
  <c r="H93"/>
  <c r="J93" s="1"/>
  <c r="F97" i="1"/>
  <c r="L96"/>
  <c r="G95"/>
  <c r="K94"/>
  <c r="H93"/>
  <c r="J93" s="1"/>
  <c r="G96" i="2" l="1"/>
  <c r="F98"/>
  <c r="L97"/>
  <c r="K95"/>
  <c r="H94"/>
  <c r="J94" s="1"/>
  <c r="G96" i="1"/>
  <c r="F98"/>
  <c r="L97"/>
  <c r="K95"/>
  <c r="H94"/>
  <c r="J94" s="1"/>
  <c r="K96" i="2" l="1"/>
  <c r="H95"/>
  <c r="J95" s="1"/>
  <c r="L98"/>
  <c r="F99"/>
  <c r="G97"/>
  <c r="K96" i="1"/>
  <c r="H95"/>
  <c r="J95" s="1"/>
  <c r="F99"/>
  <c r="L98"/>
  <c r="G97"/>
  <c r="K97" i="2" l="1"/>
  <c r="H96"/>
  <c r="J96" s="1"/>
  <c r="G98"/>
  <c r="L99"/>
  <c r="F100"/>
  <c r="K97" i="1"/>
  <c r="H96"/>
  <c r="J96" s="1"/>
  <c r="G98"/>
  <c r="L99"/>
  <c r="F100"/>
  <c r="F101" i="2" l="1"/>
  <c r="L100"/>
  <c r="G99"/>
  <c r="K98"/>
  <c r="H97"/>
  <c r="J97" s="1"/>
  <c r="F101" i="1"/>
  <c r="L100"/>
  <c r="G99"/>
  <c r="K98"/>
  <c r="H97"/>
  <c r="J97" s="1"/>
  <c r="G100" i="2" l="1"/>
  <c r="F102"/>
  <c r="L101"/>
  <c r="K99"/>
  <c r="H98"/>
  <c r="J98" s="1"/>
  <c r="G100" i="1"/>
  <c r="F102"/>
  <c r="L101"/>
  <c r="K99"/>
  <c r="H98"/>
  <c r="J98" s="1"/>
  <c r="K100" i="2" l="1"/>
  <c r="H99"/>
  <c r="J99" s="1"/>
  <c r="L102"/>
  <c r="F103"/>
  <c r="G101"/>
  <c r="K100" i="1"/>
  <c r="H99"/>
  <c r="J99" s="1"/>
  <c r="F103"/>
  <c r="L102"/>
  <c r="G101"/>
  <c r="K101" i="2" l="1"/>
  <c r="H100"/>
  <c r="J100" s="1"/>
  <c r="G102"/>
  <c r="L103"/>
  <c r="F104"/>
  <c r="K101" i="1"/>
  <c r="H100"/>
  <c r="J100" s="1"/>
  <c r="G102"/>
  <c r="L103"/>
  <c r="F104"/>
  <c r="F105" i="2" l="1"/>
  <c r="L104"/>
  <c r="G103"/>
  <c r="K102"/>
  <c r="H101"/>
  <c r="J101" s="1"/>
  <c r="F105" i="1"/>
  <c r="L104"/>
  <c r="G103"/>
  <c r="K102"/>
  <c r="H101"/>
  <c r="J101" s="1"/>
  <c r="G104" i="2" l="1"/>
  <c r="F106"/>
  <c r="L105"/>
  <c r="K103"/>
  <c r="H102"/>
  <c r="J102" s="1"/>
  <c r="G104" i="1"/>
  <c r="F106"/>
  <c r="L105"/>
  <c r="K103"/>
  <c r="H102"/>
  <c r="J102" s="1"/>
  <c r="K104" i="2" l="1"/>
  <c r="H103"/>
  <c r="J103" s="1"/>
  <c r="L106"/>
  <c r="G105"/>
  <c r="K104" i="1"/>
  <c r="H103"/>
  <c r="J103" s="1"/>
  <c r="L106"/>
  <c r="G105"/>
  <c r="K105" i="2" l="1"/>
  <c r="H104"/>
  <c r="J104" s="1"/>
  <c r="K105" i="1"/>
  <c r="H104"/>
  <c r="J104" s="1"/>
</calcChain>
</file>

<file path=xl/sharedStrings.xml><?xml version="1.0" encoding="utf-8"?>
<sst xmlns="http://schemas.openxmlformats.org/spreadsheetml/2006/main" count="84" uniqueCount="38">
  <si>
    <t>age</t>
  </si>
  <si>
    <t>q[x]</t>
  </si>
  <si>
    <t>q[x-1]+1</t>
  </si>
  <si>
    <t>qx</t>
  </si>
  <si>
    <t>lx</t>
  </si>
  <si>
    <t>l[x-1]+1</t>
  </si>
  <si>
    <t>l[x]</t>
  </si>
  <si>
    <t>d[x]</t>
  </si>
  <si>
    <t>d[x-1]+1</t>
  </si>
  <si>
    <t>dx</t>
  </si>
  <si>
    <t>int</t>
  </si>
  <si>
    <t>amount</t>
  </si>
  <si>
    <t>df</t>
  </si>
  <si>
    <t>prob</t>
  </si>
  <si>
    <t>epv</t>
  </si>
  <si>
    <t>time</t>
  </si>
  <si>
    <t>IMP</t>
  </si>
  <si>
    <t>K|QX GOES FROM 0-14</t>
  </si>
  <si>
    <t>AND YEAR GOES FROM 1-15 AS PAYMENTS ARE MADE AT END</t>
  </si>
  <si>
    <t>loan out</t>
  </si>
  <si>
    <t>inst</t>
  </si>
  <si>
    <t>ic</t>
  </si>
  <si>
    <t>cc</t>
  </si>
  <si>
    <t>capia out</t>
  </si>
  <si>
    <t>pv</t>
  </si>
  <si>
    <t>in last part, capital outstanding at time 1 will be 150000 onluy because repayments arew made in arrers so if a pewrson dies in the fuirst year itself there will be no repayementr of loan so at time 1 there is 150000 as capitaL OUTS</t>
  </si>
  <si>
    <t>INT</t>
  </si>
  <si>
    <t>TIME</t>
  </si>
  <si>
    <t>AMOUNT</t>
  </si>
  <si>
    <t>DF</t>
  </si>
  <si>
    <t>PROB</t>
  </si>
  <si>
    <t>EPV</t>
  </si>
  <si>
    <t>REV</t>
  </si>
  <si>
    <t>A PART</t>
  </si>
  <si>
    <t>BPART</t>
  </si>
  <si>
    <t>TERMINAL BONUS</t>
  </si>
  <si>
    <t>TERM BON</t>
  </si>
  <si>
    <t>C PART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</si>
</sst>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106"/>
  <sheetViews>
    <sheetView topLeftCell="A99" workbookViewId="0">
      <selection activeCell="B2" sqref="B2:L106"/>
    </sheetView>
  </sheetViews>
  <sheetFormatPr defaultRowHeight="15"/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1" t="s">
        <v>0</v>
      </c>
      <c r="J2" s="3" t="s">
        <v>7</v>
      </c>
      <c r="K2" t="s">
        <v>8</v>
      </c>
      <c r="L2" s="2" t="s">
        <v>9</v>
      </c>
    </row>
    <row r="3" spans="2:19">
      <c r="B3" s="4">
        <v>17</v>
      </c>
      <c r="C3" s="5">
        <v>4.2700355220820583E-4</v>
      </c>
      <c r="D3" s="5"/>
      <c r="E3" s="5">
        <v>5.9999999999999995E-4</v>
      </c>
      <c r="F3" s="6">
        <v>10000</v>
      </c>
      <c r="G3">
        <f>F4/(1-D3)</f>
        <v>9994</v>
      </c>
      <c r="H3">
        <f>G4/(1-C3)</f>
        <v>9997.8091000000004</v>
      </c>
      <c r="I3" s="4">
        <v>17</v>
      </c>
      <c r="J3">
        <f>H3-G4</f>
        <v>4.2690999999995256</v>
      </c>
      <c r="K3">
        <f t="shared" ref="K3:K67" si="0">G3-F4</f>
        <v>0</v>
      </c>
      <c r="L3">
        <f t="shared" ref="L3:L66" si="1">E3*F3</f>
        <v>5.9999999999999991</v>
      </c>
    </row>
    <row r="4" spans="2:19">
      <c r="B4" s="4">
        <v>18</v>
      </c>
      <c r="C4" s="5">
        <v>4.2600547339876916E-4</v>
      </c>
      <c r="D4" s="5">
        <v>5.4799760645385224E-4</v>
      </c>
      <c r="E4" s="5">
        <v>5.9399999999999579E-4</v>
      </c>
      <c r="F4">
        <f>F3-E3*F3</f>
        <v>9994</v>
      </c>
      <c r="G4">
        <f t="shared" ref="G4:G67" si="2">F5/(1-D4)</f>
        <v>9993.5400000000009</v>
      </c>
      <c r="H4">
        <f>G5/(1-C4)</f>
        <v>9991.8904000000002</v>
      </c>
      <c r="I4" s="4">
        <v>18</v>
      </c>
      <c r="J4">
        <f>H4-G5</f>
        <v>4.256600000000617</v>
      </c>
      <c r="K4">
        <f t="shared" si="0"/>
        <v>5.476436000000831</v>
      </c>
      <c r="L4">
        <f t="shared" si="1"/>
        <v>5.9364359999999579</v>
      </c>
      <c r="N4" t="s">
        <v>10</v>
      </c>
      <c r="O4">
        <v>0.03</v>
      </c>
    </row>
    <row r="5" spans="2:19">
      <c r="B5" s="4">
        <v>19</v>
      </c>
      <c r="C5" s="5">
        <v>4.2499349917153584E-4</v>
      </c>
      <c r="D5" s="5">
        <v>5.4399564710390683E-4</v>
      </c>
      <c r="E5" s="5">
        <v>5.8700000000002836E-4</v>
      </c>
      <c r="F5">
        <f t="shared" ref="F5:F68" si="3">F4-E4*F4</f>
        <v>9988.063564</v>
      </c>
      <c r="G5">
        <f t="shared" si="2"/>
        <v>9987.6337999999996</v>
      </c>
      <c r="H5">
        <f t="shared" ref="H5:H68" si="4">G6/(1-C5)</f>
        <v>9986.0350999999991</v>
      </c>
      <c r="I5" s="4">
        <v>19</v>
      </c>
      <c r="J5">
        <f t="shared" ref="J5:J68" si="5">H5-G6</f>
        <v>4.2439999999987776</v>
      </c>
      <c r="K5">
        <f t="shared" si="0"/>
        <v>5.4332293120678514</v>
      </c>
      <c r="L5">
        <f t="shared" si="1"/>
        <v>5.8629933120682836</v>
      </c>
    </row>
    <row r="6" spans="2:19">
      <c r="B6" s="4">
        <v>20</v>
      </c>
      <c r="C6" s="5">
        <v>4.2499966333497751E-4</v>
      </c>
      <c r="D6" s="5">
        <v>5.4100210975257905E-4</v>
      </c>
      <c r="E6" s="5">
        <v>5.8200000000005307E-4</v>
      </c>
      <c r="F6">
        <f t="shared" si="3"/>
        <v>9982.2005706879318</v>
      </c>
      <c r="G6">
        <f t="shared" si="2"/>
        <v>9981.7911000000004</v>
      </c>
      <c r="H6">
        <f t="shared" si="4"/>
        <v>9980.2432000000008</v>
      </c>
      <c r="I6" s="4">
        <v>20</v>
      </c>
      <c r="J6">
        <f t="shared" si="5"/>
        <v>4.2416000000011991</v>
      </c>
      <c r="K6">
        <f t="shared" si="0"/>
        <v>5.4001700442095171</v>
      </c>
      <c r="L6">
        <f t="shared" si="1"/>
        <v>5.809640732140906</v>
      </c>
    </row>
    <row r="7" spans="2:19">
      <c r="B7" s="4">
        <v>21</v>
      </c>
      <c r="C7" s="5">
        <v>4.2500356358550202E-4</v>
      </c>
      <c r="D7" s="5">
        <v>5.379958650762991E-4</v>
      </c>
      <c r="E7" s="5">
        <v>5.770000000001309E-4</v>
      </c>
      <c r="F7">
        <f t="shared" si="3"/>
        <v>9976.3909299557909</v>
      </c>
      <c r="G7">
        <f t="shared" si="2"/>
        <v>9976.0015999999996</v>
      </c>
      <c r="H7">
        <f t="shared" si="4"/>
        <v>9974.5046000000002</v>
      </c>
      <c r="I7" s="4">
        <v>21</v>
      </c>
      <c r="J7">
        <f t="shared" si="5"/>
        <v>4.2391999999999825</v>
      </c>
      <c r="K7">
        <f t="shared" si="0"/>
        <v>5.3670476107945433</v>
      </c>
      <c r="L7">
        <f t="shared" si="1"/>
        <v>5.7563775665857975</v>
      </c>
      <c r="O7" t="s">
        <v>15</v>
      </c>
      <c r="P7" t="s">
        <v>11</v>
      </c>
      <c r="Q7" t="s">
        <v>12</v>
      </c>
      <c r="R7" t="s">
        <v>13</v>
      </c>
      <c r="S7" t="s">
        <v>14</v>
      </c>
    </row>
    <row r="8" spans="2:19">
      <c r="B8" s="4">
        <v>22</v>
      </c>
      <c r="C8" s="5">
        <v>4.2700057221305837E-4</v>
      </c>
      <c r="D8" s="5">
        <v>5.3499584622510965E-4</v>
      </c>
      <c r="E8" s="5">
        <v>5.7200000000001347E-4</v>
      </c>
      <c r="F8">
        <f t="shared" si="3"/>
        <v>9970.6345523892051</v>
      </c>
      <c r="G8">
        <f t="shared" si="2"/>
        <v>9970.2654000000002</v>
      </c>
      <c r="H8">
        <f t="shared" si="4"/>
        <v>9968.8390999999992</v>
      </c>
      <c r="I8" s="4">
        <v>22</v>
      </c>
      <c r="J8">
        <f t="shared" si="5"/>
        <v>4.2566999999999098</v>
      </c>
      <c r="K8">
        <f t="shared" si="0"/>
        <v>5.3340505747619318</v>
      </c>
      <c r="L8">
        <f t="shared" si="1"/>
        <v>5.7032029639667599</v>
      </c>
      <c r="O8">
        <v>1</v>
      </c>
      <c r="P8">
        <v>100</v>
      </c>
      <c r="Q8">
        <f>(1+$O$4)^-O8</f>
        <v>0.970873786407767</v>
      </c>
      <c r="R8">
        <f>F49/$F$48</f>
        <v>0.9898880000000001</v>
      </c>
      <c r="S8">
        <f>P8*Q8*R8</f>
        <v>96.105631067961184</v>
      </c>
    </row>
    <row r="9" spans="2:19">
      <c r="B9" s="4">
        <v>23</v>
      </c>
      <c r="C9" s="5">
        <v>4.2899885736470873E-4</v>
      </c>
      <c r="D9" s="5">
        <v>5.3400095447889606E-4</v>
      </c>
      <c r="E9" s="5">
        <v>5.6899999999996168E-4</v>
      </c>
      <c r="F9">
        <f t="shared" si="3"/>
        <v>9964.9313494252383</v>
      </c>
      <c r="G9">
        <f t="shared" si="2"/>
        <v>9964.5823999999993</v>
      </c>
      <c r="H9">
        <f t="shared" si="4"/>
        <v>9963.1967000000004</v>
      </c>
      <c r="I9" s="4">
        <v>23</v>
      </c>
      <c r="J9">
        <f t="shared" si="5"/>
        <v>4.274199999999837</v>
      </c>
      <c r="K9">
        <f t="shared" si="0"/>
        <v>5.3210965125836083</v>
      </c>
      <c r="L9">
        <f t="shared" si="1"/>
        <v>5.6700459378225787</v>
      </c>
      <c r="O9">
        <v>2</v>
      </c>
      <c r="P9">
        <v>100</v>
      </c>
      <c r="Q9">
        <f t="shared" ref="Q9:Q22" si="6">(1+$O$4)^-O9</f>
        <v>0.94259590913375435</v>
      </c>
      <c r="R9">
        <f t="shared" ref="R9:R22" si="7">F50/$F$48</f>
        <v>0.97865871052800002</v>
      </c>
      <c r="S9">
        <f t="shared" ref="S9:S22" si="8">P9*Q9*R9</f>
        <v>92.247969698180796</v>
      </c>
    </row>
    <row r="10" spans="2:19">
      <c r="B10" s="4">
        <v>24</v>
      </c>
      <c r="C10" s="5">
        <v>4.3099840297499716E-4</v>
      </c>
      <c r="D10" s="5">
        <v>5.329991946079343E-4</v>
      </c>
      <c r="E10" s="5">
        <v>5.6700000000006084E-4</v>
      </c>
      <c r="F10">
        <f t="shared" si="3"/>
        <v>9959.2613034874157</v>
      </c>
      <c r="G10">
        <f t="shared" si="2"/>
        <v>9958.9225000000006</v>
      </c>
      <c r="H10">
        <f t="shared" si="4"/>
        <v>9957.5774999999994</v>
      </c>
      <c r="I10" s="4">
        <v>24</v>
      </c>
      <c r="J10">
        <f t="shared" si="5"/>
        <v>4.2916999999997643</v>
      </c>
      <c r="K10">
        <f t="shared" si="0"/>
        <v>5.3080976716628356</v>
      </c>
      <c r="L10">
        <f t="shared" si="1"/>
        <v>5.646901159077971</v>
      </c>
      <c r="O10">
        <v>3</v>
      </c>
      <c r="P10">
        <v>100</v>
      </c>
      <c r="Q10">
        <f t="shared" si="6"/>
        <v>0.91514165935315961</v>
      </c>
      <c r="R10">
        <f t="shared" si="7"/>
        <v>0.96621408636492612</v>
      </c>
      <c r="S10">
        <f t="shared" si="8"/>
        <v>88.422276228639547</v>
      </c>
    </row>
    <row r="11" spans="2:19">
      <c r="B11" s="4">
        <v>25</v>
      </c>
      <c r="C11" s="5">
        <v>4.3499837062749606E-4</v>
      </c>
      <c r="D11" s="5">
        <v>5.3300422895306268E-4</v>
      </c>
      <c r="E11" s="5">
        <v>5.6599999999987151E-4</v>
      </c>
      <c r="F11">
        <f t="shared" si="3"/>
        <v>9953.6144023283377</v>
      </c>
      <c r="G11">
        <f t="shared" si="2"/>
        <v>9953.2857999999997</v>
      </c>
      <c r="H11">
        <f t="shared" si="4"/>
        <v>9951.9912999999997</v>
      </c>
      <c r="I11" s="4">
        <v>25</v>
      </c>
      <c r="J11">
        <f t="shared" si="5"/>
        <v>4.3290999999990163</v>
      </c>
      <c r="K11">
        <f t="shared" si="0"/>
        <v>5.3051434233784676</v>
      </c>
      <c r="L11">
        <f t="shared" si="1"/>
        <v>5.6337457517165603</v>
      </c>
      <c r="O11">
        <v>4</v>
      </c>
      <c r="P11">
        <v>100</v>
      </c>
      <c r="Q11">
        <f t="shared" si="6"/>
        <v>0.888487047915689</v>
      </c>
      <c r="R11">
        <f t="shared" si="7"/>
        <v>0.95245229913283036</v>
      </c>
      <c r="S11">
        <f t="shared" si="8"/>
        <v>84.624153153703929</v>
      </c>
    </row>
    <row r="12" spans="2:19">
      <c r="B12" s="4">
        <v>26</v>
      </c>
      <c r="C12" s="5">
        <v>4.3999847100422682E-4</v>
      </c>
      <c r="D12" s="5">
        <v>5.3500494374031512E-4</v>
      </c>
      <c r="E12" s="5">
        <v>5.6700000000002365E-4</v>
      </c>
      <c r="F12">
        <f t="shared" si="3"/>
        <v>9947.9806565766212</v>
      </c>
      <c r="G12">
        <f t="shared" si="2"/>
        <v>9947.6622000000007</v>
      </c>
      <c r="H12">
        <f t="shared" si="4"/>
        <v>9946.3981999999996</v>
      </c>
      <c r="I12" s="4">
        <v>26</v>
      </c>
      <c r="J12">
        <f t="shared" si="5"/>
        <v>4.3763999999991938</v>
      </c>
      <c r="K12">
        <f t="shared" si="0"/>
        <v>5.3220484556586598</v>
      </c>
      <c r="L12">
        <f t="shared" si="1"/>
        <v>5.6405050322791794</v>
      </c>
      <c r="O12">
        <v>5</v>
      </c>
      <c r="P12">
        <v>100</v>
      </c>
      <c r="Q12">
        <f t="shared" si="6"/>
        <v>0.86260878438416411</v>
      </c>
      <c r="R12">
        <f t="shared" si="7"/>
        <v>0.93727020948465301</v>
      </c>
      <c r="S12">
        <f t="shared" si="8"/>
        <v>80.849751604304743</v>
      </c>
    </row>
    <row r="13" spans="2:19">
      <c r="B13" s="4">
        <v>27</v>
      </c>
      <c r="C13" s="5">
        <v>4.4699628955350342E-4</v>
      </c>
      <c r="D13" s="5">
        <v>5.3799744655943604E-4</v>
      </c>
      <c r="E13" s="5">
        <v>5.6999999999995379E-4</v>
      </c>
      <c r="F13">
        <f t="shared" si="3"/>
        <v>9942.340151544342</v>
      </c>
      <c r="G13">
        <f t="shared" si="2"/>
        <v>9942.0218000000004</v>
      </c>
      <c r="H13">
        <f t="shared" si="4"/>
        <v>9940.7983999999997</v>
      </c>
      <c r="I13" s="4">
        <v>27</v>
      </c>
      <c r="J13">
        <f t="shared" si="5"/>
        <v>4.4434999999994034</v>
      </c>
      <c r="K13">
        <f t="shared" si="0"/>
        <v>5.3487823420382483</v>
      </c>
      <c r="L13">
        <f t="shared" si="1"/>
        <v>5.6671338863798155</v>
      </c>
      <c r="O13">
        <v>6</v>
      </c>
      <c r="P13">
        <v>100</v>
      </c>
      <c r="Q13">
        <f t="shared" si="6"/>
        <v>0.83748425668365445</v>
      </c>
      <c r="R13">
        <f t="shared" si="7"/>
        <v>0.92056430527079869</v>
      </c>
      <c r="S13">
        <f t="shared" si="8"/>
        <v>77.095811292921951</v>
      </c>
    </row>
    <row r="14" spans="2:19">
      <c r="B14" s="4">
        <v>28</v>
      </c>
      <c r="C14" s="5">
        <v>4.5499922306409512E-4</v>
      </c>
      <c r="D14" s="5">
        <v>5.4200284796313925E-4</v>
      </c>
      <c r="E14" s="5">
        <v>5.7399999999987355E-4</v>
      </c>
      <c r="F14">
        <f t="shared" si="3"/>
        <v>9936.6730176579622</v>
      </c>
      <c r="G14">
        <f t="shared" si="2"/>
        <v>9936.3549000000003</v>
      </c>
      <c r="H14">
        <f t="shared" si="4"/>
        <v>9935.1818000000003</v>
      </c>
      <c r="I14" s="4">
        <v>28</v>
      </c>
      <c r="J14">
        <f t="shared" si="5"/>
        <v>4.5205000000005384</v>
      </c>
      <c r="K14">
        <f t="shared" si="0"/>
        <v>5.3855326541724935</v>
      </c>
      <c r="L14">
        <f t="shared" si="1"/>
        <v>5.703650312134414</v>
      </c>
      <c r="O14">
        <v>7</v>
      </c>
      <c r="P14">
        <v>100</v>
      </c>
      <c r="Q14">
        <f t="shared" si="6"/>
        <v>0.81309151134335378</v>
      </c>
      <c r="R14">
        <f t="shared" si="7"/>
        <v>0.9022331082599413</v>
      </c>
      <c r="S14">
        <f t="shared" si="8"/>
        <v>73.359808157908745</v>
      </c>
    </row>
    <row r="15" spans="2:19">
      <c r="B15" s="4">
        <v>29</v>
      </c>
      <c r="C15" s="5">
        <v>4.649978254713642E-4</v>
      </c>
      <c r="D15" s="5">
        <v>5.4899615670427721E-4</v>
      </c>
      <c r="E15" s="5">
        <v>5.7999999999993387E-4</v>
      </c>
      <c r="F15">
        <f t="shared" si="3"/>
        <v>9930.9693673458278</v>
      </c>
      <c r="G15">
        <f t="shared" si="2"/>
        <v>9930.6612999999998</v>
      </c>
      <c r="H15">
        <f t="shared" si="4"/>
        <v>9929.5087999999996</v>
      </c>
      <c r="I15" s="4">
        <v>29</v>
      </c>
      <c r="J15">
        <f t="shared" si="5"/>
        <v>4.6171999999987747</v>
      </c>
      <c r="K15">
        <f t="shared" si="0"/>
        <v>5.4518948872319015</v>
      </c>
      <c r="L15">
        <f t="shared" si="1"/>
        <v>5.7599622330599232</v>
      </c>
      <c r="O15">
        <v>8</v>
      </c>
      <c r="P15">
        <v>100</v>
      </c>
      <c r="Q15">
        <f t="shared" si="6"/>
        <v>0.78940923431393573</v>
      </c>
      <c r="R15">
        <f t="shared" si="7"/>
        <v>0.88218007519575592</v>
      </c>
      <c r="S15">
        <f t="shared" si="8"/>
        <v>69.640109768729189</v>
      </c>
    </row>
    <row r="16" spans="2:19">
      <c r="B16" s="4">
        <v>30</v>
      </c>
      <c r="C16" s="5">
        <v>4.7599951054795977E-4</v>
      </c>
      <c r="D16" s="5">
        <v>5.5799787639493077E-4</v>
      </c>
      <c r="E16" s="5">
        <v>5.9000000000003754E-4</v>
      </c>
      <c r="F16">
        <f t="shared" si="3"/>
        <v>9925.2094051127679</v>
      </c>
      <c r="G16">
        <f t="shared" si="2"/>
        <v>9924.8916000000008</v>
      </c>
      <c r="H16">
        <f t="shared" si="4"/>
        <v>9923.7497000000003</v>
      </c>
      <c r="I16" s="4">
        <v>30</v>
      </c>
      <c r="J16">
        <f t="shared" si="5"/>
        <v>4.7237000000004628</v>
      </c>
      <c r="K16">
        <f t="shared" si="0"/>
        <v>5.5380684362498869</v>
      </c>
      <c r="L16">
        <f t="shared" si="1"/>
        <v>5.8558735490169056</v>
      </c>
      <c r="O16">
        <v>9</v>
      </c>
      <c r="P16">
        <v>100</v>
      </c>
      <c r="Q16">
        <f t="shared" si="6"/>
        <v>0.76641673234362695</v>
      </c>
      <c r="R16">
        <f t="shared" si="7"/>
        <v>0.86031700639217956</v>
      </c>
      <c r="S16">
        <f t="shared" si="8"/>
        <v>65.936134881874551</v>
      </c>
    </row>
    <row r="17" spans="2:19">
      <c r="B17" s="4">
        <v>31</v>
      </c>
      <c r="C17" s="5">
        <v>4.900022076213883E-4</v>
      </c>
      <c r="D17" s="5">
        <v>5.6899934149291212E-4</v>
      </c>
      <c r="E17" s="5">
        <v>6.020000000000812E-4</v>
      </c>
      <c r="F17">
        <f t="shared" si="3"/>
        <v>9919.3535315637509</v>
      </c>
      <c r="G17">
        <f t="shared" si="2"/>
        <v>9919.0259999999998</v>
      </c>
      <c r="H17">
        <f t="shared" si="4"/>
        <v>9917.9145000000008</v>
      </c>
      <c r="I17" s="4">
        <v>31</v>
      </c>
      <c r="J17">
        <f t="shared" si="5"/>
        <v>4.8598000000001775</v>
      </c>
      <c r="K17">
        <f t="shared" si="0"/>
        <v>5.6439192622510745</v>
      </c>
      <c r="L17">
        <f t="shared" si="1"/>
        <v>5.9714508260021839</v>
      </c>
      <c r="O17">
        <v>10</v>
      </c>
      <c r="P17">
        <v>100</v>
      </c>
      <c r="Q17">
        <f t="shared" si="6"/>
        <v>0.74409391489672516</v>
      </c>
      <c r="R17">
        <f t="shared" si="7"/>
        <v>0.83656709511371696</v>
      </c>
      <c r="S17">
        <f t="shared" si="8"/>
        <v>62.248448487694667</v>
      </c>
    </row>
    <row r="18" spans="2:19">
      <c r="B18" s="4">
        <v>32</v>
      </c>
      <c r="C18" s="5">
        <v>5.0699388853076921E-4</v>
      </c>
      <c r="D18" s="5">
        <v>5.8399516408060926E-4</v>
      </c>
      <c r="E18" s="5">
        <v>6.1699999999995309E-4</v>
      </c>
      <c r="F18">
        <f t="shared" si="3"/>
        <v>9913.3820807377488</v>
      </c>
      <c r="G18">
        <f t="shared" si="2"/>
        <v>9913.0547000000006</v>
      </c>
      <c r="H18">
        <f t="shared" si="4"/>
        <v>9911.9537999999993</v>
      </c>
      <c r="I18" s="4">
        <v>32</v>
      </c>
      <c r="J18">
        <f t="shared" si="5"/>
        <v>5.0252999999993335</v>
      </c>
      <c r="K18">
        <f t="shared" si="0"/>
        <v>5.7891760060665547</v>
      </c>
      <c r="L18">
        <f t="shared" si="1"/>
        <v>6.1165567438147264</v>
      </c>
      <c r="O18">
        <v>11</v>
      </c>
      <c r="P18">
        <v>100</v>
      </c>
      <c r="Q18">
        <f t="shared" si="6"/>
        <v>0.72242127659876232</v>
      </c>
      <c r="R18">
        <f t="shared" si="7"/>
        <v>0.81086942708601384</v>
      </c>
      <c r="S18">
        <f t="shared" si="8"/>
        <v>58.578932667038515</v>
      </c>
    </row>
    <row r="19" spans="2:19">
      <c r="B19" s="4">
        <v>33</v>
      </c>
      <c r="C19" s="5">
        <v>5.2700288099082461E-4</v>
      </c>
      <c r="D19" s="5">
        <v>6.0200261658548864E-4</v>
      </c>
      <c r="E19" s="5">
        <v>6.3599999999992547E-4</v>
      </c>
      <c r="F19">
        <f t="shared" si="3"/>
        <v>9907.265523993934</v>
      </c>
      <c r="G19">
        <f t="shared" si="2"/>
        <v>9906.9285</v>
      </c>
      <c r="H19">
        <f t="shared" si="4"/>
        <v>9905.8281999999999</v>
      </c>
      <c r="I19" s="4">
        <v>33</v>
      </c>
      <c r="J19">
        <f t="shared" si="5"/>
        <v>5.2204000000001543</v>
      </c>
      <c r="K19">
        <f t="shared" si="0"/>
        <v>5.9639968793253502</v>
      </c>
      <c r="L19">
        <f t="shared" si="1"/>
        <v>6.3010208732594037</v>
      </c>
      <c r="O19">
        <v>12</v>
      </c>
      <c r="P19">
        <v>100</v>
      </c>
      <c r="Q19">
        <f t="shared" si="6"/>
        <v>0.70137988019297326</v>
      </c>
      <c r="R19">
        <f t="shared" si="7"/>
        <v>0.78318310136758895</v>
      </c>
      <c r="S19">
        <f t="shared" si="8"/>
        <v>54.930886980636075</v>
      </c>
    </row>
    <row r="20" spans="2:19">
      <c r="B20" s="4">
        <v>34</v>
      </c>
      <c r="C20" s="5">
        <v>5.5000766503493991E-4</v>
      </c>
      <c r="D20" s="5">
        <v>6.2399537242399281E-4</v>
      </c>
      <c r="E20" s="5">
        <v>6.6000000000001095E-4</v>
      </c>
      <c r="F20">
        <f t="shared" si="3"/>
        <v>9900.9645031206746</v>
      </c>
      <c r="G20">
        <f t="shared" si="2"/>
        <v>9900.6077999999998</v>
      </c>
      <c r="H20">
        <f t="shared" si="4"/>
        <v>9899.4984000000004</v>
      </c>
      <c r="I20" s="4">
        <v>34</v>
      </c>
      <c r="J20">
        <f t="shared" si="5"/>
        <v>5.4448000000011234</v>
      </c>
      <c r="K20">
        <f t="shared" si="0"/>
        <v>6.177933451384888</v>
      </c>
      <c r="L20">
        <f t="shared" si="1"/>
        <v>6.5346365720597532</v>
      </c>
      <c r="O20">
        <v>13</v>
      </c>
      <c r="P20">
        <v>100</v>
      </c>
      <c r="Q20">
        <f t="shared" si="6"/>
        <v>0.68095133999317792</v>
      </c>
      <c r="R20">
        <f t="shared" si="7"/>
        <v>0.75349184681164227</v>
      </c>
      <c r="S20">
        <f t="shared" si="8"/>
        <v>51.309128276032219</v>
      </c>
    </row>
    <row r="21" spans="2:19">
      <c r="B21" s="4">
        <v>35</v>
      </c>
      <c r="C21" s="5">
        <v>5.7699878572706469E-4</v>
      </c>
      <c r="D21" s="5">
        <v>6.5099663796410574E-4</v>
      </c>
      <c r="E21" s="5">
        <v>6.8900000000002672E-4</v>
      </c>
      <c r="F21">
        <f t="shared" si="3"/>
        <v>9894.4298665486149</v>
      </c>
      <c r="G21">
        <f t="shared" si="2"/>
        <v>9894.0535999999993</v>
      </c>
      <c r="H21">
        <f t="shared" si="4"/>
        <v>9892.9151000000002</v>
      </c>
      <c r="I21" s="4">
        <v>35</v>
      </c>
      <c r="J21">
        <f t="shared" si="5"/>
        <v>5.708200000000943</v>
      </c>
      <c r="K21">
        <f t="shared" si="0"/>
        <v>6.4409956294366566</v>
      </c>
      <c r="L21">
        <f t="shared" si="1"/>
        <v>6.8172621780522604</v>
      </c>
      <c r="O21">
        <v>14</v>
      </c>
      <c r="P21">
        <v>100</v>
      </c>
      <c r="Q21">
        <f t="shared" si="6"/>
        <v>0.66111780581861923</v>
      </c>
      <c r="R21">
        <f t="shared" si="7"/>
        <v>0.72181052862060002</v>
      </c>
      <c r="S21">
        <f t="shared" si="8"/>
        <v>47.720179289842875</v>
      </c>
    </row>
    <row r="22" spans="2:19">
      <c r="B22" s="4">
        <v>36</v>
      </c>
      <c r="C22" s="5">
        <v>6.0799878454872894E-4</v>
      </c>
      <c r="D22" s="5">
        <v>6.829964441222616E-4</v>
      </c>
      <c r="E22" s="5">
        <v>7.2400000000002031E-4</v>
      </c>
      <c r="F22">
        <f t="shared" si="3"/>
        <v>9887.6126043705626</v>
      </c>
      <c r="G22">
        <f t="shared" si="2"/>
        <v>9887.2068999999992</v>
      </c>
      <c r="H22">
        <f t="shared" si="4"/>
        <v>9886.0395000000008</v>
      </c>
      <c r="I22" s="4">
        <v>36</v>
      </c>
      <c r="J22">
        <f t="shared" si="5"/>
        <v>6.0107000000007247</v>
      </c>
      <c r="K22">
        <f t="shared" si="0"/>
        <v>6.752927155001089</v>
      </c>
      <c r="L22">
        <f t="shared" si="1"/>
        <v>7.1586315255644886</v>
      </c>
      <c r="O22">
        <v>15</v>
      </c>
      <c r="P22">
        <v>100</v>
      </c>
      <c r="Q22">
        <f t="shared" si="6"/>
        <v>0.64186194739671765</v>
      </c>
      <c r="R22">
        <f t="shared" si="7"/>
        <v>0.68819003781850963</v>
      </c>
      <c r="S22">
        <f t="shared" si="8"/>
        <v>44.172299785320931</v>
      </c>
    </row>
    <row r="23" spans="2:19">
      <c r="B23" s="4">
        <v>37</v>
      </c>
      <c r="C23" s="5">
        <v>6.4400451033945808E-4</v>
      </c>
      <c r="D23" s="5">
        <v>7.2199935735299157E-4</v>
      </c>
      <c r="E23" s="5">
        <v>7.6500000000007205E-4</v>
      </c>
      <c r="F23">
        <f t="shared" si="3"/>
        <v>9880.4539728449981</v>
      </c>
      <c r="G23">
        <f t="shared" si="2"/>
        <v>9880.0288</v>
      </c>
      <c r="H23">
        <f t="shared" si="4"/>
        <v>9878.8127999999997</v>
      </c>
      <c r="I23" s="4">
        <v>37</v>
      </c>
      <c r="J23">
        <f t="shared" si="5"/>
        <v>6.3619999999991705</v>
      </c>
      <c r="K23">
        <f t="shared" si="0"/>
        <v>7.1333744442290481</v>
      </c>
      <c r="L23">
        <f t="shared" si="1"/>
        <v>7.5585472892271355</v>
      </c>
      <c r="S23">
        <f>SUM(S8:S22)</f>
        <v>1047.2415213407899</v>
      </c>
    </row>
    <row r="24" spans="2:19">
      <c r="B24" s="4">
        <v>38</v>
      </c>
      <c r="C24" s="5">
        <v>6.8500516124413678E-4</v>
      </c>
      <c r="D24" s="5">
        <v>7.6799961618503171E-4</v>
      </c>
      <c r="E24" s="5">
        <v>8.1299999999992305E-4</v>
      </c>
      <c r="F24">
        <f t="shared" si="3"/>
        <v>9872.895425555771</v>
      </c>
      <c r="G24">
        <f t="shared" si="2"/>
        <v>9872.4508000000005</v>
      </c>
      <c r="H24">
        <f t="shared" si="4"/>
        <v>9871.1664999999994</v>
      </c>
      <c r="I24" s="4">
        <v>38</v>
      </c>
      <c r="J24">
        <f t="shared" si="5"/>
        <v>6.7618000000002212</v>
      </c>
      <c r="K24">
        <f t="shared" si="0"/>
        <v>7.5820384252056101</v>
      </c>
      <c r="L24">
        <f t="shared" si="1"/>
        <v>8.0266639809760818</v>
      </c>
    </row>
    <row r="25" spans="2:19">
      <c r="B25" s="4">
        <v>39</v>
      </c>
      <c r="C25" s="5">
        <v>7.3300044214627579E-4</v>
      </c>
      <c r="D25" s="5">
        <v>8.2299687560214731E-4</v>
      </c>
      <c r="E25" s="5">
        <v>8.7000000000008544E-4</v>
      </c>
      <c r="F25">
        <f t="shared" si="3"/>
        <v>9864.8687615747949</v>
      </c>
      <c r="G25">
        <f t="shared" si="2"/>
        <v>9864.4046999999991</v>
      </c>
      <c r="H25">
        <f t="shared" si="4"/>
        <v>9863.0226999999995</v>
      </c>
      <c r="I25" s="4">
        <v>39</v>
      </c>
      <c r="J25">
        <f t="shared" si="5"/>
        <v>7.2295999999987544</v>
      </c>
      <c r="K25">
        <f t="shared" si="0"/>
        <v>8.1183742477751366</v>
      </c>
      <c r="L25">
        <f t="shared" si="1"/>
        <v>8.5824358225709148</v>
      </c>
    </row>
    <row r="26" spans="2:19">
      <c r="B26" s="4">
        <v>40</v>
      </c>
      <c r="C26" s="5">
        <v>7.8800088927641961E-4</v>
      </c>
      <c r="D26" s="5">
        <v>8.8700264365385105E-4</v>
      </c>
      <c r="E26" s="5">
        <v>9.3699999999987576E-4</v>
      </c>
      <c r="F26">
        <f t="shared" si="3"/>
        <v>9856.286325752224</v>
      </c>
      <c r="G26">
        <f t="shared" si="2"/>
        <v>9855.7931000000008</v>
      </c>
      <c r="H26">
        <f t="shared" si="4"/>
        <v>9854.3035999999993</v>
      </c>
      <c r="I26" s="4">
        <v>40</v>
      </c>
      <c r="J26">
        <f t="shared" si="5"/>
        <v>7.7651999999998225</v>
      </c>
      <c r="K26">
        <f t="shared" si="0"/>
        <v>8.7421145350053848</v>
      </c>
      <c r="L26">
        <f t="shared" si="1"/>
        <v>9.2353402872286097</v>
      </c>
    </row>
    <row r="27" spans="2:19">
      <c r="B27" s="4">
        <v>41</v>
      </c>
      <c r="C27" s="5">
        <v>8.5099877830182788E-4</v>
      </c>
      <c r="D27" s="5">
        <v>9.619953581112634E-4</v>
      </c>
      <c r="E27" s="5">
        <v>1.0139999999998718E-3</v>
      </c>
      <c r="F27">
        <f t="shared" si="3"/>
        <v>9847.0509854649954</v>
      </c>
      <c r="G27">
        <f t="shared" si="2"/>
        <v>9846.5383999999995</v>
      </c>
      <c r="H27">
        <f t="shared" si="4"/>
        <v>9844.9025000000001</v>
      </c>
      <c r="I27" s="4">
        <v>41</v>
      </c>
      <c r="J27">
        <f t="shared" si="5"/>
        <v>8.3780000000006112</v>
      </c>
      <c r="K27">
        <f t="shared" si="0"/>
        <v>9.4723242342643061</v>
      </c>
      <c r="L27">
        <f t="shared" si="1"/>
        <v>9.9849096992602426</v>
      </c>
      <c r="N27">
        <v>2</v>
      </c>
    </row>
    <row r="28" spans="2:19">
      <c r="B28" s="4">
        <v>42</v>
      </c>
      <c r="C28" s="5">
        <v>9.2200038984403614E-4</v>
      </c>
      <c r="D28" s="5">
        <v>1.0490031496297235E-3</v>
      </c>
      <c r="E28" s="5">
        <v>1.1040000000000186E-3</v>
      </c>
      <c r="F28">
        <f t="shared" si="3"/>
        <v>9837.0660757657351</v>
      </c>
      <c r="G28">
        <f t="shared" si="2"/>
        <v>9836.5244999999995</v>
      </c>
      <c r="H28">
        <f t="shared" si="4"/>
        <v>9834.7029999999995</v>
      </c>
      <c r="I28" s="4">
        <v>42</v>
      </c>
      <c r="J28">
        <f t="shared" si="5"/>
        <v>9.0676000000003114</v>
      </c>
      <c r="K28">
        <f t="shared" si="0"/>
        <v>10.31854518190994</v>
      </c>
      <c r="L28">
        <f t="shared" si="1"/>
        <v>10.860120947645555</v>
      </c>
    </row>
    <row r="29" spans="2:19">
      <c r="B29" s="4">
        <v>43</v>
      </c>
      <c r="C29" s="5">
        <v>1.0030030336943962E-3</v>
      </c>
      <c r="D29" s="5">
        <v>1.1500021642700986E-3</v>
      </c>
      <c r="E29" s="5">
        <v>1.2079999999999012E-3</v>
      </c>
      <c r="F29">
        <f t="shared" si="3"/>
        <v>9826.2059548180896</v>
      </c>
      <c r="G29">
        <f t="shared" si="2"/>
        <v>9825.6353999999992</v>
      </c>
      <c r="H29">
        <f t="shared" si="4"/>
        <v>9823.5993999999992</v>
      </c>
      <c r="I29" s="4">
        <v>43</v>
      </c>
      <c r="J29">
        <f t="shared" si="5"/>
        <v>9.8530999999984488</v>
      </c>
      <c r="K29">
        <f t="shared" si="0"/>
        <v>11.299501975328894</v>
      </c>
      <c r="L29">
        <f t="shared" si="1"/>
        <v>11.870056793419282</v>
      </c>
    </row>
    <row r="30" spans="2:19">
      <c r="B30" s="4">
        <v>44</v>
      </c>
      <c r="C30" s="5">
        <v>1.0960054792323658E-3</v>
      </c>
      <c r="D30" s="5">
        <v>1.2670009323564146E-3</v>
      </c>
      <c r="E30" s="5">
        <v>1.3270000000000194E-3</v>
      </c>
      <c r="F30">
        <f t="shared" si="3"/>
        <v>9814.3358980246703</v>
      </c>
      <c r="G30">
        <f t="shared" si="2"/>
        <v>9813.7463000000007</v>
      </c>
      <c r="H30">
        <f t="shared" si="4"/>
        <v>9811.4472999999998</v>
      </c>
      <c r="I30" s="4">
        <v>44</v>
      </c>
      <c r="J30">
        <f t="shared" si="5"/>
        <v>10.753399999999601</v>
      </c>
      <c r="K30">
        <f t="shared" si="0"/>
        <v>12.434025712009316</v>
      </c>
      <c r="L30">
        <f t="shared" si="1"/>
        <v>13.023623736678928</v>
      </c>
    </row>
    <row r="31" spans="2:19">
      <c r="B31" s="4">
        <v>45</v>
      </c>
      <c r="C31" s="5">
        <v>1.2010001506723123E-3</v>
      </c>
      <c r="D31" s="5">
        <v>1.4019974844679485E-3</v>
      </c>
      <c r="E31" s="5">
        <v>1.4649999999999626E-3</v>
      </c>
      <c r="F31">
        <f t="shared" si="3"/>
        <v>9801.3122742879914</v>
      </c>
      <c r="G31">
        <f t="shared" si="2"/>
        <v>9800.6939000000002</v>
      </c>
      <c r="H31">
        <f t="shared" si="4"/>
        <v>9798.0836999999992</v>
      </c>
      <c r="I31" s="4">
        <v>45</v>
      </c>
      <c r="J31">
        <f t="shared" si="5"/>
        <v>11.767499999999927</v>
      </c>
      <c r="K31">
        <f t="shared" si="0"/>
        <v>13.740548193840368</v>
      </c>
      <c r="L31">
        <f t="shared" si="1"/>
        <v>14.358922481831542</v>
      </c>
      <c r="N31" t="s">
        <v>10</v>
      </c>
      <c r="O31">
        <v>0.03</v>
      </c>
    </row>
    <row r="32" spans="2:19">
      <c r="B32" s="4">
        <v>46</v>
      </c>
      <c r="C32" s="5">
        <v>1.3199994917890204E-3</v>
      </c>
      <c r="D32" s="5">
        <v>1.5569992036911344E-3</v>
      </c>
      <c r="E32" s="5">
        <v>1.6220000000000613E-3</v>
      </c>
      <c r="F32">
        <f t="shared" si="3"/>
        <v>9786.9533518061598</v>
      </c>
      <c r="G32">
        <f t="shared" si="2"/>
        <v>9786.3161999999993</v>
      </c>
      <c r="H32">
        <f t="shared" si="4"/>
        <v>9783.3371000000006</v>
      </c>
      <c r="I32" s="4">
        <v>46</v>
      </c>
      <c r="J32">
        <f t="shared" si="5"/>
        <v>12.914000000000669</v>
      </c>
      <c r="K32">
        <f t="shared" si="0"/>
        <v>15.237286530469646</v>
      </c>
      <c r="L32">
        <f t="shared" si="1"/>
        <v>15.874438336630192</v>
      </c>
    </row>
    <row r="33" spans="2:19">
      <c r="B33" s="4">
        <v>47</v>
      </c>
      <c r="C33" s="5">
        <v>1.4549915504746263E-3</v>
      </c>
      <c r="D33" s="5">
        <v>1.7349986340450261E-3</v>
      </c>
      <c r="E33" s="5">
        <v>1.8019999999999542E-3</v>
      </c>
      <c r="F33">
        <f t="shared" si="3"/>
        <v>9771.0789134695297</v>
      </c>
      <c r="G33">
        <f t="shared" si="2"/>
        <v>9770.4231</v>
      </c>
      <c r="H33">
        <f t="shared" si="4"/>
        <v>9766.9982999999993</v>
      </c>
      <c r="I33" s="4">
        <v>47</v>
      </c>
      <c r="J33">
        <f t="shared" si="5"/>
        <v>14.210900000000038</v>
      </c>
      <c r="K33">
        <f t="shared" si="0"/>
        <v>16.95167073254197</v>
      </c>
      <c r="L33">
        <f t="shared" si="1"/>
        <v>17.607484202071646</v>
      </c>
    </row>
    <row r="34" spans="2:19">
      <c r="B34" s="4">
        <v>48</v>
      </c>
      <c r="C34" s="5">
        <v>1.607008359736284E-3</v>
      </c>
      <c r="D34" s="5">
        <v>1.9380040379543097E-3</v>
      </c>
      <c r="E34" s="5">
        <v>2.0079999999999599E-3</v>
      </c>
      <c r="F34">
        <f t="shared" si="3"/>
        <v>9753.471429267458</v>
      </c>
      <c r="G34">
        <f t="shared" si="2"/>
        <v>9752.7873999999993</v>
      </c>
      <c r="H34">
        <f t="shared" si="4"/>
        <v>9748.8603000000003</v>
      </c>
      <c r="I34" s="4">
        <v>48</v>
      </c>
      <c r="J34">
        <f t="shared" si="5"/>
        <v>15.666500000001179</v>
      </c>
      <c r="K34">
        <f t="shared" si="0"/>
        <v>18.900941362509911</v>
      </c>
      <c r="L34">
        <f t="shared" si="1"/>
        <v>19.584970629968666</v>
      </c>
      <c r="O34" t="s">
        <v>15</v>
      </c>
      <c r="P34" t="s">
        <v>11</v>
      </c>
      <c r="Q34" t="s">
        <v>12</v>
      </c>
      <c r="R34" t="s">
        <v>13</v>
      </c>
      <c r="S34" t="s">
        <v>14</v>
      </c>
    </row>
    <row r="35" spans="2:19">
      <c r="B35" s="4">
        <v>49</v>
      </c>
      <c r="C35" s="5">
        <v>1.7779959375453095E-3</v>
      </c>
      <c r="D35" s="5">
        <v>2.1699949009869116E-3</v>
      </c>
      <c r="E35" s="5">
        <v>2.2410000000001075E-3</v>
      </c>
      <c r="F35">
        <f t="shared" si="3"/>
        <v>9733.8864586374893</v>
      </c>
      <c r="G35">
        <f t="shared" si="2"/>
        <v>9733.1937999999991</v>
      </c>
      <c r="H35">
        <f t="shared" si="4"/>
        <v>9728.6499000000003</v>
      </c>
      <c r="I35" s="4">
        <v>49</v>
      </c>
      <c r="J35">
        <f t="shared" si="5"/>
        <v>17.297500000000582</v>
      </c>
      <c r="K35">
        <f t="shared" si="0"/>
        <v>21.120980916317421</v>
      </c>
      <c r="L35">
        <f t="shared" si="1"/>
        <v>21.813639553807661</v>
      </c>
      <c r="O35">
        <v>1</v>
      </c>
      <c r="P35">
        <v>100</v>
      </c>
      <c r="Q35">
        <f>(1+$O$31)^-O35</f>
        <v>0.970873786407767</v>
      </c>
      <c r="R35">
        <f>F49/$F$48</f>
        <v>0.9898880000000001</v>
      </c>
      <c r="S35">
        <f>P35*Q35*R35</f>
        <v>96.105631067961184</v>
      </c>
    </row>
    <row r="36" spans="2:19">
      <c r="B36" s="4">
        <v>50</v>
      </c>
      <c r="C36" s="5">
        <v>1.9710083899115109E-3</v>
      </c>
      <c r="D36" s="5">
        <v>2.434002863141761E-3</v>
      </c>
      <c r="E36" s="5">
        <v>2.5079999999998615E-3</v>
      </c>
      <c r="F36">
        <f t="shared" si="3"/>
        <v>9712.0728190836817</v>
      </c>
      <c r="G36">
        <f t="shared" si="2"/>
        <v>9711.3523999999998</v>
      </c>
      <c r="H36">
        <f t="shared" si="4"/>
        <v>9706.0977000000003</v>
      </c>
      <c r="I36" s="4">
        <v>50</v>
      </c>
      <c r="J36">
        <f t="shared" si="5"/>
        <v>19.130800000000818</v>
      </c>
      <c r="K36">
        <f t="shared" si="0"/>
        <v>23.637459546578611</v>
      </c>
      <c r="L36">
        <f t="shared" si="1"/>
        <v>24.357878630260529</v>
      </c>
      <c r="O36">
        <v>2</v>
      </c>
      <c r="P36">
        <v>110</v>
      </c>
      <c r="Q36">
        <f t="shared" ref="Q36:Q49" si="9">(1+$O$31)^-O36</f>
        <v>0.94259590913375435</v>
      </c>
      <c r="R36">
        <f t="shared" ref="R36:R49" si="10">F50/$F$48</f>
        <v>0.97865871052800002</v>
      </c>
      <c r="S36">
        <f t="shared" ref="S36:S49" si="11">P36*Q36*R36</f>
        <v>101.47276666799887</v>
      </c>
    </row>
    <row r="37" spans="2:19">
      <c r="B37" s="4">
        <v>51</v>
      </c>
      <c r="C37" s="5">
        <v>2.1890012487475593E-3</v>
      </c>
      <c r="D37" s="5">
        <v>2.7319955861841161E-3</v>
      </c>
      <c r="E37" s="5">
        <v>2.8089999999999665E-3</v>
      </c>
      <c r="F37">
        <f t="shared" si="3"/>
        <v>9687.7149404534211</v>
      </c>
      <c r="G37">
        <f t="shared" si="2"/>
        <v>9686.9668999999994</v>
      </c>
      <c r="H37">
        <f t="shared" si="4"/>
        <v>9680.8989999999994</v>
      </c>
      <c r="I37" s="4">
        <v>51</v>
      </c>
      <c r="J37">
        <f t="shared" si="5"/>
        <v>21.191499999998996</v>
      </c>
      <c r="K37">
        <f t="shared" si="0"/>
        <v>26.464750814311628</v>
      </c>
      <c r="L37">
        <f t="shared" si="1"/>
        <v>27.212791267733333</v>
      </c>
      <c r="O37">
        <v>3</v>
      </c>
      <c r="P37">
        <v>120</v>
      </c>
      <c r="Q37">
        <f t="shared" si="9"/>
        <v>0.91514165935315961</v>
      </c>
      <c r="R37">
        <f t="shared" si="10"/>
        <v>0.96621408636492612</v>
      </c>
      <c r="S37">
        <f t="shared" si="11"/>
        <v>106.10673147436748</v>
      </c>
    </row>
    <row r="38" spans="2:19">
      <c r="B38" s="4">
        <v>52</v>
      </c>
      <c r="C38" s="5">
        <v>2.4329989034670863E-3</v>
      </c>
      <c r="D38" s="5">
        <v>3.069994985722471E-3</v>
      </c>
      <c r="E38" s="5">
        <v>3.1519999999999829E-3</v>
      </c>
      <c r="F38">
        <f t="shared" si="3"/>
        <v>9660.5021491856878</v>
      </c>
      <c r="G38">
        <f t="shared" si="2"/>
        <v>9659.7075000000004</v>
      </c>
      <c r="H38">
        <f t="shared" si="4"/>
        <v>9652.6965</v>
      </c>
      <c r="I38" s="4">
        <v>52</v>
      </c>
      <c r="J38">
        <f t="shared" si="5"/>
        <v>23.485000000000582</v>
      </c>
      <c r="K38">
        <f t="shared" si="0"/>
        <v>29.655253588545747</v>
      </c>
      <c r="L38">
        <f t="shared" si="1"/>
        <v>30.449902774233124</v>
      </c>
      <c r="O38">
        <v>4</v>
      </c>
      <c r="P38">
        <v>130</v>
      </c>
      <c r="Q38">
        <f t="shared" si="9"/>
        <v>0.888487047915689</v>
      </c>
      <c r="R38">
        <f t="shared" si="10"/>
        <v>0.95245229913283036</v>
      </c>
      <c r="S38">
        <f t="shared" si="11"/>
        <v>110.01139909981509</v>
      </c>
    </row>
    <row r="39" spans="2:19">
      <c r="B39" s="4">
        <v>53</v>
      </c>
      <c r="C39" s="5">
        <v>2.7069979914771461E-3</v>
      </c>
      <c r="D39" s="5">
        <v>3.4519969250435467E-3</v>
      </c>
      <c r="E39" s="5">
        <v>3.5389999999999042E-3</v>
      </c>
      <c r="F39">
        <f t="shared" si="3"/>
        <v>9630.0522464114547</v>
      </c>
      <c r="G39">
        <f t="shared" si="2"/>
        <v>9629.2114999999994</v>
      </c>
      <c r="H39">
        <f t="shared" si="4"/>
        <v>9621.1005999999998</v>
      </c>
      <c r="I39" s="4">
        <v>53</v>
      </c>
      <c r="J39">
        <f t="shared" si="5"/>
        <v>26.044299999999566</v>
      </c>
      <c r="K39">
        <f t="shared" si="0"/>
        <v>33.240008488593958</v>
      </c>
      <c r="L39">
        <f t="shared" si="1"/>
        <v>34.080754900049214</v>
      </c>
      <c r="O39">
        <v>5</v>
      </c>
      <c r="P39">
        <v>140</v>
      </c>
      <c r="Q39">
        <f t="shared" si="9"/>
        <v>0.86260878438416411</v>
      </c>
      <c r="R39">
        <f t="shared" si="10"/>
        <v>0.93727020948465301</v>
      </c>
      <c r="S39">
        <f t="shared" si="11"/>
        <v>113.18965224602664</v>
      </c>
    </row>
    <row r="40" spans="2:19">
      <c r="B40" s="4">
        <v>54</v>
      </c>
      <c r="C40" s="5">
        <v>3.0140026620509384E-3</v>
      </c>
      <c r="D40" s="5">
        <v>3.8809976694815468E-3</v>
      </c>
      <c r="E40" s="5">
        <v>3.9760000000000177E-3</v>
      </c>
      <c r="F40">
        <f t="shared" si="3"/>
        <v>9595.9714915114055</v>
      </c>
      <c r="G40">
        <f t="shared" si="2"/>
        <v>9595.0563000000002</v>
      </c>
      <c r="H40">
        <f t="shared" si="4"/>
        <v>9585.6916000000001</v>
      </c>
      <c r="I40" s="4">
        <v>54</v>
      </c>
      <c r="J40">
        <f t="shared" si="5"/>
        <v>28.891299999999319</v>
      </c>
      <c r="K40">
        <f t="shared" si="0"/>
        <v>37.238391138844236</v>
      </c>
      <c r="L40">
        <f t="shared" si="1"/>
        <v>38.153582650249518</v>
      </c>
      <c r="O40">
        <v>6</v>
      </c>
      <c r="P40">
        <v>150</v>
      </c>
      <c r="Q40">
        <f t="shared" si="9"/>
        <v>0.83748425668365445</v>
      </c>
      <c r="R40">
        <f t="shared" si="10"/>
        <v>0.92056430527079869</v>
      </c>
      <c r="S40">
        <f t="shared" si="11"/>
        <v>115.64371693938294</v>
      </c>
    </row>
    <row r="41" spans="2:19">
      <c r="B41" s="4">
        <v>55</v>
      </c>
      <c r="C41" s="5">
        <v>3.3579953741636748E-3</v>
      </c>
      <c r="D41" s="5">
        <v>4.3629957794080534E-3</v>
      </c>
      <c r="E41" s="5">
        <v>4.4690000000000294E-3</v>
      </c>
      <c r="F41">
        <f t="shared" si="3"/>
        <v>9557.817908861156</v>
      </c>
      <c r="G41">
        <f t="shared" si="2"/>
        <v>9556.8003000000008</v>
      </c>
      <c r="H41">
        <f t="shared" si="4"/>
        <v>9545.9928999999993</v>
      </c>
      <c r="I41" s="4">
        <v>55</v>
      </c>
      <c r="J41">
        <f t="shared" si="5"/>
        <v>32.055399999999281</v>
      </c>
      <c r="K41">
        <f t="shared" si="0"/>
        <v>41.696279373545622</v>
      </c>
      <c r="L41">
        <f t="shared" si="1"/>
        <v>42.713888234700789</v>
      </c>
      <c r="O41">
        <v>7</v>
      </c>
      <c r="P41">
        <v>160</v>
      </c>
      <c r="Q41">
        <f t="shared" si="9"/>
        <v>0.81309151134335378</v>
      </c>
      <c r="R41">
        <f t="shared" si="10"/>
        <v>0.9022331082599413</v>
      </c>
      <c r="S41">
        <f t="shared" si="11"/>
        <v>117.37569305265399</v>
      </c>
    </row>
    <row r="42" spans="2:19">
      <c r="B42" s="4">
        <v>56</v>
      </c>
      <c r="C42" s="5">
        <v>3.7420049725074506E-3</v>
      </c>
      <c r="D42" s="5">
        <v>4.9030043635657347E-3</v>
      </c>
      <c r="E42" s="5">
        <v>5.0249999999998846E-3</v>
      </c>
      <c r="F42">
        <f t="shared" si="3"/>
        <v>9515.1040206264552</v>
      </c>
      <c r="G42">
        <f t="shared" si="2"/>
        <v>9513.9375</v>
      </c>
      <c r="H42">
        <f t="shared" si="4"/>
        <v>9501.4838999999993</v>
      </c>
      <c r="I42" s="4">
        <v>56</v>
      </c>
      <c r="J42">
        <f t="shared" si="5"/>
        <v>35.554599999999482</v>
      </c>
      <c r="K42">
        <f t="shared" si="0"/>
        <v>46.646877077191675</v>
      </c>
      <c r="L42">
        <f t="shared" si="1"/>
        <v>47.813397703646842</v>
      </c>
      <c r="O42">
        <v>8</v>
      </c>
      <c r="P42">
        <v>170</v>
      </c>
      <c r="Q42">
        <f t="shared" si="9"/>
        <v>0.78940923431393573</v>
      </c>
      <c r="R42">
        <f t="shared" si="10"/>
        <v>0.88218007519575592</v>
      </c>
      <c r="S42">
        <f t="shared" si="11"/>
        <v>118.38818660683964</v>
      </c>
    </row>
    <row r="43" spans="2:19">
      <c r="B43" s="4">
        <v>57</v>
      </c>
      <c r="C43" s="5">
        <v>4.1710002391342586E-3</v>
      </c>
      <c r="D43" s="5">
        <v>5.5069996240839107E-3</v>
      </c>
      <c r="E43" s="5">
        <v>5.6499999999999519E-3</v>
      </c>
      <c r="F43">
        <f t="shared" si="3"/>
        <v>9467.2906229228083</v>
      </c>
      <c r="G43">
        <f t="shared" si="2"/>
        <v>9465.9292999999998</v>
      </c>
      <c r="H43">
        <f t="shared" si="4"/>
        <v>9451.5938000000006</v>
      </c>
      <c r="I43" s="4">
        <v>57</v>
      </c>
      <c r="J43">
        <f t="shared" si="5"/>
        <v>39.422599999999875</v>
      </c>
      <c r="K43">
        <f t="shared" si="0"/>
        <v>52.128869096704875</v>
      </c>
      <c r="L43">
        <f t="shared" si="1"/>
        <v>53.490192019513415</v>
      </c>
      <c r="O43">
        <v>9</v>
      </c>
      <c r="P43">
        <v>180</v>
      </c>
      <c r="Q43">
        <f t="shared" si="9"/>
        <v>0.76641673234362695</v>
      </c>
      <c r="R43">
        <f t="shared" si="10"/>
        <v>0.86031700639217956</v>
      </c>
      <c r="S43">
        <f t="shared" si="11"/>
        <v>118.68504278737419</v>
      </c>
    </row>
    <row r="44" spans="2:19">
      <c r="B44" s="4">
        <v>58</v>
      </c>
      <c r="C44" s="5">
        <v>4.6490004451079725E-3</v>
      </c>
      <c r="D44" s="5">
        <v>6.1800012130892911E-3</v>
      </c>
      <c r="E44" s="5">
        <v>6.3520000000000633E-3</v>
      </c>
      <c r="F44">
        <f t="shared" si="3"/>
        <v>9413.8004309032949</v>
      </c>
      <c r="G44">
        <f t="shared" si="2"/>
        <v>9412.1712000000007</v>
      </c>
      <c r="H44">
        <f t="shared" si="4"/>
        <v>9395.6970999999994</v>
      </c>
      <c r="I44" s="4">
        <v>58</v>
      </c>
      <c r="J44">
        <f t="shared" si="5"/>
        <v>43.680599999999686</v>
      </c>
      <c r="K44">
        <f t="shared" si="0"/>
        <v>58.167229433804096</v>
      </c>
      <c r="L44">
        <f t="shared" si="1"/>
        <v>59.796460337098324</v>
      </c>
      <c r="O44">
        <v>10</v>
      </c>
      <c r="P44">
        <v>190</v>
      </c>
      <c r="Q44">
        <f t="shared" si="9"/>
        <v>0.74409391489672516</v>
      </c>
      <c r="R44">
        <f t="shared" si="10"/>
        <v>0.83656709511371696</v>
      </c>
      <c r="S44">
        <f t="shared" si="11"/>
        <v>118.27205212661987</v>
      </c>
    </row>
    <row r="45" spans="2:19">
      <c r="B45" s="4">
        <v>59</v>
      </c>
      <c r="C45" s="5">
        <v>5.1820030676958517E-3</v>
      </c>
      <c r="D45" s="5">
        <v>6.9289995140242519E-3</v>
      </c>
      <c r="E45" s="5">
        <v>7.1400000000001072E-3</v>
      </c>
      <c r="F45">
        <f t="shared" si="3"/>
        <v>9354.0039705661966</v>
      </c>
      <c r="G45">
        <f t="shared" si="2"/>
        <v>9352.0164999999997</v>
      </c>
      <c r="H45">
        <f t="shared" si="4"/>
        <v>9333.1283999999996</v>
      </c>
      <c r="I45" s="4">
        <v>59</v>
      </c>
      <c r="J45">
        <f t="shared" si="5"/>
        <v>48.364299999999275</v>
      </c>
      <c r="K45">
        <f t="shared" si="0"/>
        <v>64.800117783646783</v>
      </c>
      <c r="L45">
        <f t="shared" si="1"/>
        <v>66.787588349843645</v>
      </c>
      <c r="O45">
        <v>11</v>
      </c>
      <c r="P45">
        <v>200</v>
      </c>
      <c r="Q45">
        <f t="shared" si="9"/>
        <v>0.72242127659876232</v>
      </c>
      <c r="R45">
        <f t="shared" si="10"/>
        <v>0.81086942708601384</v>
      </c>
      <c r="S45">
        <f t="shared" si="11"/>
        <v>117.15786533407703</v>
      </c>
    </row>
    <row r="46" spans="2:19">
      <c r="B46" s="4">
        <v>60</v>
      </c>
      <c r="C46" s="5">
        <v>5.7740018284507793E-3</v>
      </c>
      <c r="D46" s="5">
        <v>7.759999804603286E-3</v>
      </c>
      <c r="E46" s="5">
        <v>8.022000000000069E-3</v>
      </c>
      <c r="F46">
        <f t="shared" si="3"/>
        <v>9287.2163822163529</v>
      </c>
      <c r="G46">
        <f t="shared" si="2"/>
        <v>9284.7641000000003</v>
      </c>
      <c r="H46">
        <f t="shared" si="4"/>
        <v>9263.1422000000002</v>
      </c>
      <c r="I46" s="4">
        <v>60</v>
      </c>
      <c r="J46">
        <f t="shared" si="5"/>
        <v>53.485399999999572</v>
      </c>
      <c r="K46">
        <f t="shared" si="0"/>
        <v>72.049767601787607</v>
      </c>
      <c r="L46">
        <f t="shared" si="1"/>
        <v>74.502049818140222</v>
      </c>
      <c r="O46">
        <v>12</v>
      </c>
      <c r="P46">
        <v>210</v>
      </c>
      <c r="Q46">
        <f t="shared" si="9"/>
        <v>0.70137988019297326</v>
      </c>
      <c r="R46">
        <f t="shared" si="10"/>
        <v>0.78318310136758895</v>
      </c>
      <c r="S46">
        <f t="shared" si="11"/>
        <v>115.35486265933577</v>
      </c>
    </row>
    <row r="47" spans="2:19">
      <c r="B47" s="4">
        <v>61</v>
      </c>
      <c r="C47" s="5">
        <v>6.4329996029273617E-3</v>
      </c>
      <c r="D47" s="5">
        <v>8.6799989140056398E-3</v>
      </c>
      <c r="E47" s="5">
        <v>9.0090000000001332E-3</v>
      </c>
      <c r="F47">
        <f t="shared" si="3"/>
        <v>9212.7143323982127</v>
      </c>
      <c r="G47">
        <f t="shared" si="2"/>
        <v>9209.6568000000007</v>
      </c>
      <c r="H47">
        <f t="shared" si="4"/>
        <v>9184.9686999999994</v>
      </c>
      <c r="I47" s="4">
        <v>61</v>
      </c>
      <c r="J47">
        <f t="shared" si="5"/>
        <v>59.086900000000242</v>
      </c>
      <c r="K47">
        <f t="shared" si="0"/>
        <v>79.939811022364665</v>
      </c>
      <c r="L47">
        <f t="shared" si="1"/>
        <v>82.997343420576726</v>
      </c>
      <c r="O47">
        <v>13</v>
      </c>
      <c r="P47">
        <v>220</v>
      </c>
      <c r="Q47">
        <f t="shared" si="9"/>
        <v>0.68095133999317792</v>
      </c>
      <c r="R47">
        <f t="shared" si="10"/>
        <v>0.75349184681164227</v>
      </c>
      <c r="S47">
        <f t="shared" si="11"/>
        <v>112.88008220727087</v>
      </c>
    </row>
    <row r="48" spans="2:19">
      <c r="B48" s="4">
        <v>62</v>
      </c>
      <c r="C48" s="5">
        <v>7.1640095691890941E-3</v>
      </c>
      <c r="D48" s="5">
        <v>9.6959955381960353E-3</v>
      </c>
      <c r="E48" s="5">
        <v>1.0111999999999927E-2</v>
      </c>
      <c r="F48">
        <f t="shared" si="3"/>
        <v>9129.716988977636</v>
      </c>
      <c r="G48">
        <f t="shared" si="2"/>
        <v>9125.8817999999992</v>
      </c>
      <c r="H48">
        <f t="shared" si="4"/>
        <v>9097.7404999999999</v>
      </c>
      <c r="I48" s="4">
        <v>62</v>
      </c>
      <c r="J48">
        <f t="shared" si="5"/>
        <v>65.176299999999173</v>
      </c>
      <c r="K48">
        <f t="shared" si="0"/>
        <v>88.484509214904392</v>
      </c>
      <c r="L48">
        <f t="shared" si="1"/>
        <v>92.319698192541182</v>
      </c>
      <c r="O48">
        <v>14</v>
      </c>
      <c r="P48">
        <v>230</v>
      </c>
      <c r="Q48">
        <f t="shared" si="9"/>
        <v>0.66111780581861923</v>
      </c>
      <c r="R48">
        <f t="shared" si="10"/>
        <v>0.72181052862060002</v>
      </c>
      <c r="S48">
        <f t="shared" si="11"/>
        <v>109.75641236663863</v>
      </c>
    </row>
    <row r="49" spans="2:19">
      <c r="B49" s="4">
        <v>63</v>
      </c>
      <c r="C49" s="5">
        <v>7.9740008997635017E-3</v>
      </c>
      <c r="D49" s="5">
        <v>1.0814995821626389E-2</v>
      </c>
      <c r="E49" s="5">
        <v>1.134400000000001E-2</v>
      </c>
      <c r="F49">
        <f t="shared" si="3"/>
        <v>9037.3972907850948</v>
      </c>
      <c r="G49">
        <f t="shared" si="2"/>
        <v>9032.5642000000007</v>
      </c>
      <c r="H49">
        <f t="shared" si="4"/>
        <v>9000.5884000000005</v>
      </c>
      <c r="I49" s="4">
        <v>63</v>
      </c>
      <c r="J49">
        <f t="shared" si="5"/>
        <v>71.770700000000943</v>
      </c>
      <c r="K49">
        <f t="shared" si="0"/>
        <v>97.687144081572114</v>
      </c>
      <c r="L49">
        <f t="shared" si="1"/>
        <v>102.52023486666621</v>
      </c>
      <c r="O49">
        <v>15</v>
      </c>
      <c r="P49">
        <v>240</v>
      </c>
      <c r="Q49">
        <f t="shared" si="9"/>
        <v>0.64186194739671765</v>
      </c>
      <c r="R49">
        <f t="shared" si="10"/>
        <v>0.68819003781850963</v>
      </c>
      <c r="S49">
        <f t="shared" si="11"/>
        <v>106.01351948477024</v>
      </c>
    </row>
    <row r="50" spans="2:19">
      <c r="B50" s="4">
        <v>64</v>
      </c>
      <c r="C50" s="5">
        <v>8.8709972065344304E-3</v>
      </c>
      <c r="D50" s="5">
        <v>1.2046000303559628E-2</v>
      </c>
      <c r="E50" s="5">
        <v>1.271599999999987E-2</v>
      </c>
      <c r="F50">
        <f t="shared" si="3"/>
        <v>8934.8770559184286</v>
      </c>
      <c r="G50">
        <f t="shared" si="2"/>
        <v>8928.8176999999996</v>
      </c>
      <c r="H50">
        <f t="shared" si="4"/>
        <v>8892.5740999999998</v>
      </c>
      <c r="I50" s="4">
        <v>64</v>
      </c>
      <c r="J50">
        <f t="shared" si="5"/>
        <v>78.886000000000422</v>
      </c>
      <c r="K50">
        <f t="shared" si="0"/>
        <v>107.55654072462858</v>
      </c>
      <c r="L50">
        <f t="shared" si="1"/>
        <v>113.61589664305757</v>
      </c>
      <c r="S50">
        <f>SUM(S35:S49)</f>
        <v>1676.4136141211325</v>
      </c>
    </row>
    <row r="51" spans="2:19">
      <c r="B51" s="4">
        <v>65</v>
      </c>
      <c r="C51" s="5">
        <v>9.864003771046995E-3</v>
      </c>
      <c r="D51" s="5">
        <v>1.3395999730939915E-2</v>
      </c>
      <c r="E51" s="5">
        <v>1.4243000000000096E-2</v>
      </c>
      <c r="F51">
        <f t="shared" si="3"/>
        <v>8821.261159275371</v>
      </c>
      <c r="G51">
        <f t="shared" si="2"/>
        <v>8813.6880999999994</v>
      </c>
      <c r="H51">
        <f t="shared" si="4"/>
        <v>8772.7358999999997</v>
      </c>
      <c r="I51" s="4">
        <v>65</v>
      </c>
      <c r="J51">
        <f t="shared" si="5"/>
        <v>86.534299999999348</v>
      </c>
      <c r="K51">
        <f t="shared" si="0"/>
        <v>118.06816341618833</v>
      </c>
      <c r="L51">
        <f t="shared" si="1"/>
        <v>125.64122269155996</v>
      </c>
    </row>
    <row r="52" spans="2:19">
      <c r="B52" s="4">
        <v>66</v>
      </c>
      <c r="C52" s="5">
        <v>1.0959996854647188E-2</v>
      </c>
      <c r="D52" s="5">
        <v>1.4872996409078921E-2</v>
      </c>
      <c r="E52" s="5">
        <v>1.5940000000000044E-2</v>
      </c>
      <c r="F52">
        <f t="shared" si="3"/>
        <v>8695.6199365838111</v>
      </c>
      <c r="G52">
        <f t="shared" si="2"/>
        <v>8686.2016000000003</v>
      </c>
      <c r="H52">
        <f t="shared" si="4"/>
        <v>8640.0481</v>
      </c>
      <c r="I52" s="4">
        <v>66</v>
      </c>
      <c r="J52">
        <f t="shared" si="5"/>
        <v>94.694900000000416</v>
      </c>
      <c r="K52">
        <f t="shared" si="0"/>
        <v>129.18984520533559</v>
      </c>
      <c r="L52">
        <f t="shared" si="1"/>
        <v>138.60818178914633</v>
      </c>
    </row>
    <row r="53" spans="2:19">
      <c r="B53" s="4">
        <v>67</v>
      </c>
      <c r="C53" s="5">
        <v>1.2168996578532426E-2</v>
      </c>
      <c r="D53" s="5">
        <v>1.6484002407623596E-2</v>
      </c>
      <c r="E53" s="5">
        <v>1.7823999999999889E-2</v>
      </c>
      <c r="F53">
        <f t="shared" si="3"/>
        <v>8557.0117547946647</v>
      </c>
      <c r="G53">
        <f t="shared" si="2"/>
        <v>8545.3531999999996</v>
      </c>
      <c r="H53">
        <f t="shared" si="4"/>
        <v>8493.5187000000005</v>
      </c>
      <c r="I53" s="4">
        <v>67</v>
      </c>
      <c r="J53">
        <f t="shared" si="5"/>
        <v>103.35760000000118</v>
      </c>
      <c r="K53">
        <f t="shared" si="0"/>
        <v>140.86162272279398</v>
      </c>
      <c r="L53">
        <f t="shared" si="1"/>
        <v>152.52017751745916</v>
      </c>
    </row>
    <row r="54" spans="2:19">
      <c r="B54" s="4">
        <v>68</v>
      </c>
      <c r="C54" s="5">
        <v>1.3502006135375026E-2</v>
      </c>
      <c r="D54" s="5">
        <v>1.823900181143295E-2</v>
      </c>
      <c r="E54" s="5">
        <v>1.9912999999999938E-2</v>
      </c>
      <c r="F54">
        <f t="shared" si="3"/>
        <v>8404.4915772772056</v>
      </c>
      <c r="G54">
        <f t="shared" si="2"/>
        <v>8390.1610999999994</v>
      </c>
      <c r="H54">
        <f t="shared" si="4"/>
        <v>8332.1396000000004</v>
      </c>
      <c r="I54" s="4">
        <v>68</v>
      </c>
      <c r="J54">
        <f t="shared" si="5"/>
        <v>112.50060000000121</v>
      </c>
      <c r="K54">
        <f t="shared" si="0"/>
        <v>153.02816350111425</v>
      </c>
      <c r="L54">
        <f t="shared" si="1"/>
        <v>167.35864077832048</v>
      </c>
      <c r="N54">
        <v>3</v>
      </c>
    </row>
    <row r="55" spans="2:19">
      <c r="B55" s="4">
        <v>69</v>
      </c>
      <c r="C55" s="5">
        <v>1.4969003174250987E-2</v>
      </c>
      <c r="D55" s="5">
        <v>2.0144994220273917E-2</v>
      </c>
      <c r="E55" s="5">
        <v>2.2225999999999965E-2</v>
      </c>
      <c r="F55">
        <f t="shared" si="3"/>
        <v>8237.1329364988851</v>
      </c>
      <c r="G55">
        <f t="shared" si="2"/>
        <v>8219.6389999999992</v>
      </c>
      <c r="H55">
        <f t="shared" si="4"/>
        <v>8154.9318000000003</v>
      </c>
      <c r="I55" s="4">
        <v>69</v>
      </c>
      <c r="J55">
        <f t="shared" si="5"/>
        <v>122.07120000000032</v>
      </c>
      <c r="K55">
        <f t="shared" si="0"/>
        <v>165.58458014773805</v>
      </c>
      <c r="L55">
        <f t="shared" si="1"/>
        <v>183.07851664662394</v>
      </c>
    </row>
    <row r="56" spans="2:19">
      <c r="B56" s="4">
        <v>70</v>
      </c>
      <c r="C56" s="5">
        <v>1.6582008722144881E-2</v>
      </c>
      <c r="D56" s="5">
        <v>2.220999712542468E-2</v>
      </c>
      <c r="E56" s="5">
        <v>2.4782999999999972E-2</v>
      </c>
      <c r="F56">
        <f t="shared" si="3"/>
        <v>8054.0544198522612</v>
      </c>
      <c r="G56">
        <f t="shared" si="2"/>
        <v>8032.8606</v>
      </c>
      <c r="H56">
        <f t="shared" si="4"/>
        <v>7960.9776000000002</v>
      </c>
      <c r="I56" s="4">
        <v>70</v>
      </c>
      <c r="J56">
        <f t="shared" si="5"/>
        <v>132.00900000000001</v>
      </c>
      <c r="K56">
        <f t="shared" si="0"/>
        <v>178.40981083493716</v>
      </c>
      <c r="L56">
        <f t="shared" si="1"/>
        <v>199.60363068719835</v>
      </c>
    </row>
    <row r="57" spans="2:19">
      <c r="B57" s="4">
        <v>71</v>
      </c>
      <c r="C57" s="5">
        <v>1.8352993849550376E-2</v>
      </c>
      <c r="D57" s="5">
        <v>2.4440994605678765E-2</v>
      </c>
      <c r="E57" s="5">
        <v>2.7606000000000047E-2</v>
      </c>
      <c r="F57">
        <f t="shared" si="3"/>
        <v>7854.4507891650628</v>
      </c>
      <c r="G57">
        <f t="shared" si="2"/>
        <v>7828.9686000000002</v>
      </c>
      <c r="H57">
        <f t="shared" si="4"/>
        <v>7749.4659000000001</v>
      </c>
      <c r="I57" s="4">
        <v>71</v>
      </c>
      <c r="J57">
        <f t="shared" si="5"/>
        <v>142.22590000000037</v>
      </c>
      <c r="K57">
        <f t="shared" si="0"/>
        <v>191.34777932062843</v>
      </c>
      <c r="L57">
        <f t="shared" si="1"/>
        <v>216.8299684856911</v>
      </c>
      <c r="N57" t="s">
        <v>10</v>
      </c>
      <c r="O57">
        <v>0.03</v>
      </c>
    </row>
    <row r="58" spans="2:19">
      <c r="B58" s="4">
        <v>72</v>
      </c>
      <c r="C58" s="5">
        <v>2.0296001861882077E-2</v>
      </c>
      <c r="D58" s="5">
        <v>2.6847005706439796E-2</v>
      </c>
      <c r="E58" s="5">
        <v>3.0718000000000006E-2</v>
      </c>
      <c r="F58">
        <f t="shared" si="3"/>
        <v>7637.6208206793717</v>
      </c>
      <c r="G58">
        <f t="shared" si="2"/>
        <v>7607.24</v>
      </c>
      <c r="H58">
        <f t="shared" si="4"/>
        <v>7519.7026999999998</v>
      </c>
      <c r="I58" s="4">
        <v>72</v>
      </c>
      <c r="J58">
        <f t="shared" si="5"/>
        <v>152.61989999999969</v>
      </c>
      <c r="K58">
        <f t="shared" si="0"/>
        <v>204.23161569025706</v>
      </c>
      <c r="L58">
        <f t="shared" si="1"/>
        <v>234.61243636962899</v>
      </c>
    </row>
    <row r="59" spans="2:19">
      <c r="B59" s="4">
        <v>73</v>
      </c>
      <c r="C59" s="5">
        <v>2.242299876218963E-2</v>
      </c>
      <c r="D59" s="5">
        <v>2.9434002555818888E-2</v>
      </c>
      <c r="E59" s="5">
        <v>3.4144000000000015E-2</v>
      </c>
      <c r="F59">
        <f t="shared" si="3"/>
        <v>7403.0083843097427</v>
      </c>
      <c r="G59">
        <f t="shared" si="2"/>
        <v>7367.0828000000001</v>
      </c>
      <c r="H59">
        <f t="shared" si="4"/>
        <v>7271.1460999999999</v>
      </c>
      <c r="I59" s="4">
        <v>73</v>
      </c>
      <c r="J59">
        <f t="shared" si="5"/>
        <v>163.04089999999997</v>
      </c>
      <c r="K59">
        <f t="shared" si="0"/>
        <v>216.84273396412937</v>
      </c>
      <c r="L59">
        <f t="shared" si="1"/>
        <v>252.76831827387196</v>
      </c>
    </row>
    <row r="60" spans="2:19">
      <c r="B60" s="4">
        <v>74</v>
      </c>
      <c r="C60" s="5">
        <v>2.4750005768526498E-2</v>
      </c>
      <c r="D60" s="5">
        <v>3.2208004618110513E-2</v>
      </c>
      <c r="E60" s="5">
        <v>3.7911000000000035E-2</v>
      </c>
      <c r="F60">
        <f t="shared" si="3"/>
        <v>7150.2400660358708</v>
      </c>
      <c r="G60">
        <f t="shared" si="2"/>
        <v>7108.1052</v>
      </c>
      <c r="H60">
        <f t="shared" si="4"/>
        <v>7003.5216</v>
      </c>
      <c r="I60" s="4">
        <v>74</v>
      </c>
      <c r="J60">
        <f t="shared" si="5"/>
        <v>173.33719999999994</v>
      </c>
      <c r="K60">
        <f t="shared" si="0"/>
        <v>228.93788510761533</v>
      </c>
      <c r="L60">
        <f t="shared" si="1"/>
        <v>271.07275114348613</v>
      </c>
      <c r="O60" t="s">
        <v>15</v>
      </c>
      <c r="P60" t="s">
        <v>11</v>
      </c>
      <c r="Q60" t="s">
        <v>12</v>
      </c>
      <c r="R60" t="s">
        <v>13</v>
      </c>
      <c r="S60" t="s">
        <v>14</v>
      </c>
    </row>
    <row r="61" spans="2:19">
      <c r="B61" s="4">
        <v>75</v>
      </c>
      <c r="C61" s="5">
        <v>2.7293007016963099E-2</v>
      </c>
      <c r="D61" s="5">
        <v>3.5175998180895438E-2</v>
      </c>
      <c r="E61" s="5">
        <v>4.2045999999999965E-2</v>
      </c>
      <c r="F61">
        <f t="shared" si="3"/>
        <v>6879.1673148923846</v>
      </c>
      <c r="G61">
        <f t="shared" si="2"/>
        <v>6830.1844000000001</v>
      </c>
      <c r="H61">
        <f t="shared" si="4"/>
        <v>6716.8230999999996</v>
      </c>
      <c r="I61" s="4">
        <v>75</v>
      </c>
      <c r="J61">
        <f t="shared" si="5"/>
        <v>183.32229999999981</v>
      </c>
      <c r="K61">
        <f t="shared" si="0"/>
        <v>240.25855402958041</v>
      </c>
      <c r="L61">
        <f t="shared" si="1"/>
        <v>289.24146892196495</v>
      </c>
      <c r="O61">
        <v>1</v>
      </c>
      <c r="P61">
        <v>100</v>
      </c>
      <c r="Q61">
        <f>(1+$O$57)^-O61</f>
        <v>0.970873786407767</v>
      </c>
      <c r="R61">
        <f>F49/$F$48</f>
        <v>0.9898880000000001</v>
      </c>
      <c r="S61">
        <f>P61*Q61*R61</f>
        <v>96.105631067961184</v>
      </c>
    </row>
    <row r="62" spans="2:19">
      <c r="B62" s="4">
        <v>76</v>
      </c>
      <c r="C62" s="5">
        <v>3.0067009798987826E-2</v>
      </c>
      <c r="D62" s="5">
        <v>3.83439947054404E-2</v>
      </c>
      <c r="E62" s="5">
        <v>4.6578000000000043E-2</v>
      </c>
      <c r="F62">
        <f t="shared" si="3"/>
        <v>6589.9258459704197</v>
      </c>
      <c r="G62">
        <f t="shared" si="2"/>
        <v>6533.5007999999998</v>
      </c>
      <c r="H62">
        <f t="shared" si="4"/>
        <v>6411.3459000000003</v>
      </c>
      <c r="I62" s="4">
        <v>76</v>
      </c>
      <c r="J62">
        <f t="shared" si="5"/>
        <v>192.77000000000044</v>
      </c>
      <c r="K62">
        <f t="shared" si="0"/>
        <v>250.5205200831906</v>
      </c>
      <c r="L62">
        <f t="shared" si="1"/>
        <v>306.94556605361049</v>
      </c>
      <c r="O62">
        <v>2</v>
      </c>
      <c r="P62">
        <f>P61*1.02</f>
        <v>102</v>
      </c>
      <c r="Q62">
        <f t="shared" ref="Q62:Q75" si="12">(1+$O$57)^-O62</f>
        <v>0.94259590913375435</v>
      </c>
      <c r="R62">
        <f t="shared" ref="R62:R75" si="13">F50/$F$48</f>
        <v>0.97865871052800002</v>
      </c>
      <c r="S62">
        <f t="shared" ref="S62:S75" si="14">P62*Q62*R62</f>
        <v>94.092929092144416</v>
      </c>
    </row>
    <row r="63" spans="2:19">
      <c r="B63" s="4">
        <v>77</v>
      </c>
      <c r="C63" s="5">
        <v>3.3090003292482073E-2</v>
      </c>
      <c r="D63" s="5">
        <v>4.1714994223925599E-2</v>
      </c>
      <c r="E63" s="5">
        <v>5.1537999999999966E-2</v>
      </c>
      <c r="F63">
        <f t="shared" si="3"/>
        <v>6282.9802799168092</v>
      </c>
      <c r="G63">
        <f t="shared" si="2"/>
        <v>6218.5758999999998</v>
      </c>
      <c r="H63">
        <f t="shared" si="4"/>
        <v>6087.8083999999999</v>
      </c>
      <c r="I63" s="4">
        <v>77</v>
      </c>
      <c r="J63">
        <f t="shared" si="5"/>
        <v>201.44560000000001</v>
      </c>
      <c r="K63">
        <f t="shared" si="0"/>
        <v>259.40785774954293</v>
      </c>
      <c r="L63">
        <f t="shared" si="1"/>
        <v>323.8122376663523</v>
      </c>
      <c r="O63">
        <v>3</v>
      </c>
      <c r="P63">
        <f>P62*1.02</f>
        <v>104.04</v>
      </c>
      <c r="Q63">
        <f t="shared" si="12"/>
        <v>0.91514165935315961</v>
      </c>
      <c r="R63">
        <f t="shared" si="13"/>
        <v>0.96621408636492612</v>
      </c>
      <c r="S63">
        <f t="shared" si="14"/>
        <v>91.994536188276598</v>
      </c>
    </row>
    <row r="64" spans="2:19">
      <c r="B64" s="4">
        <v>78</v>
      </c>
      <c r="C64" s="5">
        <v>3.6379000565546424E-2</v>
      </c>
      <c r="D64" s="5">
        <v>4.5291998101775137E-2</v>
      </c>
      <c r="E64" s="5">
        <v>5.6955999999999958E-2</v>
      </c>
      <c r="F64">
        <f t="shared" si="3"/>
        <v>5959.1680422504569</v>
      </c>
      <c r="G64">
        <f t="shared" si="2"/>
        <v>5886.3627999999999</v>
      </c>
      <c r="H64">
        <f t="shared" si="4"/>
        <v>5747.3624</v>
      </c>
      <c r="I64" s="4">
        <v>78</v>
      </c>
      <c r="J64">
        <f t="shared" si="5"/>
        <v>209.08330000000024</v>
      </c>
      <c r="K64">
        <f t="shared" si="0"/>
        <v>266.60513276395977</v>
      </c>
      <c r="L64">
        <f t="shared" si="1"/>
        <v>339.41037501441679</v>
      </c>
      <c r="O64">
        <v>4</v>
      </c>
      <c r="P64">
        <f t="shared" ref="P64:P75" si="15">P63*1.02</f>
        <v>106.1208</v>
      </c>
      <c r="Q64">
        <f t="shared" si="12"/>
        <v>0.888487047915689</v>
      </c>
      <c r="R64">
        <f t="shared" si="13"/>
        <v>0.95245229913283036</v>
      </c>
      <c r="S64">
        <f t="shared" si="14"/>
        <v>89.803828319935832</v>
      </c>
    </row>
    <row r="65" spans="2:19">
      <c r="B65" s="4">
        <v>79</v>
      </c>
      <c r="C65" s="5">
        <v>3.99540028636928E-2</v>
      </c>
      <c r="D65" s="5">
        <v>4.9079999964264688E-2</v>
      </c>
      <c r="E65" s="5">
        <v>6.2867000000000006E-2</v>
      </c>
      <c r="F65">
        <f t="shared" si="3"/>
        <v>5619.7576672360401</v>
      </c>
      <c r="G65">
        <f t="shared" si="2"/>
        <v>5538.2790999999997</v>
      </c>
      <c r="H65">
        <f t="shared" si="4"/>
        <v>5391.64</v>
      </c>
      <c r="I65" s="4">
        <v>79</v>
      </c>
      <c r="J65">
        <f t="shared" si="5"/>
        <v>215.41760000000068</v>
      </c>
      <c r="K65">
        <f t="shared" si="0"/>
        <v>271.81873803008784</v>
      </c>
      <c r="L65">
        <f t="shared" si="1"/>
        <v>353.29730526612815</v>
      </c>
      <c r="O65">
        <v>5</v>
      </c>
      <c r="P65">
        <f t="shared" si="15"/>
        <v>108.243216</v>
      </c>
      <c r="Q65">
        <f t="shared" si="12"/>
        <v>0.86260878438416411</v>
      </c>
      <c r="R65">
        <f t="shared" si="13"/>
        <v>0.93727020948465301</v>
      </c>
      <c r="S65">
        <f t="shared" si="14"/>
        <v>87.514371264511041</v>
      </c>
    </row>
    <row r="66" spans="2:19">
      <c r="B66" s="4">
        <v>80</v>
      </c>
      <c r="C66" s="5">
        <v>4.3833002000420833E-2</v>
      </c>
      <c r="D66" s="5">
        <v>5.3078001535577117E-2</v>
      </c>
      <c r="E66" s="5">
        <v>6.9303000000000017E-2</v>
      </c>
      <c r="F66">
        <f t="shared" si="3"/>
        <v>5266.4603619699119</v>
      </c>
      <c r="G66">
        <f t="shared" si="2"/>
        <v>5176.2223999999997</v>
      </c>
      <c r="H66">
        <f t="shared" si="4"/>
        <v>5022.7930999999999</v>
      </c>
      <c r="I66" s="4">
        <v>80</v>
      </c>
      <c r="J66">
        <f t="shared" si="5"/>
        <v>220.16409999999996</v>
      </c>
      <c r="K66">
        <f t="shared" si="0"/>
        <v>274.74354049568865</v>
      </c>
      <c r="L66">
        <f t="shared" si="1"/>
        <v>364.9815024656009</v>
      </c>
      <c r="O66">
        <v>6</v>
      </c>
      <c r="P66">
        <f t="shared" si="15"/>
        <v>110.40808032000001</v>
      </c>
      <c r="Q66">
        <f t="shared" si="12"/>
        <v>0.83748425668365445</v>
      </c>
      <c r="R66">
        <f t="shared" si="13"/>
        <v>0.92056430527079869</v>
      </c>
      <c r="S66">
        <f t="shared" si="14"/>
        <v>85.120005255644912</v>
      </c>
    </row>
    <row r="67" spans="2:19">
      <c r="B67" s="4">
        <v>81</v>
      </c>
      <c r="C67" s="5">
        <v>4.8036993716545809E-2</v>
      </c>
      <c r="D67" s="5">
        <v>5.7287993196198969E-2</v>
      </c>
      <c r="E67" s="5">
        <v>7.6300000000000007E-2</v>
      </c>
      <c r="F67">
        <f t="shared" si="3"/>
        <v>4901.478859504311</v>
      </c>
      <c r="G67">
        <f t="shared" si="2"/>
        <v>4802.6289999999999</v>
      </c>
      <c r="H67">
        <f t="shared" si="4"/>
        <v>4643.5128999999997</v>
      </c>
      <c r="I67" s="4">
        <v>81</v>
      </c>
      <c r="J67">
        <f t="shared" si="5"/>
        <v>223.06039999999939</v>
      </c>
      <c r="K67">
        <f t="shared" si="0"/>
        <v>275.13297747586785</v>
      </c>
      <c r="L67">
        <f t="shared" ref="L67:L106" si="16">E67*F67</f>
        <v>373.98283698017894</v>
      </c>
      <c r="O67">
        <v>7</v>
      </c>
      <c r="P67">
        <f t="shared" si="15"/>
        <v>112.61624192640001</v>
      </c>
      <c r="Q67">
        <f t="shared" si="12"/>
        <v>0.81309151134335378</v>
      </c>
      <c r="R67">
        <f t="shared" si="13"/>
        <v>0.9022331082599413</v>
      </c>
      <c r="S67">
        <f t="shared" si="14"/>
        <v>82.615059031853434</v>
      </c>
    </row>
    <row r="68" spans="2:19">
      <c r="B68" s="4">
        <v>82</v>
      </c>
      <c r="C68" s="5">
        <v>5.2586000826496587E-2</v>
      </c>
      <c r="D68" s="5">
        <v>6.1708999540993965E-2</v>
      </c>
      <c r="E68" s="5">
        <v>8.3893000000000079E-2</v>
      </c>
      <c r="F68">
        <f t="shared" si="3"/>
        <v>4527.4960225241321</v>
      </c>
      <c r="G68">
        <f t="shared" ref="G68:G106" si="17">F69/(1-D68)</f>
        <v>4420.4525000000003</v>
      </c>
      <c r="H68">
        <f t="shared" si="4"/>
        <v>4257.0056000000004</v>
      </c>
      <c r="I68" s="4">
        <v>82</v>
      </c>
      <c r="J68">
        <f t="shared" si="5"/>
        <v>223.85890000000063</v>
      </c>
      <c r="K68">
        <f t="shared" ref="K68:K106" si="18">G68-F69</f>
        <v>272.78170129348564</v>
      </c>
      <c r="L68">
        <f t="shared" si="16"/>
        <v>379.82522381761737</v>
      </c>
      <c r="O68">
        <v>8</v>
      </c>
      <c r="P68">
        <f t="shared" si="15"/>
        <v>114.868566764928</v>
      </c>
      <c r="Q68">
        <f t="shared" si="12"/>
        <v>0.78940923431393573</v>
      </c>
      <c r="R68">
        <f t="shared" si="13"/>
        <v>0.88218007519575592</v>
      </c>
      <c r="S68">
        <f t="shared" si="14"/>
        <v>79.994595984861846</v>
      </c>
    </row>
    <row r="69" spans="2:19">
      <c r="B69" s="4">
        <v>83</v>
      </c>
      <c r="C69" s="5">
        <v>5.7501000002999764E-2</v>
      </c>
      <c r="D69" s="5">
        <v>6.6337009823603243E-2</v>
      </c>
      <c r="E69" s="5">
        <v>9.2116999999999977E-2</v>
      </c>
      <c r="F69">
        <f t="shared" ref="F69:F106" si="19">F68-E68*F68</f>
        <v>4147.6707987065147</v>
      </c>
      <c r="G69">
        <f t="shared" si="17"/>
        <v>4033.1466999999998</v>
      </c>
      <c r="H69">
        <f t="shared" ref="H69:H106" si="20">G70/(1-C69)</f>
        <v>3866.9884000000002</v>
      </c>
      <c r="I69" s="4">
        <v>83</v>
      </c>
      <c r="J69">
        <f t="shared" ref="J69:J106" si="21">H69-G70</f>
        <v>222.35570000000007</v>
      </c>
      <c r="K69">
        <f t="shared" si="18"/>
        <v>267.546892257933</v>
      </c>
      <c r="L69">
        <f t="shared" si="16"/>
        <v>382.0709909644479</v>
      </c>
      <c r="O69">
        <v>9</v>
      </c>
      <c r="P69">
        <f t="shared" si="15"/>
        <v>117.16593810022657</v>
      </c>
      <c r="Q69">
        <f t="shared" si="12"/>
        <v>0.76641673234362695</v>
      </c>
      <c r="R69">
        <f t="shared" si="13"/>
        <v>0.86031700639217956</v>
      </c>
      <c r="S69">
        <f t="shared" si="14"/>
        <v>77.254690981379042</v>
      </c>
    </row>
    <row r="70" spans="2:19">
      <c r="B70" s="4">
        <v>84</v>
      </c>
      <c r="C70" s="5">
        <v>6.2803987206208056E-2</v>
      </c>
      <c r="D70" s="5">
        <v>7.116899105869734E-2</v>
      </c>
      <c r="E70" s="5">
        <v>0.10100699999999992</v>
      </c>
      <c r="F70">
        <f t="shared" si="19"/>
        <v>3765.5998077420668</v>
      </c>
      <c r="G70">
        <f t="shared" si="17"/>
        <v>3644.6327000000001</v>
      </c>
      <c r="H70">
        <f t="shared" si="20"/>
        <v>3477.5929000000001</v>
      </c>
      <c r="I70" s="4">
        <v>84</v>
      </c>
      <c r="J70">
        <f t="shared" si="21"/>
        <v>218.4067</v>
      </c>
      <c r="K70">
        <f t="shared" si="18"/>
        <v>259.38483203853593</v>
      </c>
      <c r="L70">
        <f t="shared" si="16"/>
        <v>380.35193978060261</v>
      </c>
      <c r="O70">
        <v>10</v>
      </c>
      <c r="P70">
        <f t="shared" si="15"/>
        <v>119.5092568622311</v>
      </c>
      <c r="Q70">
        <f t="shared" si="12"/>
        <v>0.74409391489672516</v>
      </c>
      <c r="R70">
        <f t="shared" si="13"/>
        <v>0.83656709511371696</v>
      </c>
      <c r="S70">
        <f t="shared" si="14"/>
        <v>74.392658195912631</v>
      </c>
    </row>
    <row r="71" spans="2:19">
      <c r="B71" s="4">
        <v>85</v>
      </c>
      <c r="C71" s="5">
        <v>6.8515998664591807E-2</v>
      </c>
      <c r="D71" s="5">
        <v>7.6199005210280432E-2</v>
      </c>
      <c r="E71" s="5">
        <v>0.11060000000000006</v>
      </c>
      <c r="F71">
        <f t="shared" si="19"/>
        <v>3385.2478679614642</v>
      </c>
      <c r="G71">
        <f t="shared" si="17"/>
        <v>3259.1862000000001</v>
      </c>
      <c r="H71">
        <f t="shared" si="20"/>
        <v>3093.2863000000002</v>
      </c>
      <c r="I71" s="4">
        <v>85</v>
      </c>
      <c r="J71">
        <f t="shared" si="21"/>
        <v>211.93960000000015</v>
      </c>
      <c r="K71">
        <f t="shared" si="18"/>
        <v>248.34674623507408</v>
      </c>
      <c r="L71">
        <f t="shared" si="16"/>
        <v>374.40841419653816</v>
      </c>
      <c r="O71">
        <v>11</v>
      </c>
      <c r="P71">
        <f t="shared" si="15"/>
        <v>121.89944199947573</v>
      </c>
      <c r="Q71">
        <f t="shared" si="12"/>
        <v>0.72242127659876232</v>
      </c>
      <c r="R71">
        <f t="shared" si="13"/>
        <v>0.81086942708601384</v>
      </c>
      <c r="S71">
        <f t="shared" si="14"/>
        <v>71.407392050368557</v>
      </c>
    </row>
    <row r="72" spans="2:19">
      <c r="B72" s="4">
        <v>86</v>
      </c>
      <c r="C72" s="5">
        <v>7.4660993982151994E-2</v>
      </c>
      <c r="D72" s="5">
        <v>8.1422013719977815E-2</v>
      </c>
      <c r="E72" s="5">
        <v>0.12092900000000001</v>
      </c>
      <c r="F72">
        <f t="shared" si="19"/>
        <v>3010.839453764926</v>
      </c>
      <c r="G72">
        <f t="shared" si="17"/>
        <v>2881.3467000000001</v>
      </c>
      <c r="H72">
        <f t="shared" si="20"/>
        <v>2718.7127999999998</v>
      </c>
      <c r="I72" s="4">
        <v>86</v>
      </c>
      <c r="J72">
        <f t="shared" si="21"/>
        <v>202.98179999999957</v>
      </c>
      <c r="K72">
        <f t="shared" si="18"/>
        <v>234.60505053941279</v>
      </c>
      <c r="L72">
        <f t="shared" si="16"/>
        <v>364.09780430433875</v>
      </c>
      <c r="O72">
        <v>12</v>
      </c>
      <c r="P72">
        <f t="shared" si="15"/>
        <v>124.33743083946524</v>
      </c>
      <c r="Q72">
        <f t="shared" si="12"/>
        <v>0.70137988019297326</v>
      </c>
      <c r="R72">
        <f t="shared" si="13"/>
        <v>0.78318310136758895</v>
      </c>
      <c r="S72">
        <f t="shared" si="14"/>
        <v>68.299653609053195</v>
      </c>
    </row>
    <row r="73" spans="2:19">
      <c r="B73" s="4">
        <v>87</v>
      </c>
      <c r="C73" s="5">
        <v>8.125799041173902E-2</v>
      </c>
      <c r="D73" s="5">
        <v>8.6826992645237341E-2</v>
      </c>
      <c r="E73" s="5">
        <v>0.13202800000000009</v>
      </c>
      <c r="F73">
        <f t="shared" si="19"/>
        <v>2646.7416494605873</v>
      </c>
      <c r="G73">
        <f t="shared" si="17"/>
        <v>2515.7310000000002</v>
      </c>
      <c r="H73">
        <f t="shared" si="20"/>
        <v>2358.5299</v>
      </c>
      <c r="I73" s="4">
        <v>87</v>
      </c>
      <c r="J73">
        <f t="shared" si="21"/>
        <v>191.64939999999979</v>
      </c>
      <c r="K73">
        <f t="shared" si="18"/>
        <v>218.43335703439561</v>
      </c>
      <c r="L73">
        <f t="shared" si="16"/>
        <v>349.44400649498266</v>
      </c>
      <c r="O73">
        <v>13</v>
      </c>
      <c r="P73">
        <f t="shared" si="15"/>
        <v>126.82417945625456</v>
      </c>
      <c r="Q73">
        <f t="shared" si="12"/>
        <v>0.68095133999317792</v>
      </c>
      <c r="R73">
        <f t="shared" si="13"/>
        <v>0.75349184681164227</v>
      </c>
      <c r="S73">
        <f t="shared" si="14"/>
        <v>65.072380922234956</v>
      </c>
    </row>
    <row r="74" spans="2:19">
      <c r="B74" s="4">
        <v>88</v>
      </c>
      <c r="C74" s="5">
        <v>8.8331036949781311E-2</v>
      </c>
      <c r="D74" s="5">
        <v>9.2405007792904115E-2</v>
      </c>
      <c r="E74" s="5">
        <v>0.14392899999999995</v>
      </c>
      <c r="F74">
        <f t="shared" si="19"/>
        <v>2297.2976429656046</v>
      </c>
      <c r="G74">
        <f t="shared" si="17"/>
        <v>2166.8805000000002</v>
      </c>
      <c r="H74">
        <f t="shared" si="20"/>
        <v>2017.2298000000001</v>
      </c>
      <c r="I74" s="4">
        <v>88</v>
      </c>
      <c r="J74">
        <f t="shared" si="21"/>
        <v>178.18399999999997</v>
      </c>
      <c r="K74">
        <f t="shared" si="18"/>
        <v>200.23060948879197</v>
      </c>
      <c r="L74">
        <f t="shared" si="16"/>
        <v>330.64775245439637</v>
      </c>
      <c r="O74">
        <v>14</v>
      </c>
      <c r="P74">
        <f t="shared" si="15"/>
        <v>129.36066304537965</v>
      </c>
      <c r="Q74">
        <f t="shared" si="12"/>
        <v>0.66111780581861923</v>
      </c>
      <c r="R74">
        <f t="shared" si="13"/>
        <v>0.72181052862060002</v>
      </c>
      <c r="S74">
        <f t="shared" si="14"/>
        <v>61.731140335784687</v>
      </c>
    </row>
    <row r="75" spans="2:19">
      <c r="B75" s="4">
        <v>89</v>
      </c>
      <c r="C75" s="5">
        <v>9.5902022762962696E-2</v>
      </c>
      <c r="D75" s="5">
        <v>9.8143983872657103E-2</v>
      </c>
      <c r="E75" s="5">
        <v>0.15666000000000002</v>
      </c>
      <c r="F75">
        <f t="shared" si="19"/>
        <v>1966.6498905112082</v>
      </c>
      <c r="G75">
        <f t="shared" si="17"/>
        <v>1839.0458000000001</v>
      </c>
      <c r="H75">
        <f t="shared" si="20"/>
        <v>1698.9088999999999</v>
      </c>
      <c r="I75" s="4">
        <v>89</v>
      </c>
      <c r="J75">
        <f t="shared" si="21"/>
        <v>162.92879999999991</v>
      </c>
      <c r="K75">
        <f t="shared" si="18"/>
        <v>180.49128133627778</v>
      </c>
      <c r="L75">
        <f t="shared" si="16"/>
        <v>308.09537184748592</v>
      </c>
      <c r="O75">
        <v>15</v>
      </c>
      <c r="P75">
        <f t="shared" si="15"/>
        <v>131.94787630628724</v>
      </c>
      <c r="Q75">
        <f t="shared" si="12"/>
        <v>0.64186194739671765</v>
      </c>
      <c r="R75">
        <f t="shared" si="13"/>
        <v>0.68819003781850963</v>
      </c>
      <c r="S75">
        <f t="shared" si="14"/>
        <v>58.284411482377649</v>
      </c>
    </row>
    <row r="76" spans="2:19">
      <c r="B76" s="4">
        <v>90</v>
      </c>
      <c r="C76" s="5">
        <v>0.10398996485567374</v>
      </c>
      <c r="D76" s="5">
        <v>0.10403097831490159</v>
      </c>
      <c r="E76" s="5">
        <v>0.17024699999999998</v>
      </c>
      <c r="F76">
        <f t="shared" si="19"/>
        <v>1658.5545186637223</v>
      </c>
      <c r="G76">
        <f t="shared" si="17"/>
        <v>1535.9801</v>
      </c>
      <c r="H76">
        <f t="shared" si="20"/>
        <v>1407.0550000000001</v>
      </c>
      <c r="I76" s="4">
        <v>90</v>
      </c>
      <c r="J76">
        <f t="shared" si="21"/>
        <v>146.31960000000004</v>
      </c>
      <c r="K76">
        <f t="shared" si="18"/>
        <v>159.78951247522036</v>
      </c>
      <c r="L76">
        <f t="shared" si="16"/>
        <v>282.36393113894269</v>
      </c>
      <c r="S76">
        <f>SUM(S61:S75)</f>
        <v>1183.6832837822999</v>
      </c>
    </row>
    <row r="77" spans="2:19">
      <c r="B77" s="4">
        <v>91</v>
      </c>
      <c r="C77" s="5"/>
      <c r="D77" s="5">
        <v>0.11005202254118707</v>
      </c>
      <c r="E77" s="5">
        <v>0.18471399999999996</v>
      </c>
      <c r="F77">
        <f t="shared" si="19"/>
        <v>1376.1905875247796</v>
      </c>
      <c r="G77">
        <f t="shared" si="17"/>
        <v>1260.7354</v>
      </c>
      <c r="H77">
        <f t="shared" si="20"/>
        <v>897.50249834795409</v>
      </c>
      <c r="I77" s="4">
        <v>91</v>
      </c>
      <c r="J77">
        <f t="shared" si="21"/>
        <v>0</v>
      </c>
      <c r="K77">
        <f t="shared" si="18"/>
        <v>138.74648065927249</v>
      </c>
      <c r="L77">
        <f t="shared" si="16"/>
        <v>254.2016681840521</v>
      </c>
    </row>
    <row r="78" spans="2:19">
      <c r="B78" s="4">
        <v>92</v>
      </c>
      <c r="C78" s="5"/>
      <c r="D78" s="5"/>
      <c r="E78" s="5">
        <v>0.20007900000000001</v>
      </c>
      <c r="F78">
        <f t="shared" si="19"/>
        <v>1121.9889193407275</v>
      </c>
      <c r="G78">
        <f t="shared" si="17"/>
        <v>897.50249834795409</v>
      </c>
      <c r="H78">
        <f t="shared" si="20"/>
        <v>703.32424282038085</v>
      </c>
      <c r="I78" s="4">
        <v>92</v>
      </c>
      <c r="J78">
        <f t="shared" si="21"/>
        <v>0</v>
      </c>
      <c r="K78">
        <f t="shared" si="18"/>
        <v>0</v>
      </c>
      <c r="L78">
        <f t="shared" si="16"/>
        <v>224.48642099277342</v>
      </c>
    </row>
    <row r="79" spans="2:19">
      <c r="B79" s="4">
        <v>93</v>
      </c>
      <c r="C79" s="5"/>
      <c r="D79" s="5"/>
      <c r="E79" s="5">
        <v>0.21635399999999999</v>
      </c>
      <c r="F79">
        <f t="shared" si="19"/>
        <v>897.50249834795409</v>
      </c>
      <c r="G79">
        <f t="shared" si="17"/>
        <v>703.32424282038085</v>
      </c>
      <c r="H79">
        <f t="shared" si="20"/>
        <v>539.06427255816652</v>
      </c>
      <c r="I79" s="4">
        <v>93</v>
      </c>
      <c r="J79">
        <f t="shared" si="21"/>
        <v>0</v>
      </c>
      <c r="K79">
        <f t="shared" si="18"/>
        <v>0</v>
      </c>
      <c r="L79">
        <f t="shared" si="16"/>
        <v>194.17825552757324</v>
      </c>
    </row>
    <row r="80" spans="2:19">
      <c r="B80" s="4">
        <v>94</v>
      </c>
      <c r="C80" s="5"/>
      <c r="D80" s="5"/>
      <c r="E80" s="5">
        <v>0.23354800000000003</v>
      </c>
      <c r="F80">
        <f t="shared" si="19"/>
        <v>703.32424282038085</v>
      </c>
      <c r="G80">
        <f t="shared" si="17"/>
        <v>539.06427255816652</v>
      </c>
      <c r="H80">
        <f t="shared" si="20"/>
        <v>403.4022795976332</v>
      </c>
      <c r="I80" s="4">
        <v>94</v>
      </c>
      <c r="J80">
        <f t="shared" si="21"/>
        <v>0</v>
      </c>
      <c r="K80">
        <f t="shared" si="18"/>
        <v>0</v>
      </c>
      <c r="L80">
        <f t="shared" si="16"/>
        <v>164.25997026221432</v>
      </c>
    </row>
    <row r="81" spans="2:12">
      <c r="B81" s="4">
        <v>95</v>
      </c>
      <c r="C81" s="5"/>
      <c r="D81" s="5"/>
      <c r="E81" s="5">
        <v>0.25166200000000005</v>
      </c>
      <c r="F81">
        <f t="shared" si="19"/>
        <v>539.06427255816652</v>
      </c>
      <c r="G81">
        <f t="shared" si="17"/>
        <v>403.4022795976332</v>
      </c>
      <c r="H81">
        <f t="shared" si="20"/>
        <v>294.20612333790905</v>
      </c>
      <c r="I81" s="4">
        <v>95</v>
      </c>
      <c r="J81">
        <f t="shared" si="21"/>
        <v>0</v>
      </c>
      <c r="K81">
        <f t="shared" si="18"/>
        <v>0</v>
      </c>
      <c r="L81">
        <f t="shared" si="16"/>
        <v>135.66199296053333</v>
      </c>
    </row>
    <row r="82" spans="2:12">
      <c r="B82" s="4">
        <v>96</v>
      </c>
      <c r="C82" s="5"/>
      <c r="D82" s="5"/>
      <c r="E82" s="5">
        <v>0.27068800000000004</v>
      </c>
      <c r="F82">
        <f t="shared" si="19"/>
        <v>403.4022795976332</v>
      </c>
      <c r="G82">
        <f t="shared" si="17"/>
        <v>294.20612333790905</v>
      </c>
      <c r="H82">
        <f t="shared" si="20"/>
        <v>208.70599921630929</v>
      </c>
      <c r="I82" s="4">
        <v>96</v>
      </c>
      <c r="J82">
        <f t="shared" si="21"/>
        <v>0</v>
      </c>
      <c r="K82">
        <f t="shared" si="18"/>
        <v>0</v>
      </c>
      <c r="L82">
        <f t="shared" si="16"/>
        <v>109.19615625972415</v>
      </c>
    </row>
    <row r="83" spans="2:12">
      <c r="B83" s="4">
        <v>97</v>
      </c>
      <c r="C83" s="5"/>
      <c r="D83" s="5"/>
      <c r="E83" s="5">
        <v>0.29061299999999995</v>
      </c>
      <c r="F83">
        <f t="shared" si="19"/>
        <v>294.20612333790905</v>
      </c>
      <c r="G83">
        <f t="shared" si="17"/>
        <v>208.70599921630929</v>
      </c>
      <c r="H83">
        <f t="shared" si="20"/>
        <v>143.71202917636154</v>
      </c>
      <c r="I83" s="4">
        <v>97</v>
      </c>
      <c r="J83">
        <f t="shared" si="21"/>
        <v>0</v>
      </c>
      <c r="K83">
        <f t="shared" si="18"/>
        <v>0</v>
      </c>
      <c r="L83">
        <f t="shared" si="16"/>
        <v>85.500124121599754</v>
      </c>
    </row>
    <row r="84" spans="2:12">
      <c r="B84" s="4">
        <v>98</v>
      </c>
      <c r="C84" s="5"/>
      <c r="D84" s="5"/>
      <c r="E84" s="5">
        <v>0.31141400000000008</v>
      </c>
      <c r="F84">
        <f t="shared" si="19"/>
        <v>208.70599921630929</v>
      </c>
      <c r="G84">
        <f t="shared" si="17"/>
        <v>143.71202917636154</v>
      </c>
      <c r="H84">
        <f t="shared" si="20"/>
        <v>95.847588162940909</v>
      </c>
      <c r="I84" s="4">
        <v>98</v>
      </c>
      <c r="J84">
        <f t="shared" si="21"/>
        <v>0</v>
      </c>
      <c r="K84">
        <f t="shared" si="18"/>
        <v>0</v>
      </c>
      <c r="L84">
        <f t="shared" si="16"/>
        <v>64.993970039947754</v>
      </c>
    </row>
    <row r="85" spans="2:12">
      <c r="B85" s="4">
        <v>99</v>
      </c>
      <c r="C85" s="5"/>
      <c r="D85" s="5"/>
      <c r="E85" s="5">
        <v>0.33305800000000008</v>
      </c>
      <c r="F85">
        <f t="shared" si="19"/>
        <v>143.71202917636154</v>
      </c>
      <c r="G85">
        <f t="shared" si="17"/>
        <v>95.847588162940909</v>
      </c>
      <c r="H85">
        <f t="shared" si="20"/>
        <v>61.773291333074603</v>
      </c>
      <c r="I85" s="4">
        <v>99</v>
      </c>
      <c r="J85">
        <f t="shared" si="21"/>
        <v>0</v>
      </c>
      <c r="K85">
        <f t="shared" si="18"/>
        <v>0</v>
      </c>
      <c r="L85">
        <f t="shared" si="16"/>
        <v>47.864441013420631</v>
      </c>
    </row>
    <row r="86" spans="2:12">
      <c r="B86" s="4">
        <v>100</v>
      </c>
      <c r="C86" s="5"/>
      <c r="D86" s="5"/>
      <c r="E86" s="5">
        <v>0.35550499999999996</v>
      </c>
      <c r="F86">
        <f t="shared" si="19"/>
        <v>95.847588162940909</v>
      </c>
      <c r="G86">
        <f t="shared" si="17"/>
        <v>61.773291333074603</v>
      </c>
      <c r="H86">
        <f t="shared" si="20"/>
        <v>38.379622358656583</v>
      </c>
      <c r="I86" s="4">
        <v>100</v>
      </c>
      <c r="J86">
        <f t="shared" si="21"/>
        <v>0</v>
      </c>
      <c r="K86">
        <f t="shared" si="18"/>
        <v>0</v>
      </c>
      <c r="L86">
        <f t="shared" si="16"/>
        <v>34.074296829866306</v>
      </c>
    </row>
    <row r="87" spans="2:12">
      <c r="B87" s="4">
        <v>101</v>
      </c>
      <c r="C87" s="5"/>
      <c r="D87" s="5"/>
      <c r="E87" s="5">
        <v>0.37870200000000004</v>
      </c>
      <c r="F87">
        <f t="shared" si="19"/>
        <v>61.773291333074603</v>
      </c>
      <c r="G87">
        <f t="shared" si="17"/>
        <v>38.379622358656583</v>
      </c>
      <c r="H87">
        <f t="shared" si="20"/>
        <v>22.92844695252975</v>
      </c>
      <c r="I87" s="4">
        <v>101</v>
      </c>
      <c r="J87">
        <f t="shared" si="21"/>
        <v>0</v>
      </c>
      <c r="K87">
        <f t="shared" si="18"/>
        <v>0</v>
      </c>
      <c r="L87">
        <f t="shared" si="16"/>
        <v>23.39366897441802</v>
      </c>
    </row>
    <row r="88" spans="2:12">
      <c r="B88" s="4">
        <v>102</v>
      </c>
      <c r="C88" s="5"/>
      <c r="D88" s="5"/>
      <c r="E88" s="5">
        <v>0.40258799999999989</v>
      </c>
      <c r="F88">
        <f t="shared" si="19"/>
        <v>38.379622358656583</v>
      </c>
      <c r="G88">
        <f t="shared" si="17"/>
        <v>22.92844695252975</v>
      </c>
      <c r="H88">
        <f t="shared" si="20"/>
        <v>13.13593654357382</v>
      </c>
      <c r="I88" s="4">
        <v>102</v>
      </c>
      <c r="J88">
        <f t="shared" si="21"/>
        <v>0</v>
      </c>
      <c r="K88">
        <f t="shared" si="18"/>
        <v>0</v>
      </c>
      <c r="L88">
        <f t="shared" si="16"/>
        <v>15.451175406126833</v>
      </c>
    </row>
    <row r="89" spans="2:12">
      <c r="B89" s="4">
        <v>103</v>
      </c>
      <c r="C89" s="5"/>
      <c r="D89" s="5"/>
      <c r="E89" s="5">
        <v>0.42708999999999997</v>
      </c>
      <c r="F89">
        <f t="shared" si="19"/>
        <v>22.92844695252975</v>
      </c>
      <c r="G89">
        <f t="shared" si="17"/>
        <v>13.13593654357382</v>
      </c>
      <c r="H89">
        <f t="shared" si="20"/>
        <v>7.1968249619374198</v>
      </c>
      <c r="I89" s="4">
        <v>103</v>
      </c>
      <c r="J89">
        <f t="shared" si="21"/>
        <v>0</v>
      </c>
      <c r="K89">
        <f t="shared" si="18"/>
        <v>0</v>
      </c>
      <c r="L89">
        <f t="shared" si="16"/>
        <v>9.7925104089559305</v>
      </c>
    </row>
    <row r="90" spans="2:12">
      <c r="B90" s="4">
        <v>104</v>
      </c>
      <c r="C90" s="5"/>
      <c r="D90" s="5"/>
      <c r="E90" s="5">
        <v>0.45212699999999995</v>
      </c>
      <c r="F90">
        <f t="shared" si="19"/>
        <v>13.13593654357382</v>
      </c>
      <c r="G90">
        <f t="shared" si="17"/>
        <v>7.1968249619374198</v>
      </c>
      <c r="H90">
        <f t="shared" si="20"/>
        <v>3.7595637855164123</v>
      </c>
      <c r="I90" s="4">
        <v>104</v>
      </c>
      <c r="J90">
        <f t="shared" si="21"/>
        <v>0</v>
      </c>
      <c r="K90">
        <f t="shared" si="18"/>
        <v>0</v>
      </c>
      <c r="L90">
        <f t="shared" si="16"/>
        <v>5.9391115816364</v>
      </c>
    </row>
    <row r="91" spans="2:12">
      <c r="B91" s="4">
        <v>105</v>
      </c>
      <c r="C91" s="5"/>
      <c r="D91" s="5"/>
      <c r="E91" s="5">
        <v>0.47760800000000003</v>
      </c>
      <c r="F91">
        <f t="shared" si="19"/>
        <v>7.1968249619374198</v>
      </c>
      <c r="G91">
        <f t="shared" si="17"/>
        <v>3.7595637855164123</v>
      </c>
      <c r="H91">
        <f t="shared" si="20"/>
        <v>1.8668790698463138</v>
      </c>
      <c r="I91" s="4">
        <v>105</v>
      </c>
      <c r="J91">
        <f t="shared" si="21"/>
        <v>0</v>
      </c>
      <c r="K91">
        <f t="shared" si="18"/>
        <v>0</v>
      </c>
      <c r="L91">
        <f t="shared" si="16"/>
        <v>3.4372611764210075</v>
      </c>
    </row>
    <row r="92" spans="2:12">
      <c r="B92" s="4">
        <v>106</v>
      </c>
      <c r="C92" s="5"/>
      <c r="D92" s="5"/>
      <c r="E92" s="5">
        <v>0.50343199999999999</v>
      </c>
      <c r="F92">
        <f t="shared" si="19"/>
        <v>3.7595637855164123</v>
      </c>
      <c r="G92">
        <f t="shared" si="17"/>
        <v>1.8668790698463138</v>
      </c>
      <c r="H92">
        <f t="shared" si="20"/>
        <v>0.8783796705161796</v>
      </c>
      <c r="I92" s="4">
        <v>106</v>
      </c>
      <c r="J92">
        <f t="shared" si="21"/>
        <v>0</v>
      </c>
      <c r="K92">
        <f t="shared" si="18"/>
        <v>0</v>
      </c>
      <c r="L92">
        <f t="shared" si="16"/>
        <v>1.8926847156700985</v>
      </c>
    </row>
    <row r="93" spans="2:12">
      <c r="B93" s="4">
        <v>107</v>
      </c>
      <c r="C93" s="5"/>
      <c r="D93" s="5"/>
      <c r="E93" s="5">
        <v>0.52949299999999999</v>
      </c>
      <c r="F93">
        <f t="shared" si="19"/>
        <v>1.8668790698463138</v>
      </c>
      <c r="G93">
        <f t="shared" si="17"/>
        <v>0.8783796705161796</v>
      </c>
      <c r="H93">
        <f t="shared" si="20"/>
        <v>0.39028692548177202</v>
      </c>
      <c r="I93" s="4">
        <v>107</v>
      </c>
      <c r="J93">
        <f t="shared" si="21"/>
        <v>0</v>
      </c>
      <c r="K93">
        <f t="shared" si="18"/>
        <v>0</v>
      </c>
      <c r="L93">
        <f t="shared" si="16"/>
        <v>0.9884993993301342</v>
      </c>
    </row>
    <row r="94" spans="2:12">
      <c r="B94" s="4">
        <v>108</v>
      </c>
      <c r="C94" s="5"/>
      <c r="D94" s="5"/>
      <c r="E94" s="5">
        <v>0.555674</v>
      </c>
      <c r="F94">
        <f t="shared" si="19"/>
        <v>0.8783796705161796</v>
      </c>
      <c r="G94">
        <f t="shared" si="17"/>
        <v>0.39028692548177202</v>
      </c>
      <c r="H94">
        <f t="shared" si="20"/>
        <v>0.16319574588172461</v>
      </c>
      <c r="I94" s="4">
        <v>108</v>
      </c>
      <c r="J94">
        <f t="shared" si="21"/>
        <v>0</v>
      </c>
      <c r="K94">
        <f t="shared" si="18"/>
        <v>0</v>
      </c>
      <c r="L94">
        <f t="shared" si="16"/>
        <v>0.48809274503440758</v>
      </c>
    </row>
    <row r="95" spans="2:12">
      <c r="B95" s="4">
        <v>109</v>
      </c>
      <c r="C95" s="5"/>
      <c r="D95" s="5"/>
      <c r="E95" s="5">
        <v>0.58185699999999996</v>
      </c>
      <c r="F95">
        <f t="shared" si="19"/>
        <v>0.39028692548177202</v>
      </c>
      <c r="G95">
        <f t="shared" si="17"/>
        <v>0.16319574588172461</v>
      </c>
      <c r="H95">
        <f t="shared" si="20"/>
        <v>6.3986114436798358E-2</v>
      </c>
      <c r="I95" s="4">
        <v>109</v>
      </c>
      <c r="J95">
        <f t="shared" si="21"/>
        <v>0</v>
      </c>
      <c r="K95">
        <f t="shared" si="18"/>
        <v>0</v>
      </c>
      <c r="L95">
        <f t="shared" si="16"/>
        <v>0.2270911796000474</v>
      </c>
    </row>
    <row r="96" spans="2:12">
      <c r="B96" s="4">
        <v>110</v>
      </c>
      <c r="C96" s="5"/>
      <c r="D96" s="5"/>
      <c r="E96" s="5">
        <v>0.60791799999999996</v>
      </c>
      <c r="F96">
        <f t="shared" si="19"/>
        <v>0.16319574588172461</v>
      </c>
      <c r="G96">
        <f t="shared" si="17"/>
        <v>6.3986114436798358E-2</v>
      </c>
      <c r="H96">
        <f t="shared" si="20"/>
        <v>2.3436130148651695E-2</v>
      </c>
      <c r="I96" s="4">
        <v>110</v>
      </c>
      <c r="J96">
        <f t="shared" si="21"/>
        <v>0</v>
      </c>
      <c r="K96">
        <f t="shared" si="18"/>
        <v>0</v>
      </c>
      <c r="L96">
        <f t="shared" si="16"/>
        <v>9.9209631444926255E-2</v>
      </c>
    </row>
    <row r="97" spans="2:12">
      <c r="B97" s="4">
        <v>111</v>
      </c>
      <c r="C97" s="5"/>
      <c r="D97" s="5"/>
      <c r="E97" s="5">
        <v>0.63373100000000004</v>
      </c>
      <c r="F97">
        <f t="shared" si="19"/>
        <v>6.3986114436798358E-2</v>
      </c>
      <c r="G97">
        <f t="shared" si="17"/>
        <v>2.3436130148651695E-2</v>
      </c>
      <c r="H97">
        <f t="shared" si="20"/>
        <v>7.9877128024348088E-3</v>
      </c>
      <c r="I97" s="4">
        <v>111</v>
      </c>
      <c r="J97">
        <f t="shared" si="21"/>
        <v>0</v>
      </c>
      <c r="K97">
        <f t="shared" si="18"/>
        <v>0</v>
      </c>
      <c r="L97">
        <f t="shared" si="16"/>
        <v>4.0549984288146664E-2</v>
      </c>
    </row>
    <row r="98" spans="2:12">
      <c r="B98" s="4">
        <v>112</v>
      </c>
      <c r="C98" s="5"/>
      <c r="D98" s="5"/>
      <c r="E98" s="5">
        <v>0.65917099999999995</v>
      </c>
      <c r="F98">
        <f t="shared" si="19"/>
        <v>2.3436130148651695E-2</v>
      </c>
      <c r="G98">
        <f t="shared" si="17"/>
        <v>7.9877128024348088E-3</v>
      </c>
      <c r="H98">
        <f t="shared" si="20"/>
        <v>2.5232066463099223E-3</v>
      </c>
      <c r="I98" s="4">
        <v>112</v>
      </c>
      <c r="J98">
        <f t="shared" si="21"/>
        <v>0</v>
      </c>
      <c r="K98">
        <f t="shared" si="18"/>
        <v>0</v>
      </c>
      <c r="L98">
        <f t="shared" si="16"/>
        <v>1.5448417346216886E-2</v>
      </c>
    </row>
    <row r="99" spans="2:12">
      <c r="B99" s="4">
        <v>113</v>
      </c>
      <c r="C99" s="5"/>
      <c r="D99" s="5"/>
      <c r="E99" s="5">
        <v>0.684114</v>
      </c>
      <c r="F99">
        <f t="shared" si="19"/>
        <v>7.9877128024348088E-3</v>
      </c>
      <c r="G99">
        <f t="shared" si="17"/>
        <v>2.5232066463099223E-3</v>
      </c>
      <c r="H99">
        <f t="shared" si="20"/>
        <v>7.3566108338482821E-4</v>
      </c>
      <c r="I99" s="4">
        <v>113</v>
      </c>
      <c r="J99">
        <f t="shared" si="21"/>
        <v>0</v>
      </c>
      <c r="K99">
        <f t="shared" si="18"/>
        <v>0</v>
      </c>
      <c r="L99">
        <f t="shared" si="16"/>
        <v>5.4645061561248865E-3</v>
      </c>
    </row>
    <row r="100" spans="2:12">
      <c r="B100" s="4">
        <v>114</v>
      </c>
      <c r="C100" s="5"/>
      <c r="D100" s="5"/>
      <c r="E100" s="5">
        <v>0.70844200000000002</v>
      </c>
      <c r="F100">
        <f t="shared" si="19"/>
        <v>2.5232066463099223E-3</v>
      </c>
      <c r="G100">
        <f t="shared" si="17"/>
        <v>7.3566108338482821E-4</v>
      </c>
      <c r="H100">
        <f t="shared" si="20"/>
        <v>1.971262725816318E-4</v>
      </c>
      <c r="I100" s="4">
        <v>114</v>
      </c>
      <c r="J100">
        <f t="shared" si="21"/>
        <v>0</v>
      </c>
      <c r="K100">
        <f t="shared" si="18"/>
        <v>0</v>
      </c>
      <c r="L100">
        <f t="shared" si="16"/>
        <v>1.7875455629250941E-3</v>
      </c>
    </row>
    <row r="101" spans="2:12">
      <c r="B101" s="4">
        <v>115</v>
      </c>
      <c r="C101" s="5"/>
      <c r="D101" s="5"/>
      <c r="E101" s="5">
        <v>0.73204199999999997</v>
      </c>
      <c r="F101">
        <f t="shared" si="19"/>
        <v>7.3566108338482821E-4</v>
      </c>
      <c r="G101">
        <f t="shared" si="17"/>
        <v>1.971262725816318E-4</v>
      </c>
      <c r="H101">
        <f t="shared" si="20"/>
        <v>4.833358790056288E-5</v>
      </c>
      <c r="I101" s="4">
        <v>115</v>
      </c>
      <c r="J101">
        <f t="shared" si="21"/>
        <v>0</v>
      </c>
      <c r="K101">
        <f t="shared" si="18"/>
        <v>0</v>
      </c>
      <c r="L101">
        <f t="shared" si="16"/>
        <v>5.3853481080319641E-4</v>
      </c>
    </row>
    <row r="102" spans="2:12">
      <c r="B102" s="4">
        <v>116</v>
      </c>
      <c r="C102" s="5"/>
      <c r="D102" s="5"/>
      <c r="E102" s="5">
        <v>0.75480899999999995</v>
      </c>
      <c r="F102">
        <f t="shared" si="19"/>
        <v>1.971262725816318E-4</v>
      </c>
      <c r="G102">
        <f t="shared" si="17"/>
        <v>4.833358790056288E-5</v>
      </c>
      <c r="H102">
        <f t="shared" si="20"/>
        <v>1.079540352476652E-5</v>
      </c>
      <c r="I102" s="4">
        <v>116</v>
      </c>
      <c r="J102">
        <f t="shared" si="21"/>
        <v>0</v>
      </c>
      <c r="K102">
        <f t="shared" si="18"/>
        <v>0</v>
      </c>
      <c r="L102">
        <f t="shared" si="16"/>
        <v>1.4879268468106892E-4</v>
      </c>
    </row>
    <row r="103" spans="2:12">
      <c r="B103" s="4">
        <v>117</v>
      </c>
      <c r="C103" s="5"/>
      <c r="D103" s="5"/>
      <c r="E103" s="5">
        <v>0.77664800000000001</v>
      </c>
      <c r="F103">
        <f t="shared" si="19"/>
        <v>4.833358790056288E-5</v>
      </c>
      <c r="G103">
        <f t="shared" si="17"/>
        <v>1.079540352476652E-5</v>
      </c>
      <c r="H103">
        <f t="shared" si="20"/>
        <v>2.1863175080462905E-6</v>
      </c>
      <c r="I103" s="4">
        <v>117</v>
      </c>
      <c r="J103">
        <f t="shared" si="21"/>
        <v>0</v>
      </c>
      <c r="K103">
        <f t="shared" si="18"/>
        <v>0</v>
      </c>
      <c r="L103">
        <f t="shared" si="16"/>
        <v>3.7538184375796361E-5</v>
      </c>
    </row>
    <row r="104" spans="2:12">
      <c r="B104" s="4">
        <v>118</v>
      </c>
      <c r="C104" s="5"/>
      <c r="D104" s="5"/>
      <c r="E104" s="5">
        <v>0.79747699999999999</v>
      </c>
      <c r="F104">
        <f t="shared" si="19"/>
        <v>1.079540352476652E-5</v>
      </c>
      <c r="G104">
        <f t="shared" si="17"/>
        <v>2.1863175080462905E-6</v>
      </c>
      <c r="H104">
        <f t="shared" si="20"/>
        <v>3.9960418253316053E-7</v>
      </c>
      <c r="I104" s="4">
        <v>118</v>
      </c>
      <c r="J104">
        <f t="shared" si="21"/>
        <v>0</v>
      </c>
      <c r="K104">
        <f t="shared" si="18"/>
        <v>0</v>
      </c>
      <c r="L104">
        <f t="shared" si="16"/>
        <v>8.6090860167202291E-6</v>
      </c>
    </row>
    <row r="105" spans="2:12">
      <c r="B105" s="4">
        <v>119</v>
      </c>
      <c r="C105" s="5"/>
      <c r="D105" s="5"/>
      <c r="E105" s="5">
        <v>0.81722500000000009</v>
      </c>
      <c r="F105">
        <f t="shared" si="19"/>
        <v>2.1863175080462905E-6</v>
      </c>
      <c r="G105">
        <f t="shared" si="17"/>
        <v>3.9960418253316053E-7</v>
      </c>
      <c r="H105">
        <f t="shared" si="20"/>
        <v>0</v>
      </c>
      <c r="I105" s="4">
        <v>119</v>
      </c>
      <c r="J105">
        <f t="shared" si="21"/>
        <v>0</v>
      </c>
      <c r="K105">
        <f t="shared" si="18"/>
        <v>0</v>
      </c>
      <c r="L105">
        <f t="shared" si="16"/>
        <v>1.7867133255131299E-6</v>
      </c>
    </row>
    <row r="106" spans="2:12">
      <c r="B106" s="4">
        <v>120</v>
      </c>
      <c r="C106" s="5"/>
      <c r="D106" s="5"/>
      <c r="E106" s="5">
        <v>1</v>
      </c>
      <c r="F106">
        <f t="shared" si="19"/>
        <v>3.9960418253316053E-7</v>
      </c>
      <c r="G106">
        <f t="shared" si="17"/>
        <v>0</v>
      </c>
      <c r="H106">
        <f t="shared" si="20"/>
        <v>0</v>
      </c>
      <c r="I106" s="4">
        <v>120</v>
      </c>
      <c r="J106">
        <f t="shared" si="21"/>
        <v>0</v>
      </c>
      <c r="K106">
        <f t="shared" si="18"/>
        <v>0</v>
      </c>
      <c r="L106">
        <f t="shared" si="16"/>
        <v>3.9960418253316053E-7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Y106"/>
  <sheetViews>
    <sheetView topLeftCell="A96" workbookViewId="0">
      <selection activeCell="B2" sqref="B2:L106"/>
    </sheetView>
  </sheetViews>
  <sheetFormatPr defaultRowHeight="15"/>
  <cols>
    <col min="21" max="21" width="12" bestFit="1" customWidth="1"/>
  </cols>
  <sheetData>
    <row r="2" spans="2:22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1" t="s">
        <v>0</v>
      </c>
      <c r="J2" s="3" t="s">
        <v>7</v>
      </c>
      <c r="K2" t="s">
        <v>8</v>
      </c>
      <c r="L2" s="2" t="s">
        <v>9</v>
      </c>
      <c r="N2" s="7" t="s">
        <v>10</v>
      </c>
      <c r="O2">
        <v>0.02</v>
      </c>
    </row>
    <row r="3" spans="2:22">
      <c r="B3" s="4">
        <v>17</v>
      </c>
      <c r="C3" s="5">
        <v>4.2700355220820583E-4</v>
      </c>
      <c r="D3" s="5"/>
      <c r="E3" s="5">
        <v>5.9999999999999995E-4</v>
      </c>
      <c r="F3" s="6">
        <v>10000</v>
      </c>
      <c r="G3">
        <f>F4/(1-D3)</f>
        <v>9994</v>
      </c>
      <c r="H3">
        <f>G4/(1-C3)</f>
        <v>9997.8091000000004</v>
      </c>
      <c r="I3" s="4">
        <v>17</v>
      </c>
      <c r="J3">
        <f>H3-G4</f>
        <v>4.2690999999995256</v>
      </c>
      <c r="K3">
        <f t="shared" ref="K3:K67" si="0">G3-F4</f>
        <v>0</v>
      </c>
      <c r="L3">
        <f t="shared" ref="L3:L66" si="1">E3*F3</f>
        <v>5.9999999999999991</v>
      </c>
    </row>
    <row r="4" spans="2:22">
      <c r="B4" s="4">
        <v>18</v>
      </c>
      <c r="C4" s="5">
        <v>4.2600547339876916E-4</v>
      </c>
      <c r="D4" s="5">
        <v>5.4799760645385224E-4</v>
      </c>
      <c r="E4" s="5">
        <v>5.9399999999999579E-4</v>
      </c>
      <c r="F4">
        <f>F3-E3*F3</f>
        <v>9994</v>
      </c>
      <c r="G4">
        <f t="shared" ref="G4:G67" si="2">F5/(1-D4)</f>
        <v>9993.5400000000009</v>
      </c>
      <c r="H4">
        <f>G5/(1-C4)</f>
        <v>9991.8904000000002</v>
      </c>
      <c r="I4" s="4">
        <v>18</v>
      </c>
      <c r="J4">
        <f>H4-G5</f>
        <v>4.256600000000617</v>
      </c>
      <c r="K4">
        <f t="shared" si="0"/>
        <v>5.476436000000831</v>
      </c>
      <c r="L4">
        <f t="shared" si="1"/>
        <v>5.9364359999999579</v>
      </c>
      <c r="V4" t="s">
        <v>16</v>
      </c>
    </row>
    <row r="5" spans="2:22">
      <c r="B5" s="4">
        <v>19</v>
      </c>
      <c r="C5" s="5">
        <v>4.2499349917153584E-4</v>
      </c>
      <c r="D5" s="5">
        <v>5.4399564710390683E-4</v>
      </c>
      <c r="E5" s="5">
        <v>5.8700000000002836E-4</v>
      </c>
      <c r="F5">
        <f t="shared" ref="F5:F68" si="3">F4-E4*F4</f>
        <v>9988.063564</v>
      </c>
      <c r="G5">
        <f t="shared" si="2"/>
        <v>9987.6337999999996</v>
      </c>
      <c r="H5">
        <f t="shared" ref="H5:H68" si="4">G6/(1-C5)</f>
        <v>9986.0350999999991</v>
      </c>
      <c r="I5" s="4">
        <v>19</v>
      </c>
      <c r="J5">
        <f t="shared" ref="J5:J68" si="5">H5-G6</f>
        <v>4.2439999999987776</v>
      </c>
      <c r="K5">
        <f t="shared" si="0"/>
        <v>5.4332293120678514</v>
      </c>
      <c r="L5">
        <f t="shared" si="1"/>
        <v>5.8629933120682836</v>
      </c>
      <c r="O5" t="s">
        <v>15</v>
      </c>
      <c r="P5" t="s">
        <v>11</v>
      </c>
      <c r="Q5" t="s">
        <v>12</v>
      </c>
      <c r="R5" t="s">
        <v>13</v>
      </c>
      <c r="S5" t="s">
        <v>14</v>
      </c>
    </row>
    <row r="6" spans="2:22">
      <c r="B6" s="4">
        <v>20</v>
      </c>
      <c r="C6" s="5">
        <v>4.2499966333497751E-4</v>
      </c>
      <c r="D6" s="5">
        <v>5.4100210975257905E-4</v>
      </c>
      <c r="E6" s="5">
        <v>5.8200000000005307E-4</v>
      </c>
      <c r="F6">
        <f t="shared" si="3"/>
        <v>9982.2005706879318</v>
      </c>
      <c r="G6">
        <f t="shared" si="2"/>
        <v>9981.7911000000004</v>
      </c>
      <c r="H6">
        <f t="shared" si="4"/>
        <v>9980.2432000000008</v>
      </c>
      <c r="I6" s="4">
        <v>20</v>
      </c>
      <c r="J6">
        <f t="shared" si="5"/>
        <v>4.2416000000011991</v>
      </c>
      <c r="K6">
        <f t="shared" si="0"/>
        <v>5.4001700442095171</v>
      </c>
      <c r="L6">
        <f t="shared" si="1"/>
        <v>5.809640732140906</v>
      </c>
      <c r="O6">
        <v>1</v>
      </c>
      <c r="P6">
        <v>75000</v>
      </c>
      <c r="Q6">
        <f>(1+$O$2)^-O6</f>
        <v>0.98039215686274506</v>
      </c>
      <c r="R6">
        <f>J33/H33</f>
        <v>1.4549915504746263E-3</v>
      </c>
      <c r="S6">
        <f>P6*Q6*R6</f>
        <v>106.98467282901663</v>
      </c>
      <c r="V6" t="s">
        <v>17</v>
      </c>
    </row>
    <row r="7" spans="2:22">
      <c r="B7" s="4">
        <v>21</v>
      </c>
      <c r="C7" s="5">
        <v>4.2500356358550202E-4</v>
      </c>
      <c r="D7" s="5">
        <v>5.379958650762991E-4</v>
      </c>
      <c r="E7" s="5">
        <v>5.770000000001309E-4</v>
      </c>
      <c r="F7">
        <f t="shared" si="3"/>
        <v>9976.3909299557909</v>
      </c>
      <c r="G7">
        <f t="shared" si="2"/>
        <v>9976.0015999999996</v>
      </c>
      <c r="H7">
        <f t="shared" si="4"/>
        <v>9974.5046000000002</v>
      </c>
      <c r="I7" s="4">
        <v>21</v>
      </c>
      <c r="J7">
        <f t="shared" si="5"/>
        <v>4.2391999999999825</v>
      </c>
      <c r="K7">
        <f t="shared" si="0"/>
        <v>5.3670476107945433</v>
      </c>
      <c r="L7">
        <f t="shared" si="1"/>
        <v>5.7563775665857975</v>
      </c>
      <c r="O7">
        <v>2</v>
      </c>
      <c r="P7">
        <f>P6*1.03</f>
        <v>77250</v>
      </c>
      <c r="Q7">
        <f t="shared" ref="Q7:Q20" si="6">(1+$O$2)^-O7</f>
        <v>0.96116878123798544</v>
      </c>
      <c r="R7">
        <f>(G34/H33)*(1-F35/G34)</f>
        <v>1.9351842584542905E-3</v>
      </c>
      <c r="S7">
        <f t="shared" ref="S7:S20" si="7">P7*Q7*R7</f>
        <v>143.68798920183963</v>
      </c>
      <c r="V7" t="s">
        <v>18</v>
      </c>
    </row>
    <row r="8" spans="2:22">
      <c r="B8" s="4">
        <v>22</v>
      </c>
      <c r="C8" s="5">
        <v>4.2700057221305837E-4</v>
      </c>
      <c r="D8" s="5">
        <v>5.3499584622510965E-4</v>
      </c>
      <c r="E8" s="5">
        <v>5.7200000000001347E-4</v>
      </c>
      <c r="F8">
        <f t="shared" si="3"/>
        <v>9970.6345523892051</v>
      </c>
      <c r="G8">
        <f t="shared" si="2"/>
        <v>9970.2654000000002</v>
      </c>
      <c r="H8">
        <f t="shared" si="4"/>
        <v>9968.8390999999992</v>
      </c>
      <c r="I8" s="4">
        <v>22</v>
      </c>
      <c r="J8">
        <f t="shared" si="5"/>
        <v>4.2566999999999098</v>
      </c>
      <c r="K8">
        <f t="shared" si="0"/>
        <v>5.3340505747619318</v>
      </c>
      <c r="L8">
        <f t="shared" si="1"/>
        <v>5.7032029639667599</v>
      </c>
      <c r="O8">
        <v>3</v>
      </c>
      <c r="P8">
        <f t="shared" ref="P8:P20" si="8">P7*1.03</f>
        <v>79567.5</v>
      </c>
      <c r="Q8">
        <f t="shared" si="6"/>
        <v>0.94232233454704462</v>
      </c>
      <c r="R8">
        <f>(F35/$H$33)*(1-F36/F35)</f>
        <v>2.233402616012349E-3</v>
      </c>
      <c r="S8">
        <f t="shared" si="7"/>
        <v>167.45658028356607</v>
      </c>
    </row>
    <row r="9" spans="2:22">
      <c r="B9" s="4">
        <v>23</v>
      </c>
      <c r="C9" s="5">
        <v>4.2899885736470873E-4</v>
      </c>
      <c r="D9" s="5">
        <v>5.3400095447889606E-4</v>
      </c>
      <c r="E9" s="5">
        <v>5.6899999999996168E-4</v>
      </c>
      <c r="F9">
        <f t="shared" si="3"/>
        <v>9964.9313494252383</v>
      </c>
      <c r="G9">
        <f t="shared" si="2"/>
        <v>9964.5823999999993</v>
      </c>
      <c r="H9">
        <f t="shared" si="4"/>
        <v>9963.1967000000004</v>
      </c>
      <c r="I9" s="4">
        <v>23</v>
      </c>
      <c r="J9">
        <f t="shared" si="5"/>
        <v>4.274199999999837</v>
      </c>
      <c r="K9">
        <f t="shared" si="0"/>
        <v>5.3210965125836083</v>
      </c>
      <c r="L9">
        <f t="shared" si="1"/>
        <v>5.6700459378225787</v>
      </c>
      <c r="O9">
        <v>4</v>
      </c>
      <c r="P9">
        <f t="shared" si="8"/>
        <v>81954.525000000009</v>
      </c>
      <c r="Q9">
        <f t="shared" si="6"/>
        <v>0.9238454260265142</v>
      </c>
      <c r="R9">
        <f t="shared" ref="R9:R20" si="9">(F36/$H$33)*(1-F37/F36)</f>
        <v>2.4938960653100922E-3</v>
      </c>
      <c r="S9">
        <f t="shared" si="7"/>
        <v>188.82113354046837</v>
      </c>
      <c r="V9" t="s">
        <v>25</v>
      </c>
    </row>
    <row r="10" spans="2:22">
      <c r="B10" s="4">
        <v>24</v>
      </c>
      <c r="C10" s="5">
        <v>4.3099840297499716E-4</v>
      </c>
      <c r="D10" s="5">
        <v>5.329991946079343E-4</v>
      </c>
      <c r="E10" s="5">
        <v>5.6700000000006084E-4</v>
      </c>
      <c r="F10">
        <f t="shared" si="3"/>
        <v>9959.2613034874157</v>
      </c>
      <c r="G10">
        <f t="shared" si="2"/>
        <v>9958.9225000000006</v>
      </c>
      <c r="H10">
        <f t="shared" si="4"/>
        <v>9957.5774999999994</v>
      </c>
      <c r="I10" s="4">
        <v>24</v>
      </c>
      <c r="J10">
        <f t="shared" si="5"/>
        <v>4.2916999999997643</v>
      </c>
      <c r="K10">
        <f t="shared" si="0"/>
        <v>5.3080976716628356</v>
      </c>
      <c r="L10">
        <f t="shared" si="1"/>
        <v>5.646901159077971</v>
      </c>
      <c r="O10">
        <v>5</v>
      </c>
      <c r="P10">
        <f t="shared" si="8"/>
        <v>84413.16075000001</v>
      </c>
      <c r="Q10">
        <f t="shared" si="6"/>
        <v>0.90573080982991594</v>
      </c>
      <c r="R10">
        <f t="shared" si="9"/>
        <v>2.7861980141568347E-3</v>
      </c>
      <c r="S10">
        <f t="shared" si="7"/>
        <v>213.02044213492914</v>
      </c>
    </row>
    <row r="11" spans="2:22">
      <c r="B11" s="4">
        <v>25</v>
      </c>
      <c r="C11" s="5">
        <v>4.3499837062749606E-4</v>
      </c>
      <c r="D11" s="5">
        <v>5.3300422895306268E-4</v>
      </c>
      <c r="E11" s="5">
        <v>5.6599999999987151E-4</v>
      </c>
      <c r="F11">
        <f t="shared" si="3"/>
        <v>9953.6144023283377</v>
      </c>
      <c r="G11">
        <f t="shared" si="2"/>
        <v>9953.2857999999997</v>
      </c>
      <c r="H11">
        <f t="shared" si="4"/>
        <v>9951.9912999999997</v>
      </c>
      <c r="I11" s="4">
        <v>25</v>
      </c>
      <c r="J11">
        <f t="shared" si="5"/>
        <v>4.3290999999990163</v>
      </c>
      <c r="K11">
        <f t="shared" si="0"/>
        <v>5.3051434233784676</v>
      </c>
      <c r="L11">
        <f t="shared" si="1"/>
        <v>5.6337457517165603</v>
      </c>
      <c r="O11">
        <v>6</v>
      </c>
      <c r="P11">
        <f t="shared" si="8"/>
        <v>86945.555572500016</v>
      </c>
      <c r="Q11">
        <f t="shared" si="6"/>
        <v>0.88797138218619198</v>
      </c>
      <c r="R11">
        <f t="shared" si="9"/>
        <v>3.1176316242660387E-3</v>
      </c>
      <c r="S11">
        <f t="shared" si="7"/>
        <v>240.69726444908321</v>
      </c>
    </row>
    <row r="12" spans="2:22">
      <c r="B12" s="4">
        <v>26</v>
      </c>
      <c r="C12" s="5">
        <v>4.3999847100422682E-4</v>
      </c>
      <c r="D12" s="5">
        <v>5.3500494374031512E-4</v>
      </c>
      <c r="E12" s="5">
        <v>5.6700000000002365E-4</v>
      </c>
      <c r="F12">
        <f t="shared" si="3"/>
        <v>9947.9806565766212</v>
      </c>
      <c r="G12">
        <f t="shared" si="2"/>
        <v>9947.6622000000007</v>
      </c>
      <c r="H12">
        <f t="shared" si="4"/>
        <v>9946.3981999999996</v>
      </c>
      <c r="I12" s="4">
        <v>26</v>
      </c>
      <c r="J12">
        <f t="shared" si="5"/>
        <v>4.3763999999991938</v>
      </c>
      <c r="K12">
        <f t="shared" si="0"/>
        <v>5.3220484556586598</v>
      </c>
      <c r="L12">
        <f t="shared" si="1"/>
        <v>5.6405050322791794</v>
      </c>
      <c r="O12">
        <v>7</v>
      </c>
      <c r="P12">
        <f t="shared" si="8"/>
        <v>89553.922239675012</v>
      </c>
      <c r="Q12">
        <f t="shared" si="6"/>
        <v>0.87056017861391388</v>
      </c>
      <c r="R12">
        <f t="shared" si="9"/>
        <v>3.4893786046885809E-3</v>
      </c>
      <c r="S12">
        <f t="shared" si="7"/>
        <v>272.03920883643906</v>
      </c>
    </row>
    <row r="13" spans="2:22">
      <c r="B13" s="4">
        <v>27</v>
      </c>
      <c r="C13" s="5">
        <v>4.4699628955350342E-4</v>
      </c>
      <c r="D13" s="5">
        <v>5.3799744655943604E-4</v>
      </c>
      <c r="E13" s="5">
        <v>5.6999999999995379E-4</v>
      </c>
      <c r="F13">
        <f t="shared" si="3"/>
        <v>9942.340151544342</v>
      </c>
      <c r="G13">
        <f t="shared" si="2"/>
        <v>9942.0218000000004</v>
      </c>
      <c r="H13">
        <f t="shared" si="4"/>
        <v>9940.7983999999997</v>
      </c>
      <c r="I13" s="4">
        <v>27</v>
      </c>
      <c r="J13">
        <f t="shared" si="5"/>
        <v>4.4434999999994034</v>
      </c>
      <c r="K13">
        <f t="shared" si="0"/>
        <v>5.3487823420382483</v>
      </c>
      <c r="L13">
        <f t="shared" si="1"/>
        <v>5.6671338863798155</v>
      </c>
      <c r="O13">
        <v>8</v>
      </c>
      <c r="P13">
        <f t="shared" si="8"/>
        <v>92240.539906865262</v>
      </c>
      <c r="Q13">
        <f t="shared" si="6"/>
        <v>0.85349037119011162</v>
      </c>
      <c r="R13">
        <f t="shared" si="9"/>
        <v>3.9063775254521297E-3</v>
      </c>
      <c r="S13">
        <f t="shared" si="7"/>
        <v>307.53508901154953</v>
      </c>
    </row>
    <row r="14" spans="2:22">
      <c r="B14" s="4">
        <v>28</v>
      </c>
      <c r="C14" s="5">
        <v>4.5499922306409512E-4</v>
      </c>
      <c r="D14" s="5">
        <v>5.4200284796313925E-4</v>
      </c>
      <c r="E14" s="5">
        <v>5.7399999999987355E-4</v>
      </c>
      <c r="F14">
        <f t="shared" si="3"/>
        <v>9936.6730176579622</v>
      </c>
      <c r="G14">
        <f t="shared" si="2"/>
        <v>9936.3549000000003</v>
      </c>
      <c r="H14">
        <f t="shared" si="4"/>
        <v>9935.1818000000003</v>
      </c>
      <c r="I14" s="4">
        <v>28</v>
      </c>
      <c r="J14">
        <f t="shared" si="5"/>
        <v>4.5205000000005384</v>
      </c>
      <c r="K14">
        <f t="shared" si="0"/>
        <v>5.3855326541724935</v>
      </c>
      <c r="L14">
        <f t="shared" si="1"/>
        <v>5.703650312134414</v>
      </c>
      <c r="O14">
        <v>9</v>
      </c>
      <c r="P14">
        <f t="shared" si="8"/>
        <v>95007.756104071217</v>
      </c>
      <c r="Q14">
        <f t="shared" si="6"/>
        <v>0.83675526587265847</v>
      </c>
      <c r="R14">
        <f t="shared" si="9"/>
        <v>4.3732871577034111E-3</v>
      </c>
      <c r="S14">
        <f t="shared" si="7"/>
        <v>347.66863300901605</v>
      </c>
    </row>
    <row r="15" spans="2:22">
      <c r="B15" s="4">
        <v>29</v>
      </c>
      <c r="C15" s="5">
        <v>4.649978254713642E-4</v>
      </c>
      <c r="D15" s="5">
        <v>5.4899615670427721E-4</v>
      </c>
      <c r="E15" s="5">
        <v>5.7999999999993387E-4</v>
      </c>
      <c r="F15">
        <f t="shared" si="3"/>
        <v>9930.9693673458278</v>
      </c>
      <c r="G15">
        <f t="shared" si="2"/>
        <v>9930.6612999999998</v>
      </c>
      <c r="H15">
        <f t="shared" si="4"/>
        <v>9929.5087999999996</v>
      </c>
      <c r="I15" s="4">
        <v>29</v>
      </c>
      <c r="J15">
        <f t="shared" si="5"/>
        <v>4.6171999999987747</v>
      </c>
      <c r="K15">
        <f t="shared" si="0"/>
        <v>5.4518948872319015</v>
      </c>
      <c r="L15">
        <f t="shared" si="1"/>
        <v>5.7599622330599232</v>
      </c>
      <c r="O15">
        <v>10</v>
      </c>
      <c r="P15">
        <f t="shared" si="8"/>
        <v>97857.988787193361</v>
      </c>
      <c r="Q15">
        <f t="shared" si="6"/>
        <v>0.82034829987515534</v>
      </c>
      <c r="R15">
        <f t="shared" si="9"/>
        <v>4.8954035042318347E-3</v>
      </c>
      <c r="S15">
        <f t="shared" si="7"/>
        <v>392.99141437248448</v>
      </c>
    </row>
    <row r="16" spans="2:22">
      <c r="B16" s="4">
        <v>30</v>
      </c>
      <c r="C16" s="5">
        <v>4.7599951054795977E-4</v>
      </c>
      <c r="D16" s="5">
        <v>5.5799787639493077E-4</v>
      </c>
      <c r="E16" s="5">
        <v>5.9000000000003754E-4</v>
      </c>
      <c r="F16">
        <f t="shared" si="3"/>
        <v>9925.2094051127679</v>
      </c>
      <c r="G16">
        <f t="shared" si="2"/>
        <v>9924.8916000000008</v>
      </c>
      <c r="H16">
        <f t="shared" si="4"/>
        <v>9923.7497000000003</v>
      </c>
      <c r="I16" s="4">
        <v>30</v>
      </c>
      <c r="J16">
        <f t="shared" si="5"/>
        <v>4.7237000000004628</v>
      </c>
      <c r="K16">
        <f t="shared" si="0"/>
        <v>5.5380684362498869</v>
      </c>
      <c r="L16">
        <f t="shared" si="1"/>
        <v>5.8558735490169056</v>
      </c>
      <c r="O16">
        <v>11</v>
      </c>
      <c r="P16">
        <f t="shared" si="8"/>
        <v>100793.72845080917</v>
      </c>
      <c r="Q16">
        <f t="shared" si="6"/>
        <v>0.80426303909328967</v>
      </c>
      <c r="R16">
        <f t="shared" si="9"/>
        <v>5.4766255072976966E-3</v>
      </c>
      <c r="S16">
        <f t="shared" si="7"/>
        <v>443.96084146378314</v>
      </c>
    </row>
    <row r="17" spans="2:25">
      <c r="B17" s="4">
        <v>31</v>
      </c>
      <c r="C17" s="5">
        <v>4.900022076213883E-4</v>
      </c>
      <c r="D17" s="5">
        <v>5.6899934149291212E-4</v>
      </c>
      <c r="E17" s="5">
        <v>6.020000000000812E-4</v>
      </c>
      <c r="F17">
        <f t="shared" si="3"/>
        <v>9919.3535315637509</v>
      </c>
      <c r="G17">
        <f t="shared" si="2"/>
        <v>9919.0259999999998</v>
      </c>
      <c r="H17">
        <f t="shared" si="4"/>
        <v>9917.9145000000008</v>
      </c>
      <c r="I17" s="4">
        <v>31</v>
      </c>
      <c r="J17">
        <f t="shared" si="5"/>
        <v>4.8598000000001775</v>
      </c>
      <c r="K17">
        <f t="shared" si="0"/>
        <v>5.6439192622510745</v>
      </c>
      <c r="L17">
        <f t="shared" si="1"/>
        <v>5.9714508260021839</v>
      </c>
      <c r="O17">
        <v>12</v>
      </c>
      <c r="P17">
        <f t="shared" si="8"/>
        <v>103817.54030433345</v>
      </c>
      <c r="Q17">
        <f t="shared" si="6"/>
        <v>0.78849317558165644</v>
      </c>
      <c r="R17">
        <f t="shared" si="9"/>
        <v>6.1222965849290628E-3</v>
      </c>
      <c r="S17">
        <f t="shared" si="7"/>
        <v>501.16765997306862</v>
      </c>
    </row>
    <row r="18" spans="2:25">
      <c r="B18" s="4">
        <v>32</v>
      </c>
      <c r="C18" s="5">
        <v>5.0699388853076921E-4</v>
      </c>
      <c r="D18" s="5">
        <v>5.8399516408060926E-4</v>
      </c>
      <c r="E18" s="5">
        <v>6.1699999999995309E-4</v>
      </c>
      <c r="F18">
        <f t="shared" si="3"/>
        <v>9913.3820807377488</v>
      </c>
      <c r="G18">
        <f t="shared" si="2"/>
        <v>9913.0547000000006</v>
      </c>
      <c r="H18">
        <f t="shared" si="4"/>
        <v>9911.9537999999993</v>
      </c>
      <c r="I18" s="4">
        <v>32</v>
      </c>
      <c r="J18">
        <f t="shared" si="5"/>
        <v>5.0252999999993335</v>
      </c>
      <c r="K18">
        <f t="shared" si="0"/>
        <v>5.7891760060665547</v>
      </c>
      <c r="L18">
        <f t="shared" si="1"/>
        <v>6.1165567438147264</v>
      </c>
      <c r="O18">
        <v>13</v>
      </c>
      <c r="P18">
        <f t="shared" si="8"/>
        <v>106932.06651346346</v>
      </c>
      <c r="Q18">
        <f t="shared" si="6"/>
        <v>0.77303252508005538</v>
      </c>
      <c r="R18">
        <f t="shared" si="9"/>
        <v>6.8380874346874844E-3</v>
      </c>
      <c r="S18">
        <f t="shared" si="7"/>
        <v>565.24974685262146</v>
      </c>
    </row>
    <row r="19" spans="2:25">
      <c r="B19" s="4">
        <v>33</v>
      </c>
      <c r="C19" s="5">
        <v>5.2700288099082461E-4</v>
      </c>
      <c r="D19" s="5">
        <v>6.0200261658548864E-4</v>
      </c>
      <c r="E19" s="5">
        <v>6.3599999999992547E-4</v>
      </c>
      <c r="F19">
        <f t="shared" si="3"/>
        <v>9907.265523993934</v>
      </c>
      <c r="G19">
        <f t="shared" si="2"/>
        <v>9906.9285</v>
      </c>
      <c r="H19">
        <f t="shared" si="4"/>
        <v>9905.8281999999999</v>
      </c>
      <c r="I19" s="4">
        <v>33</v>
      </c>
      <c r="J19">
        <f t="shared" si="5"/>
        <v>5.2204000000001543</v>
      </c>
      <c r="K19">
        <f t="shared" si="0"/>
        <v>5.9639968793253502</v>
      </c>
      <c r="L19">
        <f t="shared" si="1"/>
        <v>6.3010208732594037</v>
      </c>
      <c r="O19">
        <v>14</v>
      </c>
      <c r="P19">
        <f t="shared" si="8"/>
        <v>110140.02850886737</v>
      </c>
      <c r="Q19">
        <f t="shared" si="6"/>
        <v>0.75787502458828948</v>
      </c>
      <c r="R19">
        <f t="shared" si="9"/>
        <v>7.6279372156889159E-3</v>
      </c>
      <c r="S19">
        <f t="shared" si="7"/>
        <v>636.722049583905</v>
      </c>
    </row>
    <row r="20" spans="2:25">
      <c r="B20" s="4">
        <v>34</v>
      </c>
      <c r="C20" s="5">
        <v>5.5000766503493991E-4</v>
      </c>
      <c r="D20" s="5">
        <v>6.2399537242399281E-4</v>
      </c>
      <c r="E20" s="5">
        <v>6.6000000000001095E-4</v>
      </c>
      <c r="F20">
        <f t="shared" si="3"/>
        <v>9900.9645031206746</v>
      </c>
      <c r="G20">
        <f t="shared" si="2"/>
        <v>9900.6077999999998</v>
      </c>
      <c r="H20">
        <f t="shared" si="4"/>
        <v>9899.4984000000004</v>
      </c>
      <c r="I20" s="4">
        <v>34</v>
      </c>
      <c r="J20">
        <f t="shared" si="5"/>
        <v>5.4448000000011234</v>
      </c>
      <c r="K20">
        <f t="shared" si="0"/>
        <v>6.177933451384888</v>
      </c>
      <c r="L20">
        <f t="shared" si="1"/>
        <v>6.5346365720597532</v>
      </c>
      <c r="O20">
        <v>15</v>
      </c>
      <c r="P20">
        <f t="shared" si="8"/>
        <v>113444.2293641334</v>
      </c>
      <c r="Q20">
        <f t="shared" si="6"/>
        <v>0.74301472998851925</v>
      </c>
      <c r="R20">
        <f t="shared" si="9"/>
        <v>8.497732964750997E-3</v>
      </c>
      <c r="S20">
        <f t="shared" si="7"/>
        <v>716.28014425895651</v>
      </c>
    </row>
    <row r="21" spans="2:25">
      <c r="B21" s="4">
        <v>35</v>
      </c>
      <c r="C21" s="5">
        <v>5.7699878572706469E-4</v>
      </c>
      <c r="D21" s="5">
        <v>6.5099663796410574E-4</v>
      </c>
      <c r="E21" s="5">
        <v>6.8900000000002672E-4</v>
      </c>
      <c r="F21">
        <f t="shared" si="3"/>
        <v>9894.4298665486149</v>
      </c>
      <c r="G21">
        <f t="shared" si="2"/>
        <v>9894.0535999999993</v>
      </c>
      <c r="H21">
        <f t="shared" si="4"/>
        <v>9892.9151000000002</v>
      </c>
      <c r="I21" s="4">
        <v>35</v>
      </c>
      <c r="J21">
        <f t="shared" si="5"/>
        <v>5.708200000000943</v>
      </c>
      <c r="K21">
        <f t="shared" si="0"/>
        <v>6.4409956294366566</v>
      </c>
      <c r="L21">
        <f t="shared" si="1"/>
        <v>6.8172621780522604</v>
      </c>
      <c r="S21">
        <f>SUM(S6:S20)</f>
        <v>5244.2828698007261</v>
      </c>
    </row>
    <row r="22" spans="2:25">
      <c r="B22" s="4">
        <v>36</v>
      </c>
      <c r="C22" s="5">
        <v>6.0799878454872894E-4</v>
      </c>
      <c r="D22" s="5">
        <v>6.829964441222616E-4</v>
      </c>
      <c r="E22" s="5">
        <v>7.2400000000002031E-4</v>
      </c>
      <c r="F22">
        <f t="shared" si="3"/>
        <v>9887.6126043705626</v>
      </c>
      <c r="G22">
        <f t="shared" si="2"/>
        <v>9887.2068999999992</v>
      </c>
      <c r="H22">
        <f t="shared" si="4"/>
        <v>9886.0395000000008</v>
      </c>
      <c r="I22" s="4">
        <v>36</v>
      </c>
      <c r="J22">
        <f t="shared" si="5"/>
        <v>6.0107000000007247</v>
      </c>
      <c r="K22">
        <f t="shared" si="0"/>
        <v>6.752927155001089</v>
      </c>
      <c r="L22">
        <f t="shared" si="1"/>
        <v>7.1586315255644886</v>
      </c>
    </row>
    <row r="23" spans="2:25">
      <c r="B23" s="4">
        <v>37</v>
      </c>
      <c r="C23" s="5">
        <v>6.4400451033945808E-4</v>
      </c>
      <c r="D23" s="5">
        <v>7.2199935735299157E-4</v>
      </c>
      <c r="E23" s="5">
        <v>7.6500000000007205E-4</v>
      </c>
      <c r="F23">
        <f t="shared" si="3"/>
        <v>9880.4539728449981</v>
      </c>
      <c r="G23">
        <f t="shared" si="2"/>
        <v>9880.0288</v>
      </c>
      <c r="H23">
        <f t="shared" si="4"/>
        <v>9878.8127999999997</v>
      </c>
      <c r="I23" s="4">
        <v>37</v>
      </c>
      <c r="J23">
        <f t="shared" si="5"/>
        <v>6.3619999999991705</v>
      </c>
      <c r="K23">
        <f t="shared" si="0"/>
        <v>7.1333744442290481</v>
      </c>
      <c r="L23">
        <f t="shared" si="1"/>
        <v>7.5585472892271355</v>
      </c>
    </row>
    <row r="24" spans="2:25">
      <c r="B24" s="4">
        <v>38</v>
      </c>
      <c r="C24" s="5">
        <v>6.8500516124413678E-4</v>
      </c>
      <c r="D24" s="5">
        <v>7.6799961618503171E-4</v>
      </c>
      <c r="E24" s="5">
        <v>8.1299999999992305E-4</v>
      </c>
      <c r="F24">
        <f t="shared" si="3"/>
        <v>9872.895425555771</v>
      </c>
      <c r="G24">
        <f t="shared" si="2"/>
        <v>9872.4508000000005</v>
      </c>
      <c r="H24">
        <f t="shared" si="4"/>
        <v>9871.1664999999994</v>
      </c>
      <c r="I24" s="4">
        <v>38</v>
      </c>
      <c r="J24">
        <f t="shared" si="5"/>
        <v>6.7618000000002212</v>
      </c>
      <c r="K24">
        <f t="shared" si="0"/>
        <v>7.5820384252056101</v>
      </c>
      <c r="L24">
        <f t="shared" si="1"/>
        <v>8.0266639809760818</v>
      </c>
      <c r="N24">
        <v>4</v>
      </c>
    </row>
    <row r="25" spans="2:25">
      <c r="B25" s="4">
        <v>39</v>
      </c>
      <c r="C25" s="5">
        <v>7.3300044214627579E-4</v>
      </c>
      <c r="D25" s="5">
        <v>8.2299687560214731E-4</v>
      </c>
      <c r="E25" s="5">
        <v>8.7000000000008544E-4</v>
      </c>
      <c r="F25">
        <f t="shared" si="3"/>
        <v>9864.8687615747949</v>
      </c>
      <c r="G25">
        <f t="shared" si="2"/>
        <v>9864.4046999999991</v>
      </c>
      <c r="H25">
        <f t="shared" si="4"/>
        <v>9863.0226999999995</v>
      </c>
      <c r="I25" s="4">
        <v>39</v>
      </c>
      <c r="J25">
        <f t="shared" si="5"/>
        <v>7.2295999999987544</v>
      </c>
      <c r="K25">
        <f t="shared" si="0"/>
        <v>8.1183742477751366</v>
      </c>
      <c r="L25">
        <f t="shared" si="1"/>
        <v>8.5824358225709148</v>
      </c>
      <c r="P25">
        <f>150000/11.1184</f>
        <v>13491.149805727444</v>
      </c>
    </row>
    <row r="26" spans="2:25">
      <c r="B26" s="4">
        <v>40</v>
      </c>
      <c r="C26" s="5">
        <v>7.8800088927641961E-4</v>
      </c>
      <c r="D26" s="5">
        <v>8.8700264365385105E-4</v>
      </c>
      <c r="E26" s="5">
        <v>9.3699999999987576E-4</v>
      </c>
      <c r="F26">
        <f t="shared" si="3"/>
        <v>9856.286325752224</v>
      </c>
      <c r="G26">
        <f t="shared" si="2"/>
        <v>9855.7931000000008</v>
      </c>
      <c r="H26">
        <f t="shared" si="4"/>
        <v>9854.3035999999993</v>
      </c>
      <c r="I26" s="4">
        <v>40</v>
      </c>
      <c r="J26">
        <f t="shared" si="5"/>
        <v>7.7651999999998225</v>
      </c>
      <c r="K26">
        <f t="shared" si="0"/>
        <v>8.7421145350053848</v>
      </c>
      <c r="L26">
        <f t="shared" si="1"/>
        <v>9.2353402872286097</v>
      </c>
    </row>
    <row r="27" spans="2:25">
      <c r="B27" s="4">
        <v>41</v>
      </c>
      <c r="C27" s="5">
        <v>8.5099877830182788E-4</v>
      </c>
      <c r="D27" s="5">
        <v>9.619953581112634E-4</v>
      </c>
      <c r="E27" s="5">
        <v>1.0139999999998718E-3</v>
      </c>
      <c r="F27">
        <f t="shared" si="3"/>
        <v>9847.0509854649954</v>
      </c>
      <c r="G27">
        <f t="shared" si="2"/>
        <v>9846.5383999999995</v>
      </c>
      <c r="H27">
        <f t="shared" si="4"/>
        <v>9844.9025000000001</v>
      </c>
      <c r="I27" s="4">
        <v>41</v>
      </c>
      <c r="J27">
        <f t="shared" si="5"/>
        <v>8.3780000000006112</v>
      </c>
      <c r="K27">
        <f t="shared" si="0"/>
        <v>9.4723242342643061</v>
      </c>
      <c r="L27">
        <f t="shared" si="1"/>
        <v>9.9849096992602426</v>
      </c>
      <c r="Q27" t="s">
        <v>15</v>
      </c>
      <c r="R27" t="s">
        <v>19</v>
      </c>
      <c r="S27" t="s">
        <v>20</v>
      </c>
      <c r="T27" t="s">
        <v>21</v>
      </c>
      <c r="U27" t="s">
        <v>22</v>
      </c>
      <c r="V27" t="s">
        <v>23</v>
      </c>
      <c r="W27" t="s">
        <v>13</v>
      </c>
      <c r="X27" t="s">
        <v>12</v>
      </c>
      <c r="Y27" t="s">
        <v>24</v>
      </c>
    </row>
    <row r="28" spans="2:25">
      <c r="B28" s="4">
        <v>42</v>
      </c>
      <c r="C28" s="5">
        <v>9.2200038984403614E-4</v>
      </c>
      <c r="D28" s="5">
        <v>1.0490031496297235E-3</v>
      </c>
      <c r="E28" s="5">
        <v>1.1040000000000186E-3</v>
      </c>
      <c r="F28">
        <f t="shared" si="3"/>
        <v>9837.0660757657351</v>
      </c>
      <c r="G28">
        <f t="shared" si="2"/>
        <v>9836.5244999999995</v>
      </c>
      <c r="H28">
        <f t="shared" si="4"/>
        <v>9834.7029999999995</v>
      </c>
      <c r="I28" s="4">
        <v>42</v>
      </c>
      <c r="J28">
        <f t="shared" si="5"/>
        <v>9.0676000000003114</v>
      </c>
      <c r="K28">
        <f t="shared" si="0"/>
        <v>10.31854518190994</v>
      </c>
      <c r="L28">
        <f t="shared" si="1"/>
        <v>10.860120947645555</v>
      </c>
      <c r="Q28">
        <v>0</v>
      </c>
      <c r="R28">
        <v>150000</v>
      </c>
    </row>
    <row r="29" spans="2:25">
      <c r="B29" s="4">
        <v>43</v>
      </c>
      <c r="C29" s="5">
        <v>1.0030030336943962E-3</v>
      </c>
      <c r="D29" s="5">
        <v>1.1500021642700986E-3</v>
      </c>
      <c r="E29" s="5">
        <v>1.2079999999999012E-3</v>
      </c>
      <c r="F29">
        <f t="shared" si="3"/>
        <v>9826.2059548180896</v>
      </c>
      <c r="G29">
        <f t="shared" si="2"/>
        <v>9825.6353999999992</v>
      </c>
      <c r="H29">
        <f t="shared" si="4"/>
        <v>9823.5993999999992</v>
      </c>
      <c r="I29" s="4">
        <v>43</v>
      </c>
      <c r="J29">
        <f t="shared" si="5"/>
        <v>9.8530999999984488</v>
      </c>
      <c r="K29">
        <f t="shared" si="0"/>
        <v>11.299501975328894</v>
      </c>
      <c r="L29">
        <f t="shared" si="1"/>
        <v>11.870056793419282</v>
      </c>
      <c r="Q29">
        <v>1</v>
      </c>
      <c r="R29">
        <f>VALUE(V29)</f>
        <v>150000</v>
      </c>
      <c r="S29">
        <v>13491.15</v>
      </c>
      <c r="T29">
        <f>R28*0.04</f>
        <v>6000</v>
      </c>
      <c r="U29">
        <f>S29-T29</f>
        <v>7491.15</v>
      </c>
      <c r="V29">
        <f>VALUE(R28)</f>
        <v>150000</v>
      </c>
      <c r="W29">
        <f>VALUE(R6)</f>
        <v>1.4549915504746263E-3</v>
      </c>
      <c r="X29">
        <f>(1+0.02)^-Q29</f>
        <v>0.98039215686274506</v>
      </c>
      <c r="Y29">
        <f>V29*W29*X29</f>
        <v>213.96934565803326</v>
      </c>
    </row>
    <row r="30" spans="2:25">
      <c r="B30" s="4">
        <v>44</v>
      </c>
      <c r="C30" s="5">
        <v>1.0960054792323658E-3</v>
      </c>
      <c r="D30" s="5">
        <v>1.2670009323564146E-3</v>
      </c>
      <c r="E30" s="5">
        <v>1.3270000000000194E-3</v>
      </c>
      <c r="F30">
        <f t="shared" si="3"/>
        <v>9814.3358980246703</v>
      </c>
      <c r="G30">
        <f t="shared" si="2"/>
        <v>9813.7463000000007</v>
      </c>
      <c r="H30">
        <f t="shared" si="4"/>
        <v>9811.4472999999998</v>
      </c>
      <c r="I30" s="4">
        <v>44</v>
      </c>
      <c r="J30">
        <f t="shared" si="5"/>
        <v>10.753399999999601</v>
      </c>
      <c r="K30">
        <f t="shared" si="0"/>
        <v>12.434025712009316</v>
      </c>
      <c r="L30">
        <f t="shared" si="1"/>
        <v>13.023623736678928</v>
      </c>
      <c r="Q30">
        <v>2</v>
      </c>
      <c r="R30">
        <f t="shared" ref="R30:R44" si="10">VALUE(V30)</f>
        <v>142508.85</v>
      </c>
      <c r="S30">
        <v>13491.15</v>
      </c>
      <c r="T30">
        <f t="shared" ref="T30:T43" si="11">R29*0.04</f>
        <v>6000</v>
      </c>
      <c r="U30">
        <f t="shared" ref="U30:U43" si="12">S30-T30</f>
        <v>7491.15</v>
      </c>
      <c r="V30">
        <f t="shared" ref="V30:V43" si="13">R29-U30</f>
        <v>142508.85</v>
      </c>
      <c r="W30">
        <f t="shared" ref="W30:W43" si="14">VALUE(R7)</f>
        <v>1.9351842584542905E-3</v>
      </c>
      <c r="X30">
        <f t="shared" ref="X30:X43" si="15">(1+0.02)^-Q30</f>
        <v>0.96116878123798544</v>
      </c>
      <c r="Y30">
        <f t="shared" ref="Y30:Y43" si="16">V30*W30*X30</f>
        <v>265.07197540409817</v>
      </c>
    </row>
    <row r="31" spans="2:25">
      <c r="B31" s="4">
        <v>45</v>
      </c>
      <c r="C31" s="5">
        <v>1.2010001506723123E-3</v>
      </c>
      <c r="D31" s="5">
        <v>1.4019974844679485E-3</v>
      </c>
      <c r="E31" s="5">
        <v>1.4649999999999626E-3</v>
      </c>
      <c r="F31">
        <f t="shared" si="3"/>
        <v>9801.3122742879914</v>
      </c>
      <c r="G31">
        <f t="shared" si="2"/>
        <v>9800.6939000000002</v>
      </c>
      <c r="H31">
        <f t="shared" si="4"/>
        <v>9798.0836999999992</v>
      </c>
      <c r="I31" s="4">
        <v>45</v>
      </c>
      <c r="J31">
        <f t="shared" si="5"/>
        <v>11.767499999999927</v>
      </c>
      <c r="K31">
        <f t="shared" si="0"/>
        <v>13.740548193840368</v>
      </c>
      <c r="L31">
        <f t="shared" si="1"/>
        <v>14.358922481831542</v>
      </c>
      <c r="Q31">
        <v>3</v>
      </c>
      <c r="R31">
        <f t="shared" si="10"/>
        <v>134718.054</v>
      </c>
      <c r="S31">
        <v>13491.15</v>
      </c>
      <c r="T31">
        <f t="shared" si="11"/>
        <v>5700.3540000000003</v>
      </c>
      <c r="U31">
        <f t="shared" si="12"/>
        <v>7790.7959999999994</v>
      </c>
      <c r="V31">
        <f t="shared" si="13"/>
        <v>134718.054</v>
      </c>
      <c r="W31">
        <f t="shared" si="14"/>
        <v>2.233402616012349E-3</v>
      </c>
      <c r="X31">
        <f t="shared" si="15"/>
        <v>0.94232233454704462</v>
      </c>
      <c r="Y31">
        <f t="shared" si="16"/>
        <v>283.52561818954717</v>
      </c>
    </row>
    <row r="32" spans="2:25">
      <c r="B32" s="4">
        <v>46</v>
      </c>
      <c r="C32" s="5">
        <v>1.3199994917890204E-3</v>
      </c>
      <c r="D32" s="5">
        <v>1.5569992036911344E-3</v>
      </c>
      <c r="E32" s="5">
        <v>1.6220000000000613E-3</v>
      </c>
      <c r="F32">
        <f t="shared" si="3"/>
        <v>9786.9533518061598</v>
      </c>
      <c r="G32">
        <f t="shared" si="2"/>
        <v>9786.3161999999993</v>
      </c>
      <c r="H32">
        <f t="shared" si="4"/>
        <v>9783.3371000000006</v>
      </c>
      <c r="I32" s="4">
        <v>46</v>
      </c>
      <c r="J32">
        <f t="shared" si="5"/>
        <v>12.914000000000669</v>
      </c>
      <c r="K32">
        <f t="shared" si="0"/>
        <v>15.237286530469646</v>
      </c>
      <c r="L32">
        <f t="shared" si="1"/>
        <v>15.874438336630192</v>
      </c>
      <c r="Q32">
        <v>4</v>
      </c>
      <c r="R32">
        <f t="shared" si="10"/>
        <v>126615.62616</v>
      </c>
      <c r="S32">
        <v>13491.15</v>
      </c>
      <c r="T32">
        <f t="shared" si="11"/>
        <v>5388.7221600000003</v>
      </c>
      <c r="U32">
        <f t="shared" si="12"/>
        <v>8102.4278399999994</v>
      </c>
      <c r="V32">
        <f t="shared" si="13"/>
        <v>126615.62616</v>
      </c>
      <c r="W32">
        <f t="shared" si="14"/>
        <v>2.4938960653100922E-3</v>
      </c>
      <c r="X32">
        <f t="shared" si="15"/>
        <v>0.9238454260265142</v>
      </c>
      <c r="Y32">
        <f t="shared" si="16"/>
        <v>291.71917054570662</v>
      </c>
    </row>
    <row r="33" spans="2:25">
      <c r="B33" s="4">
        <v>47</v>
      </c>
      <c r="C33" s="5">
        <v>1.4549915504746263E-3</v>
      </c>
      <c r="D33" s="5">
        <v>1.7349986340450261E-3</v>
      </c>
      <c r="E33" s="5">
        <v>1.8019999999999542E-3</v>
      </c>
      <c r="F33">
        <f t="shared" si="3"/>
        <v>9771.0789134695297</v>
      </c>
      <c r="G33">
        <f t="shared" si="2"/>
        <v>9770.4231</v>
      </c>
      <c r="H33">
        <f t="shared" si="4"/>
        <v>9766.9982999999993</v>
      </c>
      <c r="I33" s="4">
        <v>47</v>
      </c>
      <c r="J33">
        <f t="shared" si="5"/>
        <v>14.210900000000038</v>
      </c>
      <c r="K33">
        <f t="shared" si="0"/>
        <v>16.95167073254197</v>
      </c>
      <c r="L33">
        <f t="shared" si="1"/>
        <v>17.607484202071646</v>
      </c>
      <c r="Q33">
        <v>5</v>
      </c>
      <c r="R33">
        <f t="shared" si="10"/>
        <v>118189.1012064</v>
      </c>
      <c r="S33">
        <v>13491.15</v>
      </c>
      <c r="T33">
        <f t="shared" si="11"/>
        <v>5064.6250464000004</v>
      </c>
      <c r="U33">
        <f t="shared" si="12"/>
        <v>8426.5249535999992</v>
      </c>
      <c r="V33">
        <f t="shared" si="13"/>
        <v>118189.1012064</v>
      </c>
      <c r="W33">
        <f t="shared" si="14"/>
        <v>2.7861980141568347E-3</v>
      </c>
      <c r="X33">
        <f t="shared" si="15"/>
        <v>0.90573080982991594</v>
      </c>
      <c r="Y33">
        <f t="shared" si="16"/>
        <v>298.25556075409969</v>
      </c>
    </row>
    <row r="34" spans="2:25">
      <c r="B34" s="4">
        <v>48</v>
      </c>
      <c r="C34" s="5">
        <v>1.607008359736284E-3</v>
      </c>
      <c r="D34" s="5">
        <v>1.9380040379543097E-3</v>
      </c>
      <c r="E34" s="5">
        <v>2.0079999999999599E-3</v>
      </c>
      <c r="F34">
        <f t="shared" si="3"/>
        <v>9753.471429267458</v>
      </c>
      <c r="G34">
        <f t="shared" si="2"/>
        <v>9752.7873999999993</v>
      </c>
      <c r="H34">
        <f t="shared" si="4"/>
        <v>9748.8603000000003</v>
      </c>
      <c r="I34" s="4">
        <v>48</v>
      </c>
      <c r="J34">
        <f t="shared" si="5"/>
        <v>15.666500000001179</v>
      </c>
      <c r="K34">
        <f t="shared" si="0"/>
        <v>18.900941362509911</v>
      </c>
      <c r="L34">
        <f t="shared" si="1"/>
        <v>19.584970629968666</v>
      </c>
      <c r="Q34">
        <v>6</v>
      </c>
      <c r="R34">
        <f t="shared" si="10"/>
        <v>109425.515254656</v>
      </c>
      <c r="S34">
        <v>13491.15</v>
      </c>
      <c r="T34">
        <f t="shared" si="11"/>
        <v>4727.5640482560002</v>
      </c>
      <c r="U34">
        <f t="shared" si="12"/>
        <v>8763.5859517440003</v>
      </c>
      <c r="V34">
        <f t="shared" si="13"/>
        <v>109425.515254656</v>
      </c>
      <c r="W34">
        <f t="shared" si="14"/>
        <v>3.1176316242660387E-3</v>
      </c>
      <c r="X34">
        <f t="shared" si="15"/>
        <v>0.88797138218619198</v>
      </c>
      <c r="Y34">
        <f t="shared" si="16"/>
        <v>302.93005788852184</v>
      </c>
    </row>
    <row r="35" spans="2:25">
      <c r="B35" s="4">
        <v>49</v>
      </c>
      <c r="C35" s="5">
        <v>1.7779959375453095E-3</v>
      </c>
      <c r="D35" s="5">
        <v>2.1699949009869116E-3</v>
      </c>
      <c r="E35" s="5">
        <v>2.2410000000001075E-3</v>
      </c>
      <c r="F35">
        <f t="shared" si="3"/>
        <v>9733.8864586374893</v>
      </c>
      <c r="G35">
        <f t="shared" si="2"/>
        <v>9733.1937999999991</v>
      </c>
      <c r="H35">
        <f t="shared" si="4"/>
        <v>9728.6499000000003</v>
      </c>
      <c r="I35" s="4">
        <v>49</v>
      </c>
      <c r="J35">
        <f t="shared" si="5"/>
        <v>17.297500000000582</v>
      </c>
      <c r="K35">
        <f t="shared" si="0"/>
        <v>21.120980916317421</v>
      </c>
      <c r="L35">
        <f t="shared" si="1"/>
        <v>21.813639553807661</v>
      </c>
      <c r="Q35">
        <v>7</v>
      </c>
      <c r="R35">
        <f t="shared" si="10"/>
        <v>100311.38586484225</v>
      </c>
      <c r="S35">
        <v>13491.15</v>
      </c>
      <c r="T35">
        <f t="shared" si="11"/>
        <v>4377.0206101862404</v>
      </c>
      <c r="U35">
        <f t="shared" si="12"/>
        <v>9114.1293898137592</v>
      </c>
      <c r="V35">
        <f t="shared" si="13"/>
        <v>100311.38586484225</v>
      </c>
      <c r="W35">
        <f t="shared" si="14"/>
        <v>3.4893786046885809E-3</v>
      </c>
      <c r="X35">
        <f t="shared" si="15"/>
        <v>0.87056017861391388</v>
      </c>
      <c r="Y35">
        <f t="shared" si="16"/>
        <v>304.71730735506276</v>
      </c>
    </row>
    <row r="36" spans="2:25">
      <c r="B36" s="4">
        <v>50</v>
      </c>
      <c r="C36" s="5">
        <v>1.9710083899115109E-3</v>
      </c>
      <c r="D36" s="5">
        <v>2.434002863141761E-3</v>
      </c>
      <c r="E36" s="5">
        <v>2.5079999999998615E-3</v>
      </c>
      <c r="F36">
        <f t="shared" si="3"/>
        <v>9712.0728190836817</v>
      </c>
      <c r="G36">
        <f t="shared" si="2"/>
        <v>9711.3523999999998</v>
      </c>
      <c r="H36">
        <f t="shared" si="4"/>
        <v>9706.0977000000003</v>
      </c>
      <c r="I36" s="4">
        <v>50</v>
      </c>
      <c r="J36">
        <f t="shared" si="5"/>
        <v>19.130800000000818</v>
      </c>
      <c r="K36">
        <f t="shared" si="0"/>
        <v>23.637459546578611</v>
      </c>
      <c r="L36">
        <f t="shared" si="1"/>
        <v>24.357878630260529</v>
      </c>
      <c r="Q36">
        <v>8</v>
      </c>
      <c r="R36">
        <f t="shared" si="10"/>
        <v>90832.691299435945</v>
      </c>
      <c r="S36">
        <v>13491.15</v>
      </c>
      <c r="T36">
        <f t="shared" si="11"/>
        <v>4012.4554345936899</v>
      </c>
      <c r="U36">
        <f t="shared" si="12"/>
        <v>9478.6945654063093</v>
      </c>
      <c r="V36">
        <f t="shared" si="13"/>
        <v>90832.691299435945</v>
      </c>
      <c r="W36">
        <f t="shared" si="14"/>
        <v>3.9063775254521297E-3</v>
      </c>
      <c r="X36">
        <f t="shared" si="15"/>
        <v>0.85349037119011162</v>
      </c>
      <c r="Y36">
        <f t="shared" si="16"/>
        <v>302.84124347207501</v>
      </c>
    </row>
    <row r="37" spans="2:25">
      <c r="B37" s="4">
        <v>51</v>
      </c>
      <c r="C37" s="5">
        <v>2.1890012487475593E-3</v>
      </c>
      <c r="D37" s="5">
        <v>2.7319955861841161E-3</v>
      </c>
      <c r="E37" s="5">
        <v>2.8089999999999665E-3</v>
      </c>
      <c r="F37">
        <f t="shared" si="3"/>
        <v>9687.7149404534211</v>
      </c>
      <c r="G37">
        <f t="shared" si="2"/>
        <v>9686.9668999999994</v>
      </c>
      <c r="H37">
        <f t="shared" si="4"/>
        <v>9680.8989999999994</v>
      </c>
      <c r="I37" s="4">
        <v>51</v>
      </c>
      <c r="J37">
        <f t="shared" si="5"/>
        <v>21.191499999998996</v>
      </c>
      <c r="K37">
        <f t="shared" si="0"/>
        <v>26.464750814311628</v>
      </c>
      <c r="L37">
        <f t="shared" si="1"/>
        <v>27.212791267733333</v>
      </c>
      <c r="Q37">
        <v>9</v>
      </c>
      <c r="R37">
        <f t="shared" si="10"/>
        <v>80974.848951413383</v>
      </c>
      <c r="S37">
        <v>13491.15</v>
      </c>
      <c r="T37">
        <f t="shared" si="11"/>
        <v>3633.3076519774377</v>
      </c>
      <c r="U37">
        <f t="shared" si="12"/>
        <v>9857.8423480225611</v>
      </c>
      <c r="V37">
        <f t="shared" si="13"/>
        <v>80974.848951413383</v>
      </c>
      <c r="W37">
        <f t="shared" si="14"/>
        <v>4.3732871577034111E-3</v>
      </c>
      <c r="X37">
        <f t="shared" si="15"/>
        <v>0.83675526587265847</v>
      </c>
      <c r="Y37">
        <f t="shared" si="16"/>
        <v>296.31701870962382</v>
      </c>
    </row>
    <row r="38" spans="2:25">
      <c r="B38" s="4">
        <v>52</v>
      </c>
      <c r="C38" s="5">
        <v>2.4329989034670863E-3</v>
      </c>
      <c r="D38" s="5">
        <v>3.069994985722471E-3</v>
      </c>
      <c r="E38" s="5">
        <v>3.1519999999999829E-3</v>
      </c>
      <c r="F38">
        <f t="shared" si="3"/>
        <v>9660.5021491856878</v>
      </c>
      <c r="G38">
        <f t="shared" si="2"/>
        <v>9659.7075000000004</v>
      </c>
      <c r="H38">
        <f t="shared" si="4"/>
        <v>9652.6965</v>
      </c>
      <c r="I38" s="4">
        <v>52</v>
      </c>
      <c r="J38">
        <f t="shared" si="5"/>
        <v>23.485000000000582</v>
      </c>
      <c r="K38">
        <f t="shared" si="0"/>
        <v>29.655253588545747</v>
      </c>
      <c r="L38">
        <f t="shared" si="1"/>
        <v>30.449902774233124</v>
      </c>
      <c r="Q38">
        <v>10</v>
      </c>
      <c r="R38">
        <f t="shared" si="10"/>
        <v>70722.692909469915</v>
      </c>
      <c r="S38">
        <v>13491.15</v>
      </c>
      <c r="T38">
        <f t="shared" si="11"/>
        <v>3238.9939580565356</v>
      </c>
      <c r="U38">
        <f t="shared" si="12"/>
        <v>10252.156041943465</v>
      </c>
      <c r="V38">
        <f t="shared" si="13"/>
        <v>70722.692909469915</v>
      </c>
      <c r="W38">
        <f t="shared" si="14"/>
        <v>4.8954035042318347E-3</v>
      </c>
      <c r="X38">
        <f t="shared" si="15"/>
        <v>0.82034829987515534</v>
      </c>
      <c r="Y38">
        <f t="shared" si="16"/>
        <v>284.01780436305859</v>
      </c>
    </row>
    <row r="39" spans="2:25">
      <c r="B39" s="4">
        <v>53</v>
      </c>
      <c r="C39" s="5">
        <v>2.7069979914771461E-3</v>
      </c>
      <c r="D39" s="5">
        <v>3.4519969250435467E-3</v>
      </c>
      <c r="E39" s="5">
        <v>3.5389999999999042E-3</v>
      </c>
      <c r="F39">
        <f t="shared" si="3"/>
        <v>9630.0522464114547</v>
      </c>
      <c r="G39">
        <f t="shared" si="2"/>
        <v>9629.2114999999994</v>
      </c>
      <c r="H39">
        <f t="shared" si="4"/>
        <v>9621.1005999999998</v>
      </c>
      <c r="I39" s="4">
        <v>53</v>
      </c>
      <c r="J39">
        <f t="shared" si="5"/>
        <v>26.044299999999566</v>
      </c>
      <c r="K39">
        <f t="shared" si="0"/>
        <v>33.240008488593958</v>
      </c>
      <c r="L39">
        <f t="shared" si="1"/>
        <v>34.080754900049214</v>
      </c>
      <c r="Q39">
        <v>11</v>
      </c>
      <c r="R39">
        <f t="shared" si="10"/>
        <v>60060.450625848709</v>
      </c>
      <c r="S39">
        <v>13491.15</v>
      </c>
      <c r="T39">
        <f t="shared" si="11"/>
        <v>2828.9077163787965</v>
      </c>
      <c r="U39">
        <f t="shared" si="12"/>
        <v>10662.242283621203</v>
      </c>
      <c r="V39">
        <f t="shared" si="13"/>
        <v>60060.450625848709</v>
      </c>
      <c r="W39">
        <f t="shared" si="14"/>
        <v>5.4766255072976966E-3</v>
      </c>
      <c r="X39">
        <f t="shared" si="15"/>
        <v>0.80426303909328967</v>
      </c>
      <c r="Y39">
        <f t="shared" si="16"/>
        <v>264.5451121649794</v>
      </c>
    </row>
    <row r="40" spans="2:25">
      <c r="B40" s="4">
        <v>54</v>
      </c>
      <c r="C40" s="5">
        <v>3.0140026620509384E-3</v>
      </c>
      <c r="D40" s="5">
        <v>3.8809976694815468E-3</v>
      </c>
      <c r="E40" s="5">
        <v>3.9760000000000177E-3</v>
      </c>
      <c r="F40">
        <f t="shared" si="3"/>
        <v>9595.9714915114055</v>
      </c>
      <c r="G40">
        <f t="shared" si="2"/>
        <v>9595.0563000000002</v>
      </c>
      <c r="H40">
        <f t="shared" si="4"/>
        <v>9585.6916000000001</v>
      </c>
      <c r="I40" s="4">
        <v>54</v>
      </c>
      <c r="J40">
        <f t="shared" si="5"/>
        <v>28.891299999999319</v>
      </c>
      <c r="K40">
        <f t="shared" si="0"/>
        <v>37.238391138844236</v>
      </c>
      <c r="L40">
        <f t="shared" si="1"/>
        <v>38.153582650249518</v>
      </c>
      <c r="Q40">
        <v>12</v>
      </c>
      <c r="R40">
        <f t="shared" si="10"/>
        <v>48971.718650882656</v>
      </c>
      <c r="S40">
        <v>13491.15</v>
      </c>
      <c r="T40">
        <f t="shared" si="11"/>
        <v>2402.4180250339482</v>
      </c>
      <c r="U40">
        <f t="shared" si="12"/>
        <v>11088.731974966051</v>
      </c>
      <c r="V40">
        <f t="shared" si="13"/>
        <v>48971.718650882656</v>
      </c>
      <c r="W40">
        <f t="shared" si="14"/>
        <v>6.1222965849290628E-3</v>
      </c>
      <c r="X40">
        <f t="shared" si="15"/>
        <v>0.78849317558165644</v>
      </c>
      <c r="Y40">
        <f t="shared" si="16"/>
        <v>236.40553965328237</v>
      </c>
    </row>
    <row r="41" spans="2:25">
      <c r="B41" s="4">
        <v>55</v>
      </c>
      <c r="C41" s="5">
        <v>3.3579953741636748E-3</v>
      </c>
      <c r="D41" s="5">
        <v>4.3629957794080534E-3</v>
      </c>
      <c r="E41" s="5">
        <v>4.4690000000000294E-3</v>
      </c>
      <c r="F41">
        <f t="shared" si="3"/>
        <v>9557.817908861156</v>
      </c>
      <c r="G41">
        <f t="shared" si="2"/>
        <v>9556.8003000000008</v>
      </c>
      <c r="H41">
        <f t="shared" si="4"/>
        <v>9545.9928999999993</v>
      </c>
      <c r="I41" s="4">
        <v>55</v>
      </c>
      <c r="J41">
        <f t="shared" si="5"/>
        <v>32.055399999999281</v>
      </c>
      <c r="K41">
        <f t="shared" si="0"/>
        <v>41.696279373545622</v>
      </c>
      <c r="L41">
        <f t="shared" si="1"/>
        <v>42.713888234700789</v>
      </c>
      <c r="Q41">
        <v>13</v>
      </c>
      <c r="R41">
        <f t="shared" si="10"/>
        <v>37439.437396917965</v>
      </c>
      <c r="S41">
        <v>13491.15</v>
      </c>
      <c r="T41">
        <f t="shared" si="11"/>
        <v>1958.8687460353062</v>
      </c>
      <c r="U41">
        <f t="shared" si="12"/>
        <v>11532.281253964693</v>
      </c>
      <c r="V41">
        <f t="shared" si="13"/>
        <v>37439.437396917965</v>
      </c>
      <c r="W41">
        <f t="shared" si="14"/>
        <v>6.8380874346874844E-3</v>
      </c>
      <c r="X41">
        <f t="shared" si="15"/>
        <v>0.77303252508005538</v>
      </c>
      <c r="Y41">
        <f t="shared" si="16"/>
        <v>197.90726206762244</v>
      </c>
    </row>
    <row r="42" spans="2:25">
      <c r="B42" s="4">
        <v>56</v>
      </c>
      <c r="C42" s="5">
        <v>3.7420049725074506E-3</v>
      </c>
      <c r="D42" s="5">
        <v>4.9030043635657347E-3</v>
      </c>
      <c r="E42" s="5">
        <v>5.0249999999998846E-3</v>
      </c>
      <c r="F42">
        <f t="shared" si="3"/>
        <v>9515.1040206264552</v>
      </c>
      <c r="G42">
        <f t="shared" si="2"/>
        <v>9513.9375</v>
      </c>
      <c r="H42">
        <f t="shared" si="4"/>
        <v>9501.4838999999993</v>
      </c>
      <c r="I42" s="4">
        <v>56</v>
      </c>
      <c r="J42">
        <f t="shared" si="5"/>
        <v>35.554599999999482</v>
      </c>
      <c r="K42">
        <f t="shared" si="0"/>
        <v>46.646877077191675</v>
      </c>
      <c r="L42">
        <f t="shared" si="1"/>
        <v>47.813397703646842</v>
      </c>
      <c r="Q42">
        <v>14</v>
      </c>
      <c r="R42">
        <f t="shared" si="10"/>
        <v>25445.864892794685</v>
      </c>
      <c r="S42">
        <v>13491.15</v>
      </c>
      <c r="T42">
        <f t="shared" si="11"/>
        <v>1497.5774958767186</v>
      </c>
      <c r="U42">
        <f t="shared" si="12"/>
        <v>11993.572504123282</v>
      </c>
      <c r="V42">
        <f t="shared" si="13"/>
        <v>25445.864892794685</v>
      </c>
      <c r="W42">
        <f t="shared" si="14"/>
        <v>7.6279372156889159E-3</v>
      </c>
      <c r="X42">
        <f t="shared" si="15"/>
        <v>0.75787502458828948</v>
      </c>
      <c r="Y42">
        <f t="shared" si="16"/>
        <v>147.10313286936315</v>
      </c>
    </row>
    <row r="43" spans="2:25">
      <c r="B43" s="4">
        <v>57</v>
      </c>
      <c r="C43" s="5">
        <v>4.1710002391342586E-3</v>
      </c>
      <c r="D43" s="5">
        <v>5.5069996240839107E-3</v>
      </c>
      <c r="E43" s="5">
        <v>5.6499999999999519E-3</v>
      </c>
      <c r="F43">
        <f t="shared" si="3"/>
        <v>9467.2906229228083</v>
      </c>
      <c r="G43">
        <f t="shared" si="2"/>
        <v>9465.9292999999998</v>
      </c>
      <c r="H43">
        <f t="shared" si="4"/>
        <v>9451.5938000000006</v>
      </c>
      <c r="I43" s="4">
        <v>57</v>
      </c>
      <c r="J43">
        <f t="shared" si="5"/>
        <v>39.422599999999875</v>
      </c>
      <c r="K43">
        <f t="shared" si="0"/>
        <v>52.128869096704875</v>
      </c>
      <c r="L43">
        <f t="shared" si="1"/>
        <v>53.490192019513415</v>
      </c>
      <c r="Q43">
        <v>15</v>
      </c>
      <c r="R43">
        <f t="shared" si="10"/>
        <v>12972.549488506473</v>
      </c>
      <c r="S43">
        <v>13491.15</v>
      </c>
      <c r="T43">
        <f t="shared" si="11"/>
        <v>1017.8345957117874</v>
      </c>
      <c r="U43">
        <f t="shared" si="12"/>
        <v>12473.315404288212</v>
      </c>
      <c r="V43">
        <f t="shared" si="13"/>
        <v>12972.549488506473</v>
      </c>
      <c r="W43">
        <f t="shared" si="14"/>
        <v>8.497732964750997E-3</v>
      </c>
      <c r="X43">
        <f t="shared" si="15"/>
        <v>0.74301472998851925</v>
      </c>
      <c r="Y43">
        <f t="shared" si="16"/>
        <v>81.907909032626634</v>
      </c>
    </row>
    <row r="44" spans="2:25">
      <c r="B44" s="4">
        <v>58</v>
      </c>
      <c r="C44" s="5">
        <v>4.6490004451079725E-3</v>
      </c>
      <c r="D44" s="5">
        <v>6.1800012130892911E-3</v>
      </c>
      <c r="E44" s="5">
        <v>6.3520000000000633E-3</v>
      </c>
      <c r="F44">
        <f t="shared" si="3"/>
        <v>9413.8004309032949</v>
      </c>
      <c r="G44">
        <f t="shared" si="2"/>
        <v>9412.1712000000007</v>
      </c>
      <c r="H44">
        <f t="shared" si="4"/>
        <v>9395.6970999999994</v>
      </c>
      <c r="I44" s="4">
        <v>58</v>
      </c>
      <c r="J44">
        <f t="shared" si="5"/>
        <v>43.680599999999686</v>
      </c>
      <c r="K44">
        <f t="shared" si="0"/>
        <v>58.167229433804096</v>
      </c>
      <c r="L44">
        <f t="shared" si="1"/>
        <v>59.796460337098324</v>
      </c>
      <c r="R44">
        <f t="shared" si="10"/>
        <v>0</v>
      </c>
      <c r="Y44">
        <f>SUM(Y29:Y43)</f>
        <v>3771.2340581277008</v>
      </c>
    </row>
    <row r="45" spans="2:25">
      <c r="B45" s="4">
        <v>59</v>
      </c>
      <c r="C45" s="5">
        <v>5.1820030676958517E-3</v>
      </c>
      <c r="D45" s="5">
        <v>6.9289995140242519E-3</v>
      </c>
      <c r="E45" s="5">
        <v>7.1400000000001072E-3</v>
      </c>
      <c r="F45">
        <f t="shared" si="3"/>
        <v>9354.0039705661966</v>
      </c>
      <c r="G45">
        <f t="shared" si="2"/>
        <v>9352.0164999999997</v>
      </c>
      <c r="H45">
        <f t="shared" si="4"/>
        <v>9333.1283999999996</v>
      </c>
      <c r="I45" s="4">
        <v>59</v>
      </c>
      <c r="J45">
        <f t="shared" si="5"/>
        <v>48.364299999999275</v>
      </c>
      <c r="K45">
        <f t="shared" si="0"/>
        <v>64.800117783646783</v>
      </c>
      <c r="L45">
        <f t="shared" si="1"/>
        <v>66.787588349843645</v>
      </c>
    </row>
    <row r="46" spans="2:25">
      <c r="B46" s="4">
        <v>60</v>
      </c>
      <c r="C46" s="5">
        <v>5.7740018284507793E-3</v>
      </c>
      <c r="D46" s="5">
        <v>7.759999804603286E-3</v>
      </c>
      <c r="E46" s="5">
        <v>8.022000000000069E-3</v>
      </c>
      <c r="F46">
        <f t="shared" si="3"/>
        <v>9287.2163822163529</v>
      </c>
      <c r="G46">
        <f t="shared" si="2"/>
        <v>9284.7641000000003</v>
      </c>
      <c r="H46">
        <f t="shared" si="4"/>
        <v>9263.1422000000002</v>
      </c>
      <c r="I46" s="4">
        <v>60</v>
      </c>
      <c r="J46">
        <f t="shared" si="5"/>
        <v>53.485399999999572</v>
      </c>
      <c r="K46">
        <f t="shared" si="0"/>
        <v>72.049767601787607</v>
      </c>
      <c r="L46">
        <f t="shared" si="1"/>
        <v>74.502049818140222</v>
      </c>
    </row>
    <row r="47" spans="2:25">
      <c r="B47" s="4">
        <v>61</v>
      </c>
      <c r="C47" s="5">
        <v>6.4329996029273617E-3</v>
      </c>
      <c r="D47" s="5">
        <v>8.6799989140056398E-3</v>
      </c>
      <c r="E47" s="5">
        <v>9.0090000000001332E-3</v>
      </c>
      <c r="F47">
        <f t="shared" si="3"/>
        <v>9212.7143323982127</v>
      </c>
      <c r="G47">
        <f t="shared" si="2"/>
        <v>9209.6568000000007</v>
      </c>
      <c r="H47">
        <f t="shared" si="4"/>
        <v>9184.9686999999994</v>
      </c>
      <c r="I47" s="4">
        <v>61</v>
      </c>
      <c r="J47">
        <f t="shared" si="5"/>
        <v>59.086900000000242</v>
      </c>
      <c r="K47">
        <f t="shared" si="0"/>
        <v>79.939811022364665</v>
      </c>
      <c r="L47">
        <f t="shared" si="1"/>
        <v>82.997343420576726</v>
      </c>
    </row>
    <row r="48" spans="2:25">
      <c r="B48" s="4">
        <v>62</v>
      </c>
      <c r="C48" s="5">
        <v>7.1640095691890941E-3</v>
      </c>
      <c r="D48" s="5">
        <v>9.6959955381960353E-3</v>
      </c>
      <c r="E48" s="5">
        <v>1.0111999999999927E-2</v>
      </c>
      <c r="F48">
        <f t="shared" si="3"/>
        <v>9129.716988977636</v>
      </c>
      <c r="G48">
        <f t="shared" si="2"/>
        <v>9125.8817999999992</v>
      </c>
      <c r="H48">
        <f t="shared" si="4"/>
        <v>9097.7404999999999</v>
      </c>
      <c r="I48" s="4">
        <v>62</v>
      </c>
      <c r="J48">
        <f t="shared" si="5"/>
        <v>65.176299999999173</v>
      </c>
      <c r="K48">
        <f t="shared" si="0"/>
        <v>88.484509214904392</v>
      </c>
      <c r="L48">
        <f t="shared" si="1"/>
        <v>92.319698192541182</v>
      </c>
    </row>
    <row r="49" spans="2:12">
      <c r="B49" s="4">
        <v>63</v>
      </c>
      <c r="C49" s="5">
        <v>7.9740008997635017E-3</v>
      </c>
      <c r="D49" s="5">
        <v>1.0814995821626389E-2</v>
      </c>
      <c r="E49" s="5">
        <v>1.134400000000001E-2</v>
      </c>
      <c r="F49">
        <f t="shared" si="3"/>
        <v>9037.3972907850948</v>
      </c>
      <c r="G49">
        <f t="shared" si="2"/>
        <v>9032.5642000000007</v>
      </c>
      <c r="H49">
        <f t="shared" si="4"/>
        <v>9000.5884000000005</v>
      </c>
      <c r="I49" s="4">
        <v>63</v>
      </c>
      <c r="J49">
        <f t="shared" si="5"/>
        <v>71.770700000000943</v>
      </c>
      <c r="K49">
        <f t="shared" si="0"/>
        <v>97.687144081572114</v>
      </c>
      <c r="L49">
        <f t="shared" si="1"/>
        <v>102.52023486666621</v>
      </c>
    </row>
    <row r="50" spans="2:12">
      <c r="B50" s="4">
        <v>64</v>
      </c>
      <c r="C50" s="5">
        <v>8.8709972065344304E-3</v>
      </c>
      <c r="D50" s="5">
        <v>1.2046000303559628E-2</v>
      </c>
      <c r="E50" s="5">
        <v>1.271599999999987E-2</v>
      </c>
      <c r="F50">
        <f t="shared" si="3"/>
        <v>8934.8770559184286</v>
      </c>
      <c r="G50">
        <f t="shared" si="2"/>
        <v>8928.8176999999996</v>
      </c>
      <c r="H50">
        <f t="shared" si="4"/>
        <v>8892.5740999999998</v>
      </c>
      <c r="I50" s="4">
        <v>64</v>
      </c>
      <c r="J50">
        <f t="shared" si="5"/>
        <v>78.886000000000422</v>
      </c>
      <c r="K50">
        <f t="shared" si="0"/>
        <v>107.55654072462858</v>
      </c>
      <c r="L50">
        <f t="shared" si="1"/>
        <v>113.61589664305757</v>
      </c>
    </row>
    <row r="51" spans="2:12">
      <c r="B51" s="4">
        <v>65</v>
      </c>
      <c r="C51" s="5">
        <v>9.864003771046995E-3</v>
      </c>
      <c r="D51" s="5">
        <v>1.3395999730939915E-2</v>
      </c>
      <c r="E51" s="5">
        <v>1.4243000000000096E-2</v>
      </c>
      <c r="F51">
        <f t="shared" si="3"/>
        <v>8821.261159275371</v>
      </c>
      <c r="G51">
        <f t="shared" si="2"/>
        <v>8813.6880999999994</v>
      </c>
      <c r="H51">
        <f t="shared" si="4"/>
        <v>8772.7358999999997</v>
      </c>
      <c r="I51" s="4">
        <v>65</v>
      </c>
      <c r="J51">
        <f t="shared" si="5"/>
        <v>86.534299999999348</v>
      </c>
      <c r="K51">
        <f t="shared" si="0"/>
        <v>118.06816341618833</v>
      </c>
      <c r="L51">
        <f t="shared" si="1"/>
        <v>125.64122269155996</v>
      </c>
    </row>
    <row r="52" spans="2:12">
      <c r="B52" s="4">
        <v>66</v>
      </c>
      <c r="C52" s="5">
        <v>1.0959996854647188E-2</v>
      </c>
      <c r="D52" s="5">
        <v>1.4872996409078921E-2</v>
      </c>
      <c r="E52" s="5">
        <v>1.5940000000000044E-2</v>
      </c>
      <c r="F52">
        <f t="shared" si="3"/>
        <v>8695.6199365838111</v>
      </c>
      <c r="G52">
        <f t="shared" si="2"/>
        <v>8686.2016000000003</v>
      </c>
      <c r="H52">
        <f t="shared" si="4"/>
        <v>8640.0481</v>
      </c>
      <c r="I52" s="4">
        <v>66</v>
      </c>
      <c r="J52">
        <f t="shared" si="5"/>
        <v>94.694900000000416</v>
      </c>
      <c r="K52">
        <f t="shared" si="0"/>
        <v>129.18984520533559</v>
      </c>
      <c r="L52">
        <f t="shared" si="1"/>
        <v>138.60818178914633</v>
      </c>
    </row>
    <row r="53" spans="2:12">
      <c r="B53" s="4">
        <v>67</v>
      </c>
      <c r="C53" s="5">
        <v>1.2168996578532426E-2</v>
      </c>
      <c r="D53" s="5">
        <v>1.6484002407623596E-2</v>
      </c>
      <c r="E53" s="5">
        <v>1.7823999999999889E-2</v>
      </c>
      <c r="F53">
        <f t="shared" si="3"/>
        <v>8557.0117547946647</v>
      </c>
      <c r="G53">
        <f t="shared" si="2"/>
        <v>8545.3531999999996</v>
      </c>
      <c r="H53">
        <f t="shared" si="4"/>
        <v>8493.5187000000005</v>
      </c>
      <c r="I53" s="4">
        <v>67</v>
      </c>
      <c r="J53">
        <f t="shared" si="5"/>
        <v>103.35760000000118</v>
      </c>
      <c r="K53">
        <f t="shared" si="0"/>
        <v>140.86162272279398</v>
      </c>
      <c r="L53">
        <f t="shared" si="1"/>
        <v>152.52017751745916</v>
      </c>
    </row>
    <row r="54" spans="2:12">
      <c r="B54" s="4">
        <v>68</v>
      </c>
      <c r="C54" s="5">
        <v>1.3502006135375026E-2</v>
      </c>
      <c r="D54" s="5">
        <v>1.823900181143295E-2</v>
      </c>
      <c r="E54" s="5">
        <v>1.9912999999999938E-2</v>
      </c>
      <c r="F54">
        <f t="shared" si="3"/>
        <v>8404.4915772772056</v>
      </c>
      <c r="G54">
        <f t="shared" si="2"/>
        <v>8390.1610999999994</v>
      </c>
      <c r="H54">
        <f t="shared" si="4"/>
        <v>8332.1396000000004</v>
      </c>
      <c r="I54" s="4">
        <v>68</v>
      </c>
      <c r="J54">
        <f t="shared" si="5"/>
        <v>112.50060000000121</v>
      </c>
      <c r="K54">
        <f t="shared" si="0"/>
        <v>153.02816350111425</v>
      </c>
      <c r="L54">
        <f t="shared" si="1"/>
        <v>167.35864077832048</v>
      </c>
    </row>
    <row r="55" spans="2:12">
      <c r="B55" s="4">
        <v>69</v>
      </c>
      <c r="C55" s="5">
        <v>1.4969003174250987E-2</v>
      </c>
      <c r="D55" s="5">
        <v>2.0144994220273917E-2</v>
      </c>
      <c r="E55" s="5">
        <v>2.2225999999999965E-2</v>
      </c>
      <c r="F55">
        <f t="shared" si="3"/>
        <v>8237.1329364988851</v>
      </c>
      <c r="G55">
        <f t="shared" si="2"/>
        <v>8219.6389999999992</v>
      </c>
      <c r="H55">
        <f t="shared" si="4"/>
        <v>8154.9318000000003</v>
      </c>
      <c r="I55" s="4">
        <v>69</v>
      </c>
      <c r="J55">
        <f t="shared" si="5"/>
        <v>122.07120000000032</v>
      </c>
      <c r="K55">
        <f t="shared" si="0"/>
        <v>165.58458014773805</v>
      </c>
      <c r="L55">
        <f t="shared" si="1"/>
        <v>183.07851664662394</v>
      </c>
    </row>
    <row r="56" spans="2:12">
      <c r="B56" s="4">
        <v>70</v>
      </c>
      <c r="C56" s="5">
        <v>1.6582008722144881E-2</v>
      </c>
      <c r="D56" s="5">
        <v>2.220999712542468E-2</v>
      </c>
      <c r="E56" s="5">
        <v>2.4782999999999972E-2</v>
      </c>
      <c r="F56">
        <f t="shared" si="3"/>
        <v>8054.0544198522612</v>
      </c>
      <c r="G56">
        <f t="shared" si="2"/>
        <v>8032.8606</v>
      </c>
      <c r="H56">
        <f t="shared" si="4"/>
        <v>7960.9776000000002</v>
      </c>
      <c r="I56" s="4">
        <v>70</v>
      </c>
      <c r="J56">
        <f t="shared" si="5"/>
        <v>132.00900000000001</v>
      </c>
      <c r="K56">
        <f t="shared" si="0"/>
        <v>178.40981083493716</v>
      </c>
      <c r="L56">
        <f t="shared" si="1"/>
        <v>199.60363068719835</v>
      </c>
    </row>
    <row r="57" spans="2:12">
      <c r="B57" s="4">
        <v>71</v>
      </c>
      <c r="C57" s="5">
        <v>1.8352993849550376E-2</v>
      </c>
      <c r="D57" s="5">
        <v>2.4440994605678765E-2</v>
      </c>
      <c r="E57" s="5">
        <v>2.7606000000000047E-2</v>
      </c>
      <c r="F57">
        <f t="shared" si="3"/>
        <v>7854.4507891650628</v>
      </c>
      <c r="G57">
        <f t="shared" si="2"/>
        <v>7828.9686000000002</v>
      </c>
      <c r="H57">
        <f t="shared" si="4"/>
        <v>7749.4659000000001</v>
      </c>
      <c r="I57" s="4">
        <v>71</v>
      </c>
      <c r="J57">
        <f t="shared" si="5"/>
        <v>142.22590000000037</v>
      </c>
      <c r="K57">
        <f t="shared" si="0"/>
        <v>191.34777932062843</v>
      </c>
      <c r="L57">
        <f t="shared" si="1"/>
        <v>216.8299684856911</v>
      </c>
    </row>
    <row r="58" spans="2:12">
      <c r="B58" s="4">
        <v>72</v>
      </c>
      <c r="C58" s="5">
        <v>2.0296001861882077E-2</v>
      </c>
      <c r="D58" s="5">
        <v>2.6847005706439796E-2</v>
      </c>
      <c r="E58" s="5">
        <v>3.0718000000000006E-2</v>
      </c>
      <c r="F58">
        <f t="shared" si="3"/>
        <v>7637.6208206793717</v>
      </c>
      <c r="G58">
        <f t="shared" si="2"/>
        <v>7607.24</v>
      </c>
      <c r="H58">
        <f t="shared" si="4"/>
        <v>7519.7026999999998</v>
      </c>
      <c r="I58" s="4">
        <v>72</v>
      </c>
      <c r="J58">
        <f t="shared" si="5"/>
        <v>152.61989999999969</v>
      </c>
      <c r="K58">
        <f t="shared" si="0"/>
        <v>204.23161569025706</v>
      </c>
      <c r="L58">
        <f t="shared" si="1"/>
        <v>234.61243636962899</v>
      </c>
    </row>
    <row r="59" spans="2:12">
      <c r="B59" s="4">
        <v>73</v>
      </c>
      <c r="C59" s="5">
        <v>2.242299876218963E-2</v>
      </c>
      <c r="D59" s="5">
        <v>2.9434002555818888E-2</v>
      </c>
      <c r="E59" s="5">
        <v>3.4144000000000015E-2</v>
      </c>
      <c r="F59">
        <f t="shared" si="3"/>
        <v>7403.0083843097427</v>
      </c>
      <c r="G59">
        <f t="shared" si="2"/>
        <v>7367.0828000000001</v>
      </c>
      <c r="H59">
        <f t="shared" si="4"/>
        <v>7271.1460999999999</v>
      </c>
      <c r="I59" s="4">
        <v>73</v>
      </c>
      <c r="J59">
        <f t="shared" si="5"/>
        <v>163.04089999999997</v>
      </c>
      <c r="K59">
        <f t="shared" si="0"/>
        <v>216.84273396412937</v>
      </c>
      <c r="L59">
        <f t="shared" si="1"/>
        <v>252.76831827387196</v>
      </c>
    </row>
    <row r="60" spans="2:12">
      <c r="B60" s="4">
        <v>74</v>
      </c>
      <c r="C60" s="5">
        <v>2.4750005768526498E-2</v>
      </c>
      <c r="D60" s="5">
        <v>3.2208004618110513E-2</v>
      </c>
      <c r="E60" s="5">
        <v>3.7911000000000035E-2</v>
      </c>
      <c r="F60">
        <f t="shared" si="3"/>
        <v>7150.2400660358708</v>
      </c>
      <c r="G60">
        <f t="shared" si="2"/>
        <v>7108.1052</v>
      </c>
      <c r="H60">
        <f t="shared" si="4"/>
        <v>7003.5216</v>
      </c>
      <c r="I60" s="4">
        <v>74</v>
      </c>
      <c r="J60">
        <f t="shared" si="5"/>
        <v>173.33719999999994</v>
      </c>
      <c r="K60">
        <f t="shared" si="0"/>
        <v>228.93788510761533</v>
      </c>
      <c r="L60">
        <f t="shared" si="1"/>
        <v>271.07275114348613</v>
      </c>
    </row>
    <row r="61" spans="2:12">
      <c r="B61" s="4">
        <v>75</v>
      </c>
      <c r="C61" s="5">
        <v>2.7293007016963099E-2</v>
      </c>
      <c r="D61" s="5">
        <v>3.5175998180895438E-2</v>
      </c>
      <c r="E61" s="5">
        <v>4.2045999999999965E-2</v>
      </c>
      <c r="F61">
        <f t="shared" si="3"/>
        <v>6879.1673148923846</v>
      </c>
      <c r="G61">
        <f t="shared" si="2"/>
        <v>6830.1844000000001</v>
      </c>
      <c r="H61">
        <f t="shared" si="4"/>
        <v>6716.8230999999996</v>
      </c>
      <c r="I61" s="4">
        <v>75</v>
      </c>
      <c r="J61">
        <f t="shared" si="5"/>
        <v>183.32229999999981</v>
      </c>
      <c r="K61">
        <f t="shared" si="0"/>
        <v>240.25855402958041</v>
      </c>
      <c r="L61">
        <f t="shared" si="1"/>
        <v>289.24146892196495</v>
      </c>
    </row>
    <row r="62" spans="2:12">
      <c r="B62" s="4">
        <v>76</v>
      </c>
      <c r="C62" s="5">
        <v>3.0067009798987826E-2</v>
      </c>
      <c r="D62" s="5">
        <v>3.83439947054404E-2</v>
      </c>
      <c r="E62" s="5">
        <v>4.6578000000000043E-2</v>
      </c>
      <c r="F62">
        <f t="shared" si="3"/>
        <v>6589.9258459704197</v>
      </c>
      <c r="G62">
        <f t="shared" si="2"/>
        <v>6533.5007999999998</v>
      </c>
      <c r="H62">
        <f t="shared" si="4"/>
        <v>6411.3459000000003</v>
      </c>
      <c r="I62" s="4">
        <v>76</v>
      </c>
      <c r="J62">
        <f t="shared" si="5"/>
        <v>192.77000000000044</v>
      </c>
      <c r="K62">
        <f t="shared" si="0"/>
        <v>250.5205200831906</v>
      </c>
      <c r="L62">
        <f t="shared" si="1"/>
        <v>306.94556605361049</v>
      </c>
    </row>
    <row r="63" spans="2:12">
      <c r="B63" s="4">
        <v>77</v>
      </c>
      <c r="C63" s="5">
        <v>3.3090003292482073E-2</v>
      </c>
      <c r="D63" s="5">
        <v>4.1714994223925599E-2</v>
      </c>
      <c r="E63" s="5">
        <v>5.1537999999999966E-2</v>
      </c>
      <c r="F63">
        <f t="shared" si="3"/>
        <v>6282.9802799168092</v>
      </c>
      <c r="G63">
        <f t="shared" si="2"/>
        <v>6218.5758999999998</v>
      </c>
      <c r="H63">
        <f t="shared" si="4"/>
        <v>6087.8083999999999</v>
      </c>
      <c r="I63" s="4">
        <v>77</v>
      </c>
      <c r="J63">
        <f t="shared" si="5"/>
        <v>201.44560000000001</v>
      </c>
      <c r="K63">
        <f t="shared" si="0"/>
        <v>259.40785774954293</v>
      </c>
      <c r="L63">
        <f t="shared" si="1"/>
        <v>323.8122376663523</v>
      </c>
    </row>
    <row r="64" spans="2:12">
      <c r="B64" s="4">
        <v>78</v>
      </c>
      <c r="C64" s="5">
        <v>3.6379000565546424E-2</v>
      </c>
      <c r="D64" s="5">
        <v>4.5291998101775137E-2</v>
      </c>
      <c r="E64" s="5">
        <v>5.6955999999999958E-2</v>
      </c>
      <c r="F64">
        <f t="shared" si="3"/>
        <v>5959.1680422504569</v>
      </c>
      <c r="G64">
        <f t="shared" si="2"/>
        <v>5886.3627999999999</v>
      </c>
      <c r="H64">
        <f t="shared" si="4"/>
        <v>5747.3624</v>
      </c>
      <c r="I64" s="4">
        <v>78</v>
      </c>
      <c r="J64">
        <f t="shared" si="5"/>
        <v>209.08330000000024</v>
      </c>
      <c r="K64">
        <f t="shared" si="0"/>
        <v>266.60513276395977</v>
      </c>
      <c r="L64">
        <f t="shared" si="1"/>
        <v>339.41037501441679</v>
      </c>
    </row>
    <row r="65" spans="2:12">
      <c r="B65" s="4">
        <v>79</v>
      </c>
      <c r="C65" s="5">
        <v>3.99540028636928E-2</v>
      </c>
      <c r="D65" s="5">
        <v>4.9079999964264688E-2</v>
      </c>
      <c r="E65" s="5">
        <v>6.2867000000000006E-2</v>
      </c>
      <c r="F65">
        <f t="shared" si="3"/>
        <v>5619.7576672360401</v>
      </c>
      <c r="G65">
        <f t="shared" si="2"/>
        <v>5538.2790999999997</v>
      </c>
      <c r="H65">
        <f t="shared" si="4"/>
        <v>5391.64</v>
      </c>
      <c r="I65" s="4">
        <v>79</v>
      </c>
      <c r="J65">
        <f t="shared" si="5"/>
        <v>215.41760000000068</v>
      </c>
      <c r="K65">
        <f t="shared" si="0"/>
        <v>271.81873803008784</v>
      </c>
      <c r="L65">
        <f t="shared" si="1"/>
        <v>353.29730526612815</v>
      </c>
    </row>
    <row r="66" spans="2:12">
      <c r="B66" s="4">
        <v>80</v>
      </c>
      <c r="C66" s="5">
        <v>4.3833002000420833E-2</v>
      </c>
      <c r="D66" s="5">
        <v>5.3078001535577117E-2</v>
      </c>
      <c r="E66" s="5">
        <v>6.9303000000000017E-2</v>
      </c>
      <c r="F66">
        <f t="shared" si="3"/>
        <v>5266.4603619699119</v>
      </c>
      <c r="G66">
        <f t="shared" si="2"/>
        <v>5176.2223999999997</v>
      </c>
      <c r="H66">
        <f t="shared" si="4"/>
        <v>5022.7930999999999</v>
      </c>
      <c r="I66" s="4">
        <v>80</v>
      </c>
      <c r="J66">
        <f t="shared" si="5"/>
        <v>220.16409999999996</v>
      </c>
      <c r="K66">
        <f t="shared" si="0"/>
        <v>274.74354049568865</v>
      </c>
      <c r="L66">
        <f t="shared" si="1"/>
        <v>364.9815024656009</v>
      </c>
    </row>
    <row r="67" spans="2:12">
      <c r="B67" s="4">
        <v>81</v>
      </c>
      <c r="C67" s="5">
        <v>4.8036993716545809E-2</v>
      </c>
      <c r="D67" s="5">
        <v>5.7287993196198969E-2</v>
      </c>
      <c r="E67" s="5">
        <v>7.6300000000000007E-2</v>
      </c>
      <c r="F67">
        <f t="shared" si="3"/>
        <v>4901.478859504311</v>
      </c>
      <c r="G67">
        <f t="shared" si="2"/>
        <v>4802.6289999999999</v>
      </c>
      <c r="H67">
        <f t="shared" si="4"/>
        <v>4643.5128999999997</v>
      </c>
      <c r="I67" s="4">
        <v>81</v>
      </c>
      <c r="J67">
        <f t="shared" si="5"/>
        <v>223.06039999999939</v>
      </c>
      <c r="K67">
        <f t="shared" si="0"/>
        <v>275.13297747586785</v>
      </c>
      <c r="L67">
        <f t="shared" ref="L67:L106" si="17">E67*F67</f>
        <v>373.98283698017894</v>
      </c>
    </row>
    <row r="68" spans="2:12">
      <c r="B68" s="4">
        <v>82</v>
      </c>
      <c r="C68" s="5">
        <v>5.2586000826496587E-2</v>
      </c>
      <c r="D68" s="5">
        <v>6.1708999540993965E-2</v>
      </c>
      <c r="E68" s="5">
        <v>8.3893000000000079E-2</v>
      </c>
      <c r="F68">
        <f t="shared" si="3"/>
        <v>4527.4960225241321</v>
      </c>
      <c r="G68">
        <f t="shared" ref="G68:G106" si="18">F69/(1-D68)</f>
        <v>4420.4525000000003</v>
      </c>
      <c r="H68">
        <f t="shared" si="4"/>
        <v>4257.0056000000004</v>
      </c>
      <c r="I68" s="4">
        <v>82</v>
      </c>
      <c r="J68">
        <f t="shared" si="5"/>
        <v>223.85890000000063</v>
      </c>
      <c r="K68">
        <f t="shared" ref="K68:K106" si="19">G68-F69</f>
        <v>272.78170129348564</v>
      </c>
      <c r="L68">
        <f t="shared" si="17"/>
        <v>379.82522381761737</v>
      </c>
    </row>
    <row r="69" spans="2:12">
      <c r="B69" s="4">
        <v>83</v>
      </c>
      <c r="C69" s="5">
        <v>5.7501000002999764E-2</v>
      </c>
      <c r="D69" s="5">
        <v>6.6337009823603243E-2</v>
      </c>
      <c r="E69" s="5">
        <v>9.2116999999999977E-2</v>
      </c>
      <c r="F69">
        <f t="shared" ref="F69:F106" si="20">F68-E68*F68</f>
        <v>4147.6707987065147</v>
      </c>
      <c r="G69">
        <f t="shared" si="18"/>
        <v>4033.1466999999998</v>
      </c>
      <c r="H69">
        <f t="shared" ref="H69:H106" si="21">G70/(1-C69)</f>
        <v>3866.9884000000002</v>
      </c>
      <c r="I69" s="4">
        <v>83</v>
      </c>
      <c r="J69">
        <f t="shared" ref="J69:J106" si="22">H69-G70</f>
        <v>222.35570000000007</v>
      </c>
      <c r="K69">
        <f t="shared" si="19"/>
        <v>267.546892257933</v>
      </c>
      <c r="L69">
        <f t="shared" si="17"/>
        <v>382.0709909644479</v>
      </c>
    </row>
    <row r="70" spans="2:12">
      <c r="B70" s="4">
        <v>84</v>
      </c>
      <c r="C70" s="5">
        <v>6.2803987206208056E-2</v>
      </c>
      <c r="D70" s="5">
        <v>7.116899105869734E-2</v>
      </c>
      <c r="E70" s="5">
        <v>0.10100699999999992</v>
      </c>
      <c r="F70">
        <f t="shared" si="20"/>
        <v>3765.5998077420668</v>
      </c>
      <c r="G70">
        <f t="shared" si="18"/>
        <v>3644.6327000000001</v>
      </c>
      <c r="H70">
        <f t="shared" si="21"/>
        <v>3477.5929000000001</v>
      </c>
      <c r="I70" s="4">
        <v>84</v>
      </c>
      <c r="J70">
        <f t="shared" si="22"/>
        <v>218.4067</v>
      </c>
      <c r="K70">
        <f t="shared" si="19"/>
        <v>259.38483203853593</v>
      </c>
      <c r="L70">
        <f t="shared" si="17"/>
        <v>380.35193978060261</v>
      </c>
    </row>
    <row r="71" spans="2:12">
      <c r="B71" s="4">
        <v>85</v>
      </c>
      <c r="C71" s="5">
        <v>6.8515998664591807E-2</v>
      </c>
      <c r="D71" s="5">
        <v>7.6199005210280432E-2</v>
      </c>
      <c r="E71" s="5">
        <v>0.11060000000000006</v>
      </c>
      <c r="F71">
        <f t="shared" si="20"/>
        <v>3385.2478679614642</v>
      </c>
      <c r="G71">
        <f t="shared" si="18"/>
        <v>3259.1862000000001</v>
      </c>
      <c r="H71">
        <f t="shared" si="21"/>
        <v>3093.2863000000002</v>
      </c>
      <c r="I71" s="4">
        <v>85</v>
      </c>
      <c r="J71">
        <f t="shared" si="22"/>
        <v>211.93960000000015</v>
      </c>
      <c r="K71">
        <f t="shared" si="19"/>
        <v>248.34674623507408</v>
      </c>
      <c r="L71">
        <f t="shared" si="17"/>
        <v>374.40841419653816</v>
      </c>
    </row>
    <row r="72" spans="2:12">
      <c r="B72" s="4">
        <v>86</v>
      </c>
      <c r="C72" s="5">
        <v>7.4660993982151994E-2</v>
      </c>
      <c r="D72" s="5">
        <v>8.1422013719977815E-2</v>
      </c>
      <c r="E72" s="5">
        <v>0.12092900000000001</v>
      </c>
      <c r="F72">
        <f t="shared" si="20"/>
        <v>3010.839453764926</v>
      </c>
      <c r="G72">
        <f t="shared" si="18"/>
        <v>2881.3467000000001</v>
      </c>
      <c r="H72">
        <f t="shared" si="21"/>
        <v>2718.7127999999998</v>
      </c>
      <c r="I72" s="4">
        <v>86</v>
      </c>
      <c r="J72">
        <f t="shared" si="22"/>
        <v>202.98179999999957</v>
      </c>
      <c r="K72">
        <f t="shared" si="19"/>
        <v>234.60505053941279</v>
      </c>
      <c r="L72">
        <f t="shared" si="17"/>
        <v>364.09780430433875</v>
      </c>
    </row>
    <row r="73" spans="2:12">
      <c r="B73" s="4">
        <v>87</v>
      </c>
      <c r="C73" s="5">
        <v>8.125799041173902E-2</v>
      </c>
      <c r="D73" s="5">
        <v>8.6826992645237341E-2</v>
      </c>
      <c r="E73" s="5">
        <v>0.13202800000000009</v>
      </c>
      <c r="F73">
        <f t="shared" si="20"/>
        <v>2646.7416494605873</v>
      </c>
      <c r="G73">
        <f t="shared" si="18"/>
        <v>2515.7310000000002</v>
      </c>
      <c r="H73">
        <f t="shared" si="21"/>
        <v>2358.5299</v>
      </c>
      <c r="I73" s="4">
        <v>87</v>
      </c>
      <c r="J73">
        <f t="shared" si="22"/>
        <v>191.64939999999979</v>
      </c>
      <c r="K73">
        <f t="shared" si="19"/>
        <v>218.43335703439561</v>
      </c>
      <c r="L73">
        <f t="shared" si="17"/>
        <v>349.44400649498266</v>
      </c>
    </row>
    <row r="74" spans="2:12">
      <c r="B74" s="4">
        <v>88</v>
      </c>
      <c r="C74" s="5">
        <v>8.8331036949781311E-2</v>
      </c>
      <c r="D74" s="5">
        <v>9.2405007792904115E-2</v>
      </c>
      <c r="E74" s="5">
        <v>0.14392899999999995</v>
      </c>
      <c r="F74">
        <f t="shared" si="20"/>
        <v>2297.2976429656046</v>
      </c>
      <c r="G74">
        <f t="shared" si="18"/>
        <v>2166.8805000000002</v>
      </c>
      <c r="H74">
        <f t="shared" si="21"/>
        <v>2017.2298000000001</v>
      </c>
      <c r="I74" s="4">
        <v>88</v>
      </c>
      <c r="J74">
        <f t="shared" si="22"/>
        <v>178.18399999999997</v>
      </c>
      <c r="K74">
        <f t="shared" si="19"/>
        <v>200.23060948879197</v>
      </c>
      <c r="L74">
        <f t="shared" si="17"/>
        <v>330.64775245439637</v>
      </c>
    </row>
    <row r="75" spans="2:12">
      <c r="B75" s="4">
        <v>89</v>
      </c>
      <c r="C75" s="5">
        <v>9.5902022762962696E-2</v>
      </c>
      <c r="D75" s="5">
        <v>9.8143983872657103E-2</v>
      </c>
      <c r="E75" s="5">
        <v>0.15666000000000002</v>
      </c>
      <c r="F75">
        <f t="shared" si="20"/>
        <v>1966.6498905112082</v>
      </c>
      <c r="G75">
        <f t="shared" si="18"/>
        <v>1839.0458000000001</v>
      </c>
      <c r="H75">
        <f t="shared" si="21"/>
        <v>1698.9088999999999</v>
      </c>
      <c r="I75" s="4">
        <v>89</v>
      </c>
      <c r="J75">
        <f t="shared" si="22"/>
        <v>162.92879999999991</v>
      </c>
      <c r="K75">
        <f t="shared" si="19"/>
        <v>180.49128133627778</v>
      </c>
      <c r="L75">
        <f t="shared" si="17"/>
        <v>308.09537184748592</v>
      </c>
    </row>
    <row r="76" spans="2:12">
      <c r="B76" s="4">
        <v>90</v>
      </c>
      <c r="C76" s="5">
        <v>0.10398996485567374</v>
      </c>
      <c r="D76" s="5">
        <v>0.10403097831490159</v>
      </c>
      <c r="E76" s="5">
        <v>0.17024699999999998</v>
      </c>
      <c r="F76">
        <f t="shared" si="20"/>
        <v>1658.5545186637223</v>
      </c>
      <c r="G76">
        <f t="shared" si="18"/>
        <v>1535.9801</v>
      </c>
      <c r="H76">
        <f t="shared" si="21"/>
        <v>1407.0550000000001</v>
      </c>
      <c r="I76" s="4">
        <v>90</v>
      </c>
      <c r="J76">
        <f t="shared" si="22"/>
        <v>146.31960000000004</v>
      </c>
      <c r="K76">
        <f t="shared" si="19"/>
        <v>159.78951247522036</v>
      </c>
      <c r="L76">
        <f t="shared" si="17"/>
        <v>282.36393113894269</v>
      </c>
    </row>
    <row r="77" spans="2:12">
      <c r="B77" s="4">
        <v>91</v>
      </c>
      <c r="C77" s="5"/>
      <c r="D77" s="5">
        <v>0.11005202254118707</v>
      </c>
      <c r="E77" s="5">
        <v>0.18471399999999996</v>
      </c>
      <c r="F77">
        <f t="shared" si="20"/>
        <v>1376.1905875247796</v>
      </c>
      <c r="G77">
        <f t="shared" si="18"/>
        <v>1260.7354</v>
      </c>
      <c r="H77">
        <f t="shared" si="21"/>
        <v>897.50249834795409</v>
      </c>
      <c r="I77" s="4">
        <v>91</v>
      </c>
      <c r="J77">
        <f t="shared" si="22"/>
        <v>0</v>
      </c>
      <c r="K77">
        <f t="shared" si="19"/>
        <v>138.74648065927249</v>
      </c>
      <c r="L77">
        <f t="shared" si="17"/>
        <v>254.2016681840521</v>
      </c>
    </row>
    <row r="78" spans="2:12">
      <c r="B78" s="4">
        <v>92</v>
      </c>
      <c r="C78" s="5"/>
      <c r="D78" s="5"/>
      <c r="E78" s="5">
        <v>0.20007900000000001</v>
      </c>
      <c r="F78">
        <f t="shared" si="20"/>
        <v>1121.9889193407275</v>
      </c>
      <c r="G78">
        <f t="shared" si="18"/>
        <v>897.50249834795409</v>
      </c>
      <c r="H78">
        <f t="shared" si="21"/>
        <v>703.32424282038085</v>
      </c>
      <c r="I78" s="4">
        <v>92</v>
      </c>
      <c r="J78">
        <f t="shared" si="22"/>
        <v>0</v>
      </c>
      <c r="K78">
        <f t="shared" si="19"/>
        <v>0</v>
      </c>
      <c r="L78">
        <f t="shared" si="17"/>
        <v>224.48642099277342</v>
      </c>
    </row>
    <row r="79" spans="2:12">
      <c r="B79" s="4">
        <v>93</v>
      </c>
      <c r="C79" s="5"/>
      <c r="D79" s="5"/>
      <c r="E79" s="5">
        <v>0.21635399999999999</v>
      </c>
      <c r="F79">
        <f t="shared" si="20"/>
        <v>897.50249834795409</v>
      </c>
      <c r="G79">
        <f t="shared" si="18"/>
        <v>703.32424282038085</v>
      </c>
      <c r="H79">
        <f t="shared" si="21"/>
        <v>539.06427255816652</v>
      </c>
      <c r="I79" s="4">
        <v>93</v>
      </c>
      <c r="J79">
        <f t="shared" si="22"/>
        <v>0</v>
      </c>
      <c r="K79">
        <f t="shared" si="19"/>
        <v>0</v>
      </c>
      <c r="L79">
        <f t="shared" si="17"/>
        <v>194.17825552757324</v>
      </c>
    </row>
    <row r="80" spans="2:12">
      <c r="B80" s="4">
        <v>94</v>
      </c>
      <c r="C80" s="5"/>
      <c r="D80" s="5"/>
      <c r="E80" s="5">
        <v>0.23354800000000003</v>
      </c>
      <c r="F80">
        <f t="shared" si="20"/>
        <v>703.32424282038085</v>
      </c>
      <c r="G80">
        <f t="shared" si="18"/>
        <v>539.06427255816652</v>
      </c>
      <c r="H80">
        <f t="shared" si="21"/>
        <v>403.4022795976332</v>
      </c>
      <c r="I80" s="4">
        <v>94</v>
      </c>
      <c r="J80">
        <f t="shared" si="22"/>
        <v>0</v>
      </c>
      <c r="K80">
        <f t="shared" si="19"/>
        <v>0</v>
      </c>
      <c r="L80">
        <f t="shared" si="17"/>
        <v>164.25997026221432</v>
      </c>
    </row>
    <row r="81" spans="2:12">
      <c r="B81" s="4">
        <v>95</v>
      </c>
      <c r="C81" s="5"/>
      <c r="D81" s="5"/>
      <c r="E81" s="5">
        <v>0.25166200000000005</v>
      </c>
      <c r="F81">
        <f t="shared" si="20"/>
        <v>539.06427255816652</v>
      </c>
      <c r="G81">
        <f t="shared" si="18"/>
        <v>403.4022795976332</v>
      </c>
      <c r="H81">
        <f t="shared" si="21"/>
        <v>294.20612333790905</v>
      </c>
      <c r="I81" s="4">
        <v>95</v>
      </c>
      <c r="J81">
        <f t="shared" si="22"/>
        <v>0</v>
      </c>
      <c r="K81">
        <f t="shared" si="19"/>
        <v>0</v>
      </c>
      <c r="L81">
        <f t="shared" si="17"/>
        <v>135.66199296053333</v>
      </c>
    </row>
    <row r="82" spans="2:12">
      <c r="B82" s="4">
        <v>96</v>
      </c>
      <c r="C82" s="5"/>
      <c r="D82" s="5"/>
      <c r="E82" s="5">
        <v>0.27068800000000004</v>
      </c>
      <c r="F82">
        <f t="shared" si="20"/>
        <v>403.4022795976332</v>
      </c>
      <c r="G82">
        <f t="shared" si="18"/>
        <v>294.20612333790905</v>
      </c>
      <c r="H82">
        <f t="shared" si="21"/>
        <v>208.70599921630929</v>
      </c>
      <c r="I82" s="4">
        <v>96</v>
      </c>
      <c r="J82">
        <f t="shared" si="22"/>
        <v>0</v>
      </c>
      <c r="K82">
        <f t="shared" si="19"/>
        <v>0</v>
      </c>
      <c r="L82">
        <f t="shared" si="17"/>
        <v>109.19615625972415</v>
      </c>
    </row>
    <row r="83" spans="2:12">
      <c r="B83" s="4">
        <v>97</v>
      </c>
      <c r="C83" s="5"/>
      <c r="D83" s="5"/>
      <c r="E83" s="5">
        <v>0.29061299999999995</v>
      </c>
      <c r="F83">
        <f t="shared" si="20"/>
        <v>294.20612333790905</v>
      </c>
      <c r="G83">
        <f t="shared" si="18"/>
        <v>208.70599921630929</v>
      </c>
      <c r="H83">
        <f t="shared" si="21"/>
        <v>143.71202917636154</v>
      </c>
      <c r="I83" s="4">
        <v>97</v>
      </c>
      <c r="J83">
        <f t="shared" si="22"/>
        <v>0</v>
      </c>
      <c r="K83">
        <f t="shared" si="19"/>
        <v>0</v>
      </c>
      <c r="L83">
        <f t="shared" si="17"/>
        <v>85.500124121599754</v>
      </c>
    </row>
    <row r="84" spans="2:12">
      <c r="B84" s="4">
        <v>98</v>
      </c>
      <c r="C84" s="5"/>
      <c r="D84" s="5"/>
      <c r="E84" s="5">
        <v>0.31141400000000008</v>
      </c>
      <c r="F84">
        <f t="shared" si="20"/>
        <v>208.70599921630929</v>
      </c>
      <c r="G84">
        <f t="shared" si="18"/>
        <v>143.71202917636154</v>
      </c>
      <c r="H84">
        <f t="shared" si="21"/>
        <v>95.847588162940909</v>
      </c>
      <c r="I84" s="4">
        <v>98</v>
      </c>
      <c r="J84">
        <f t="shared" si="22"/>
        <v>0</v>
      </c>
      <c r="K84">
        <f t="shared" si="19"/>
        <v>0</v>
      </c>
      <c r="L84">
        <f t="shared" si="17"/>
        <v>64.993970039947754</v>
      </c>
    </row>
    <row r="85" spans="2:12">
      <c r="B85" s="4">
        <v>99</v>
      </c>
      <c r="C85" s="5"/>
      <c r="D85" s="5"/>
      <c r="E85" s="5">
        <v>0.33305800000000008</v>
      </c>
      <c r="F85">
        <f t="shared" si="20"/>
        <v>143.71202917636154</v>
      </c>
      <c r="G85">
        <f t="shared" si="18"/>
        <v>95.847588162940909</v>
      </c>
      <c r="H85">
        <f t="shared" si="21"/>
        <v>61.773291333074603</v>
      </c>
      <c r="I85" s="4">
        <v>99</v>
      </c>
      <c r="J85">
        <f t="shared" si="22"/>
        <v>0</v>
      </c>
      <c r="K85">
        <f t="shared" si="19"/>
        <v>0</v>
      </c>
      <c r="L85">
        <f t="shared" si="17"/>
        <v>47.864441013420631</v>
      </c>
    </row>
    <row r="86" spans="2:12">
      <c r="B86" s="4">
        <v>100</v>
      </c>
      <c r="C86" s="5"/>
      <c r="D86" s="5"/>
      <c r="E86" s="5">
        <v>0.35550499999999996</v>
      </c>
      <c r="F86">
        <f t="shared" si="20"/>
        <v>95.847588162940909</v>
      </c>
      <c r="G86">
        <f t="shared" si="18"/>
        <v>61.773291333074603</v>
      </c>
      <c r="H86">
        <f t="shared" si="21"/>
        <v>38.379622358656583</v>
      </c>
      <c r="I86" s="4">
        <v>100</v>
      </c>
      <c r="J86">
        <f t="shared" si="22"/>
        <v>0</v>
      </c>
      <c r="K86">
        <f t="shared" si="19"/>
        <v>0</v>
      </c>
      <c r="L86">
        <f t="shared" si="17"/>
        <v>34.074296829866306</v>
      </c>
    </row>
    <row r="87" spans="2:12">
      <c r="B87" s="4">
        <v>101</v>
      </c>
      <c r="C87" s="5"/>
      <c r="D87" s="5"/>
      <c r="E87" s="5">
        <v>0.37870200000000004</v>
      </c>
      <c r="F87">
        <f t="shared" si="20"/>
        <v>61.773291333074603</v>
      </c>
      <c r="G87">
        <f t="shared" si="18"/>
        <v>38.379622358656583</v>
      </c>
      <c r="H87">
        <f t="shared" si="21"/>
        <v>22.92844695252975</v>
      </c>
      <c r="I87" s="4">
        <v>101</v>
      </c>
      <c r="J87">
        <f t="shared" si="22"/>
        <v>0</v>
      </c>
      <c r="K87">
        <f t="shared" si="19"/>
        <v>0</v>
      </c>
      <c r="L87">
        <f t="shared" si="17"/>
        <v>23.39366897441802</v>
      </c>
    </row>
    <row r="88" spans="2:12">
      <c r="B88" s="4">
        <v>102</v>
      </c>
      <c r="C88" s="5"/>
      <c r="D88" s="5"/>
      <c r="E88" s="5">
        <v>0.40258799999999989</v>
      </c>
      <c r="F88">
        <f t="shared" si="20"/>
        <v>38.379622358656583</v>
      </c>
      <c r="G88">
        <f t="shared" si="18"/>
        <v>22.92844695252975</v>
      </c>
      <c r="H88">
        <f t="shared" si="21"/>
        <v>13.13593654357382</v>
      </c>
      <c r="I88" s="4">
        <v>102</v>
      </c>
      <c r="J88">
        <f t="shared" si="22"/>
        <v>0</v>
      </c>
      <c r="K88">
        <f t="shared" si="19"/>
        <v>0</v>
      </c>
      <c r="L88">
        <f t="shared" si="17"/>
        <v>15.451175406126833</v>
      </c>
    </row>
    <row r="89" spans="2:12">
      <c r="B89" s="4">
        <v>103</v>
      </c>
      <c r="C89" s="5"/>
      <c r="D89" s="5"/>
      <c r="E89" s="5">
        <v>0.42708999999999997</v>
      </c>
      <c r="F89">
        <f t="shared" si="20"/>
        <v>22.92844695252975</v>
      </c>
      <c r="G89">
        <f t="shared" si="18"/>
        <v>13.13593654357382</v>
      </c>
      <c r="H89">
        <f t="shared" si="21"/>
        <v>7.1968249619374198</v>
      </c>
      <c r="I89" s="4">
        <v>103</v>
      </c>
      <c r="J89">
        <f t="shared" si="22"/>
        <v>0</v>
      </c>
      <c r="K89">
        <f t="shared" si="19"/>
        <v>0</v>
      </c>
      <c r="L89">
        <f t="shared" si="17"/>
        <v>9.7925104089559305</v>
      </c>
    </row>
    <row r="90" spans="2:12">
      <c r="B90" s="4">
        <v>104</v>
      </c>
      <c r="C90" s="5"/>
      <c r="D90" s="5"/>
      <c r="E90" s="5">
        <v>0.45212699999999995</v>
      </c>
      <c r="F90">
        <f t="shared" si="20"/>
        <v>13.13593654357382</v>
      </c>
      <c r="G90">
        <f t="shared" si="18"/>
        <v>7.1968249619374198</v>
      </c>
      <c r="H90">
        <f t="shared" si="21"/>
        <v>3.7595637855164123</v>
      </c>
      <c r="I90" s="4">
        <v>104</v>
      </c>
      <c r="J90">
        <f t="shared" si="22"/>
        <v>0</v>
      </c>
      <c r="K90">
        <f t="shared" si="19"/>
        <v>0</v>
      </c>
      <c r="L90">
        <f t="shared" si="17"/>
        <v>5.9391115816364</v>
      </c>
    </row>
    <row r="91" spans="2:12">
      <c r="B91" s="4">
        <v>105</v>
      </c>
      <c r="C91" s="5"/>
      <c r="D91" s="5"/>
      <c r="E91" s="5">
        <v>0.47760800000000003</v>
      </c>
      <c r="F91">
        <f t="shared" si="20"/>
        <v>7.1968249619374198</v>
      </c>
      <c r="G91">
        <f t="shared" si="18"/>
        <v>3.7595637855164123</v>
      </c>
      <c r="H91">
        <f t="shared" si="21"/>
        <v>1.8668790698463138</v>
      </c>
      <c r="I91" s="4">
        <v>105</v>
      </c>
      <c r="J91">
        <f t="shared" si="22"/>
        <v>0</v>
      </c>
      <c r="K91">
        <f t="shared" si="19"/>
        <v>0</v>
      </c>
      <c r="L91">
        <f t="shared" si="17"/>
        <v>3.4372611764210075</v>
      </c>
    </row>
    <row r="92" spans="2:12">
      <c r="B92" s="4">
        <v>106</v>
      </c>
      <c r="C92" s="5"/>
      <c r="D92" s="5"/>
      <c r="E92" s="5">
        <v>0.50343199999999999</v>
      </c>
      <c r="F92">
        <f t="shared" si="20"/>
        <v>3.7595637855164123</v>
      </c>
      <c r="G92">
        <f t="shared" si="18"/>
        <v>1.8668790698463138</v>
      </c>
      <c r="H92">
        <f t="shared" si="21"/>
        <v>0.8783796705161796</v>
      </c>
      <c r="I92" s="4">
        <v>106</v>
      </c>
      <c r="J92">
        <f t="shared" si="22"/>
        <v>0</v>
      </c>
      <c r="K92">
        <f t="shared" si="19"/>
        <v>0</v>
      </c>
      <c r="L92">
        <f t="shared" si="17"/>
        <v>1.8926847156700985</v>
      </c>
    </row>
    <row r="93" spans="2:12">
      <c r="B93" s="4">
        <v>107</v>
      </c>
      <c r="C93" s="5"/>
      <c r="D93" s="5"/>
      <c r="E93" s="5">
        <v>0.52949299999999999</v>
      </c>
      <c r="F93">
        <f t="shared" si="20"/>
        <v>1.8668790698463138</v>
      </c>
      <c r="G93">
        <f t="shared" si="18"/>
        <v>0.8783796705161796</v>
      </c>
      <c r="H93">
        <f t="shared" si="21"/>
        <v>0.39028692548177202</v>
      </c>
      <c r="I93" s="4">
        <v>107</v>
      </c>
      <c r="J93">
        <f t="shared" si="22"/>
        <v>0</v>
      </c>
      <c r="K93">
        <f t="shared" si="19"/>
        <v>0</v>
      </c>
      <c r="L93">
        <f t="shared" si="17"/>
        <v>0.9884993993301342</v>
      </c>
    </row>
    <row r="94" spans="2:12">
      <c r="B94" s="4">
        <v>108</v>
      </c>
      <c r="C94" s="5"/>
      <c r="D94" s="5"/>
      <c r="E94" s="5">
        <v>0.555674</v>
      </c>
      <c r="F94">
        <f t="shared" si="20"/>
        <v>0.8783796705161796</v>
      </c>
      <c r="G94">
        <f t="shared" si="18"/>
        <v>0.39028692548177202</v>
      </c>
      <c r="H94">
        <f t="shared" si="21"/>
        <v>0.16319574588172461</v>
      </c>
      <c r="I94" s="4">
        <v>108</v>
      </c>
      <c r="J94">
        <f t="shared" si="22"/>
        <v>0</v>
      </c>
      <c r="K94">
        <f t="shared" si="19"/>
        <v>0</v>
      </c>
      <c r="L94">
        <f t="shared" si="17"/>
        <v>0.48809274503440758</v>
      </c>
    </row>
    <row r="95" spans="2:12">
      <c r="B95" s="4">
        <v>109</v>
      </c>
      <c r="C95" s="5"/>
      <c r="D95" s="5"/>
      <c r="E95" s="5">
        <v>0.58185699999999996</v>
      </c>
      <c r="F95">
        <f t="shared" si="20"/>
        <v>0.39028692548177202</v>
      </c>
      <c r="G95">
        <f t="shared" si="18"/>
        <v>0.16319574588172461</v>
      </c>
      <c r="H95">
        <f t="shared" si="21"/>
        <v>6.3986114436798358E-2</v>
      </c>
      <c r="I95" s="4">
        <v>109</v>
      </c>
      <c r="J95">
        <f t="shared" si="22"/>
        <v>0</v>
      </c>
      <c r="K95">
        <f t="shared" si="19"/>
        <v>0</v>
      </c>
      <c r="L95">
        <f t="shared" si="17"/>
        <v>0.2270911796000474</v>
      </c>
    </row>
    <row r="96" spans="2:12">
      <c r="B96" s="4">
        <v>110</v>
      </c>
      <c r="C96" s="5"/>
      <c r="D96" s="5"/>
      <c r="E96" s="5">
        <v>0.60791799999999996</v>
      </c>
      <c r="F96">
        <f t="shared" si="20"/>
        <v>0.16319574588172461</v>
      </c>
      <c r="G96">
        <f t="shared" si="18"/>
        <v>6.3986114436798358E-2</v>
      </c>
      <c r="H96">
        <f t="shared" si="21"/>
        <v>2.3436130148651695E-2</v>
      </c>
      <c r="I96" s="4">
        <v>110</v>
      </c>
      <c r="J96">
        <f t="shared" si="22"/>
        <v>0</v>
      </c>
      <c r="K96">
        <f t="shared" si="19"/>
        <v>0</v>
      </c>
      <c r="L96">
        <f t="shared" si="17"/>
        <v>9.9209631444926255E-2</v>
      </c>
    </row>
    <row r="97" spans="2:12">
      <c r="B97" s="4">
        <v>111</v>
      </c>
      <c r="C97" s="5"/>
      <c r="D97" s="5"/>
      <c r="E97" s="5">
        <v>0.63373100000000004</v>
      </c>
      <c r="F97">
        <f t="shared" si="20"/>
        <v>6.3986114436798358E-2</v>
      </c>
      <c r="G97">
        <f t="shared" si="18"/>
        <v>2.3436130148651695E-2</v>
      </c>
      <c r="H97">
        <f t="shared" si="21"/>
        <v>7.9877128024348088E-3</v>
      </c>
      <c r="I97" s="4">
        <v>111</v>
      </c>
      <c r="J97">
        <f t="shared" si="22"/>
        <v>0</v>
      </c>
      <c r="K97">
        <f t="shared" si="19"/>
        <v>0</v>
      </c>
      <c r="L97">
        <f t="shared" si="17"/>
        <v>4.0549984288146664E-2</v>
      </c>
    </row>
    <row r="98" spans="2:12">
      <c r="B98" s="4">
        <v>112</v>
      </c>
      <c r="C98" s="5"/>
      <c r="D98" s="5"/>
      <c r="E98" s="5">
        <v>0.65917099999999995</v>
      </c>
      <c r="F98">
        <f t="shared" si="20"/>
        <v>2.3436130148651695E-2</v>
      </c>
      <c r="G98">
        <f t="shared" si="18"/>
        <v>7.9877128024348088E-3</v>
      </c>
      <c r="H98">
        <f t="shared" si="21"/>
        <v>2.5232066463099223E-3</v>
      </c>
      <c r="I98" s="4">
        <v>112</v>
      </c>
      <c r="J98">
        <f t="shared" si="22"/>
        <v>0</v>
      </c>
      <c r="K98">
        <f t="shared" si="19"/>
        <v>0</v>
      </c>
      <c r="L98">
        <f t="shared" si="17"/>
        <v>1.5448417346216886E-2</v>
      </c>
    </row>
    <row r="99" spans="2:12">
      <c r="B99" s="4">
        <v>113</v>
      </c>
      <c r="C99" s="5"/>
      <c r="D99" s="5"/>
      <c r="E99" s="5">
        <v>0.684114</v>
      </c>
      <c r="F99">
        <f t="shared" si="20"/>
        <v>7.9877128024348088E-3</v>
      </c>
      <c r="G99">
        <f t="shared" si="18"/>
        <v>2.5232066463099223E-3</v>
      </c>
      <c r="H99">
        <f t="shared" si="21"/>
        <v>7.3566108338482821E-4</v>
      </c>
      <c r="I99" s="4">
        <v>113</v>
      </c>
      <c r="J99">
        <f t="shared" si="22"/>
        <v>0</v>
      </c>
      <c r="K99">
        <f t="shared" si="19"/>
        <v>0</v>
      </c>
      <c r="L99">
        <f t="shared" si="17"/>
        <v>5.4645061561248865E-3</v>
      </c>
    </row>
    <row r="100" spans="2:12">
      <c r="B100" s="4">
        <v>114</v>
      </c>
      <c r="C100" s="5"/>
      <c r="D100" s="5"/>
      <c r="E100" s="5">
        <v>0.70844200000000002</v>
      </c>
      <c r="F100">
        <f t="shared" si="20"/>
        <v>2.5232066463099223E-3</v>
      </c>
      <c r="G100">
        <f t="shared" si="18"/>
        <v>7.3566108338482821E-4</v>
      </c>
      <c r="H100">
        <f t="shared" si="21"/>
        <v>1.971262725816318E-4</v>
      </c>
      <c r="I100" s="4">
        <v>114</v>
      </c>
      <c r="J100">
        <f t="shared" si="22"/>
        <v>0</v>
      </c>
      <c r="K100">
        <f t="shared" si="19"/>
        <v>0</v>
      </c>
      <c r="L100">
        <f t="shared" si="17"/>
        <v>1.7875455629250941E-3</v>
      </c>
    </row>
    <row r="101" spans="2:12">
      <c r="B101" s="4">
        <v>115</v>
      </c>
      <c r="C101" s="5"/>
      <c r="D101" s="5"/>
      <c r="E101" s="5">
        <v>0.73204199999999997</v>
      </c>
      <c r="F101">
        <f t="shared" si="20"/>
        <v>7.3566108338482821E-4</v>
      </c>
      <c r="G101">
        <f t="shared" si="18"/>
        <v>1.971262725816318E-4</v>
      </c>
      <c r="H101">
        <f t="shared" si="21"/>
        <v>4.833358790056288E-5</v>
      </c>
      <c r="I101" s="4">
        <v>115</v>
      </c>
      <c r="J101">
        <f t="shared" si="22"/>
        <v>0</v>
      </c>
      <c r="K101">
        <f t="shared" si="19"/>
        <v>0</v>
      </c>
      <c r="L101">
        <f t="shared" si="17"/>
        <v>5.3853481080319641E-4</v>
      </c>
    </row>
    <row r="102" spans="2:12">
      <c r="B102" s="4">
        <v>116</v>
      </c>
      <c r="C102" s="5"/>
      <c r="D102" s="5"/>
      <c r="E102" s="5">
        <v>0.75480899999999995</v>
      </c>
      <c r="F102">
        <f t="shared" si="20"/>
        <v>1.971262725816318E-4</v>
      </c>
      <c r="G102">
        <f t="shared" si="18"/>
        <v>4.833358790056288E-5</v>
      </c>
      <c r="H102">
        <f t="shared" si="21"/>
        <v>1.079540352476652E-5</v>
      </c>
      <c r="I102" s="4">
        <v>116</v>
      </c>
      <c r="J102">
        <f t="shared" si="22"/>
        <v>0</v>
      </c>
      <c r="K102">
        <f t="shared" si="19"/>
        <v>0</v>
      </c>
      <c r="L102">
        <f t="shared" si="17"/>
        <v>1.4879268468106892E-4</v>
      </c>
    </row>
    <row r="103" spans="2:12">
      <c r="B103" s="4">
        <v>117</v>
      </c>
      <c r="C103" s="5"/>
      <c r="D103" s="5"/>
      <c r="E103" s="5">
        <v>0.77664800000000001</v>
      </c>
      <c r="F103">
        <f t="shared" si="20"/>
        <v>4.833358790056288E-5</v>
      </c>
      <c r="G103">
        <f t="shared" si="18"/>
        <v>1.079540352476652E-5</v>
      </c>
      <c r="H103">
        <f t="shared" si="21"/>
        <v>2.1863175080462905E-6</v>
      </c>
      <c r="I103" s="4">
        <v>117</v>
      </c>
      <c r="J103">
        <f t="shared" si="22"/>
        <v>0</v>
      </c>
      <c r="K103">
        <f t="shared" si="19"/>
        <v>0</v>
      </c>
      <c r="L103">
        <f t="shared" si="17"/>
        <v>3.7538184375796361E-5</v>
      </c>
    </row>
    <row r="104" spans="2:12">
      <c r="B104" s="4">
        <v>118</v>
      </c>
      <c r="C104" s="5"/>
      <c r="D104" s="5"/>
      <c r="E104" s="5">
        <v>0.79747699999999999</v>
      </c>
      <c r="F104">
        <f t="shared" si="20"/>
        <v>1.079540352476652E-5</v>
      </c>
      <c r="G104">
        <f t="shared" si="18"/>
        <v>2.1863175080462905E-6</v>
      </c>
      <c r="H104">
        <f t="shared" si="21"/>
        <v>3.9960418253316053E-7</v>
      </c>
      <c r="I104" s="4">
        <v>118</v>
      </c>
      <c r="J104">
        <f t="shared" si="22"/>
        <v>0</v>
      </c>
      <c r="K104">
        <f t="shared" si="19"/>
        <v>0</v>
      </c>
      <c r="L104">
        <f t="shared" si="17"/>
        <v>8.6090860167202291E-6</v>
      </c>
    </row>
    <row r="105" spans="2:12">
      <c r="B105" s="4">
        <v>119</v>
      </c>
      <c r="C105" s="5"/>
      <c r="D105" s="5"/>
      <c r="E105" s="5">
        <v>0.81722500000000009</v>
      </c>
      <c r="F105">
        <f t="shared" si="20"/>
        <v>2.1863175080462905E-6</v>
      </c>
      <c r="G105">
        <f t="shared" si="18"/>
        <v>3.9960418253316053E-7</v>
      </c>
      <c r="H105">
        <f t="shared" si="21"/>
        <v>0</v>
      </c>
      <c r="I105" s="4">
        <v>119</v>
      </c>
      <c r="J105">
        <f t="shared" si="22"/>
        <v>0</v>
      </c>
      <c r="K105">
        <f t="shared" si="19"/>
        <v>0</v>
      </c>
      <c r="L105">
        <f t="shared" si="17"/>
        <v>1.7867133255131299E-6</v>
      </c>
    </row>
    <row r="106" spans="2:12">
      <c r="B106" s="4">
        <v>120</v>
      </c>
      <c r="C106" s="5"/>
      <c r="D106" s="5"/>
      <c r="E106" s="5">
        <v>1</v>
      </c>
      <c r="F106">
        <f t="shared" si="20"/>
        <v>3.9960418253316053E-7</v>
      </c>
      <c r="G106">
        <f t="shared" si="18"/>
        <v>0</v>
      </c>
      <c r="H106">
        <f t="shared" si="21"/>
        <v>0</v>
      </c>
      <c r="I106" s="4">
        <v>120</v>
      </c>
      <c r="J106">
        <f t="shared" si="22"/>
        <v>0</v>
      </c>
      <c r="K106">
        <f t="shared" si="19"/>
        <v>0</v>
      </c>
      <c r="L106">
        <f t="shared" si="17"/>
        <v>3.9960418253316053E-7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AG107"/>
  <sheetViews>
    <sheetView tabSelected="1" topLeftCell="M7" workbookViewId="0">
      <selection activeCell="AB13" sqref="AB13"/>
    </sheetView>
  </sheetViews>
  <sheetFormatPr defaultRowHeight="15"/>
  <sheetData>
    <row r="3" spans="2:33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1" t="s">
        <v>0</v>
      </c>
      <c r="J3" s="3" t="s">
        <v>7</v>
      </c>
      <c r="K3" t="s">
        <v>8</v>
      </c>
      <c r="L3" s="2" t="s">
        <v>9</v>
      </c>
    </row>
    <row r="4" spans="2:33">
      <c r="B4" s="4">
        <v>17</v>
      </c>
      <c r="C4" s="5">
        <v>4.2700355220820583E-4</v>
      </c>
      <c r="D4" s="5"/>
      <c r="E4" s="5">
        <v>5.9999999999999995E-4</v>
      </c>
      <c r="F4" s="6">
        <v>10000</v>
      </c>
      <c r="G4">
        <f>F5/(1-D4)</f>
        <v>9994</v>
      </c>
      <c r="H4">
        <f>G5/(1-C4)</f>
        <v>9997.8091000000004</v>
      </c>
      <c r="I4" s="4">
        <v>17</v>
      </c>
      <c r="J4">
        <f>H4-G5</f>
        <v>4.2690999999995256</v>
      </c>
      <c r="K4">
        <f t="shared" ref="K4:K68" si="0">G4-F5</f>
        <v>0</v>
      </c>
      <c r="L4">
        <f t="shared" ref="L4:L67" si="1">E4*F4</f>
        <v>5.9999999999999991</v>
      </c>
    </row>
    <row r="5" spans="2:33">
      <c r="B5" s="4">
        <v>18</v>
      </c>
      <c r="C5" s="5">
        <v>4.2600547339876916E-4</v>
      </c>
      <c r="D5" s="5">
        <v>5.4799760645385224E-4</v>
      </c>
      <c r="E5" s="5">
        <v>5.9399999999999579E-4</v>
      </c>
      <c r="F5">
        <f>F4-E4*F4</f>
        <v>9994</v>
      </c>
      <c r="G5">
        <f t="shared" ref="G5:G68" si="2">F6/(1-D5)</f>
        <v>9993.5400000000009</v>
      </c>
      <c r="H5">
        <f>G6/(1-C5)</f>
        <v>9991.8904000000002</v>
      </c>
      <c r="I5" s="4">
        <v>18</v>
      </c>
      <c r="J5">
        <f>H5-G6</f>
        <v>4.256600000000617</v>
      </c>
      <c r="K5">
        <f t="shared" si="0"/>
        <v>5.476436000000831</v>
      </c>
      <c r="L5">
        <f t="shared" si="1"/>
        <v>5.9364359999999579</v>
      </c>
    </row>
    <row r="6" spans="2:33">
      <c r="B6" s="4">
        <v>19</v>
      </c>
      <c r="C6" s="5">
        <v>4.2499349917153584E-4</v>
      </c>
      <c r="D6" s="5">
        <v>5.4399564710390683E-4</v>
      </c>
      <c r="E6" s="5">
        <v>5.8700000000002836E-4</v>
      </c>
      <c r="F6">
        <f t="shared" ref="F6:F69" si="3">F5-E5*F5</f>
        <v>9988.063564</v>
      </c>
      <c r="G6">
        <f t="shared" si="2"/>
        <v>9987.6337999999996</v>
      </c>
      <c r="H6">
        <f t="shared" ref="H6:H69" si="4">G7/(1-C6)</f>
        <v>9986.0350999999991</v>
      </c>
      <c r="I6" s="4">
        <v>19</v>
      </c>
      <c r="J6">
        <f t="shared" ref="J6:J69" si="5">H6-G7</f>
        <v>4.2439999999987776</v>
      </c>
      <c r="K6">
        <f t="shared" si="0"/>
        <v>5.4332293120678514</v>
      </c>
      <c r="L6">
        <f t="shared" si="1"/>
        <v>5.8629933120682836</v>
      </c>
      <c r="O6" t="s">
        <v>26</v>
      </c>
      <c r="P6">
        <v>3.5000000000000003E-2</v>
      </c>
    </row>
    <row r="7" spans="2:33">
      <c r="B7" s="4">
        <v>20</v>
      </c>
      <c r="C7" s="5">
        <v>4.2499966333497751E-4</v>
      </c>
      <c r="D7" s="5">
        <v>5.4100210975257905E-4</v>
      </c>
      <c r="E7" s="5">
        <v>5.8200000000005307E-4</v>
      </c>
      <c r="F7">
        <f t="shared" si="3"/>
        <v>9982.2005706879318</v>
      </c>
      <c r="G7">
        <f t="shared" si="2"/>
        <v>9981.7911000000004</v>
      </c>
      <c r="H7">
        <f t="shared" si="4"/>
        <v>9980.2432000000008</v>
      </c>
      <c r="I7" s="4">
        <v>20</v>
      </c>
      <c r="J7">
        <f t="shared" si="5"/>
        <v>4.2416000000011991</v>
      </c>
      <c r="K7">
        <f t="shared" si="0"/>
        <v>5.4001700442095171</v>
      </c>
      <c r="L7">
        <f t="shared" si="1"/>
        <v>5.809640732140906</v>
      </c>
    </row>
    <row r="8" spans="2:33">
      <c r="B8" s="4">
        <v>21</v>
      </c>
      <c r="C8" s="5">
        <v>4.2500356358550202E-4</v>
      </c>
      <c r="D8" s="5">
        <v>5.379958650762991E-4</v>
      </c>
      <c r="E8" s="5">
        <v>5.770000000001309E-4</v>
      </c>
      <c r="F8">
        <f t="shared" si="3"/>
        <v>9976.3909299557909</v>
      </c>
      <c r="G8">
        <f t="shared" si="2"/>
        <v>9976.0015999999996</v>
      </c>
      <c r="H8">
        <f t="shared" si="4"/>
        <v>9974.5046000000002</v>
      </c>
      <c r="I8" s="4">
        <v>21</v>
      </c>
      <c r="J8">
        <f t="shared" si="5"/>
        <v>4.2391999999999825</v>
      </c>
      <c r="K8">
        <f t="shared" si="0"/>
        <v>5.3670476107945433</v>
      </c>
      <c r="L8">
        <f t="shared" si="1"/>
        <v>5.7563775665857975</v>
      </c>
      <c r="P8" t="s">
        <v>27</v>
      </c>
      <c r="Q8" t="s">
        <v>27</v>
      </c>
      <c r="R8" t="s">
        <v>28</v>
      </c>
      <c r="S8" t="s">
        <v>32</v>
      </c>
      <c r="T8" t="s">
        <v>33</v>
      </c>
      <c r="V8" t="s">
        <v>35</v>
      </c>
      <c r="W8" t="s">
        <v>34</v>
      </c>
      <c r="X8" t="s">
        <v>28</v>
      </c>
      <c r="Y8" t="s">
        <v>36</v>
      </c>
      <c r="Z8" t="s">
        <v>37</v>
      </c>
      <c r="AE8" t="s">
        <v>29</v>
      </c>
      <c r="AF8" t="s">
        <v>30</v>
      </c>
      <c r="AG8" t="s">
        <v>31</v>
      </c>
    </row>
    <row r="9" spans="2:33">
      <c r="B9" s="4">
        <v>22</v>
      </c>
      <c r="C9" s="5">
        <v>4.2700057221305837E-4</v>
      </c>
      <c r="D9" s="5">
        <v>5.3499584622510965E-4</v>
      </c>
      <c r="E9" s="5">
        <v>5.7200000000001347E-4</v>
      </c>
      <c r="F9">
        <f t="shared" si="3"/>
        <v>9970.6345523892051</v>
      </c>
      <c r="G9">
        <f t="shared" si="2"/>
        <v>9970.2654000000002</v>
      </c>
      <c r="H9">
        <f t="shared" si="4"/>
        <v>9968.8390999999992</v>
      </c>
      <c r="I9" s="4">
        <v>22</v>
      </c>
      <c r="J9">
        <f t="shared" si="5"/>
        <v>4.2566999999999098</v>
      </c>
      <c r="K9">
        <f t="shared" si="0"/>
        <v>5.3340505747619318</v>
      </c>
      <c r="L9">
        <f t="shared" si="1"/>
        <v>5.7032029639667599</v>
      </c>
      <c r="P9">
        <v>1</v>
      </c>
      <c r="Q9">
        <v>0.5</v>
      </c>
      <c r="R9">
        <v>50000</v>
      </c>
      <c r="S9">
        <v>1000</v>
      </c>
      <c r="T9">
        <f>R9+S9</f>
        <v>51000</v>
      </c>
      <c r="W9">
        <f>T9+U9+V9</f>
        <v>51000</v>
      </c>
      <c r="X9">
        <v>50000</v>
      </c>
      <c r="Y9">
        <f>0.02*X9*Q9</f>
        <v>500</v>
      </c>
      <c r="Z9">
        <f>X9+Y9</f>
        <v>50500</v>
      </c>
      <c r="AE9">
        <f>(1+$P$6)^-Q9</f>
        <v>0.98294637436598087</v>
      </c>
      <c r="AF9">
        <f>J23/H23</f>
        <v>6.0799878454872894E-4</v>
      </c>
      <c r="AG9">
        <f>R9*AE9*AF9</f>
        <v>29.881510044554812</v>
      </c>
    </row>
    <row r="10" spans="2:33">
      <c r="B10" s="4">
        <v>23</v>
      </c>
      <c r="C10" s="5">
        <v>4.2899885736470873E-4</v>
      </c>
      <c r="D10" s="5">
        <v>5.3400095447889606E-4</v>
      </c>
      <c r="E10" s="5">
        <v>5.6899999999996168E-4</v>
      </c>
      <c r="F10">
        <f t="shared" si="3"/>
        <v>9964.9313494252383</v>
      </c>
      <c r="G10">
        <f t="shared" si="2"/>
        <v>9964.5823999999993</v>
      </c>
      <c r="H10">
        <f t="shared" si="4"/>
        <v>9963.1967000000004</v>
      </c>
      <c r="I10" s="4">
        <v>23</v>
      </c>
      <c r="J10">
        <f t="shared" si="5"/>
        <v>4.274199999999837</v>
      </c>
      <c r="K10">
        <f t="shared" si="0"/>
        <v>5.3210965125836083</v>
      </c>
      <c r="L10">
        <f t="shared" si="1"/>
        <v>5.6700459378225787</v>
      </c>
      <c r="P10">
        <v>2</v>
      </c>
      <c r="Q10">
        <v>1.5</v>
      </c>
      <c r="R10">
        <v>50000</v>
      </c>
      <c r="S10">
        <v>2000</v>
      </c>
      <c r="T10">
        <f t="shared" ref="T10:T29" si="6">R10+S10</f>
        <v>52000</v>
      </c>
      <c r="U10">
        <v>1000</v>
      </c>
      <c r="V10">
        <f>U10*0.4</f>
        <v>400</v>
      </c>
      <c r="W10">
        <f t="shared" ref="W10:W29" si="7">T10+U10+V10</f>
        <v>53400</v>
      </c>
      <c r="X10">
        <f>X9*1.0125</f>
        <v>50625</v>
      </c>
      <c r="Y10">
        <f t="shared" ref="Y10:Y29" si="8">0.02*X10*Q10</f>
        <v>1518.75</v>
      </c>
      <c r="Z10">
        <f t="shared" ref="Z10:Z29" si="9">X10+Y10</f>
        <v>52143.75</v>
      </c>
      <c r="AE10">
        <f>(1+$P$6)^-Q10</f>
        <v>0.94970664189949849</v>
      </c>
      <c r="AF10">
        <f>(H24/F23)*(1-F25/G24)</f>
        <v>7.2135679040028313E-4</v>
      </c>
      <c r="AG10">
        <f>R10*AE10*AF10</f>
        <v>34.253866751122665</v>
      </c>
    </row>
    <row r="11" spans="2:33">
      <c r="B11" s="4">
        <v>24</v>
      </c>
      <c r="C11" s="5">
        <v>4.3099840297499716E-4</v>
      </c>
      <c r="D11" s="5">
        <v>5.329991946079343E-4</v>
      </c>
      <c r="E11" s="5">
        <v>5.6700000000006084E-4</v>
      </c>
      <c r="F11">
        <f t="shared" si="3"/>
        <v>9959.2613034874157</v>
      </c>
      <c r="G11">
        <f t="shared" si="2"/>
        <v>9958.9225000000006</v>
      </c>
      <c r="H11">
        <f t="shared" si="4"/>
        <v>9957.5774999999994</v>
      </c>
      <c r="I11" s="4">
        <v>24</v>
      </c>
      <c r="J11">
        <f t="shared" si="5"/>
        <v>4.2916999999997643</v>
      </c>
      <c r="K11">
        <f t="shared" si="0"/>
        <v>5.3080976716628356</v>
      </c>
      <c r="L11">
        <f t="shared" si="1"/>
        <v>5.646901159077971</v>
      </c>
      <c r="P11">
        <v>3</v>
      </c>
      <c r="Q11">
        <v>2.5</v>
      </c>
      <c r="R11">
        <v>50000</v>
      </c>
      <c r="S11">
        <v>3000</v>
      </c>
      <c r="T11">
        <f t="shared" si="6"/>
        <v>53000</v>
      </c>
      <c r="U11">
        <v>2000</v>
      </c>
      <c r="V11">
        <f t="shared" ref="V11:V29" si="10">U11*0.4</f>
        <v>800</v>
      </c>
      <c r="W11">
        <f t="shared" si="7"/>
        <v>55800</v>
      </c>
      <c r="X11">
        <f t="shared" ref="X11:X29" si="11">X10*1.0125</f>
        <v>51257.8125</v>
      </c>
      <c r="Y11">
        <f t="shared" si="8"/>
        <v>2562.890625</v>
      </c>
      <c r="Z11">
        <f t="shared" si="9"/>
        <v>53820.703125</v>
      </c>
      <c r="AE11">
        <f>(1+$P$6)^-Q11</f>
        <v>0.91759095835700355</v>
      </c>
      <c r="AF11">
        <f>(F25/$H$23)*(1-F26/F25)</f>
        <v>8.1191906839704348E-4</v>
      </c>
      <c r="AG11">
        <f>R11*AE11*AF11</f>
        <v>37.250479803938433</v>
      </c>
    </row>
    <row r="12" spans="2:33">
      <c r="B12" s="4">
        <v>25</v>
      </c>
      <c r="C12" s="5">
        <v>4.3499837062749606E-4</v>
      </c>
      <c r="D12" s="5">
        <v>5.3300422895306268E-4</v>
      </c>
      <c r="E12" s="5">
        <v>5.6599999999987151E-4</v>
      </c>
      <c r="F12">
        <f t="shared" si="3"/>
        <v>9953.6144023283377</v>
      </c>
      <c r="G12">
        <f t="shared" si="2"/>
        <v>9953.2857999999997</v>
      </c>
      <c r="H12">
        <f t="shared" si="4"/>
        <v>9951.9912999999997</v>
      </c>
      <c r="I12" s="4">
        <v>25</v>
      </c>
      <c r="J12">
        <f t="shared" si="5"/>
        <v>4.3290999999990163</v>
      </c>
      <c r="K12">
        <f t="shared" si="0"/>
        <v>5.3051434233784676</v>
      </c>
      <c r="L12">
        <f t="shared" si="1"/>
        <v>5.6337457517165603</v>
      </c>
      <c r="P12">
        <v>4</v>
      </c>
      <c r="Q12">
        <v>3.5</v>
      </c>
      <c r="R12">
        <v>50000</v>
      </c>
      <c r="S12">
        <v>4000</v>
      </c>
      <c r="T12">
        <f t="shared" si="6"/>
        <v>54000</v>
      </c>
      <c r="U12">
        <v>3000</v>
      </c>
      <c r="V12">
        <f t="shared" si="10"/>
        <v>1200</v>
      </c>
      <c r="W12">
        <f t="shared" si="7"/>
        <v>58200</v>
      </c>
      <c r="X12">
        <f t="shared" si="11"/>
        <v>51898.53515625</v>
      </c>
      <c r="Y12">
        <f t="shared" si="8"/>
        <v>3632.8974609375</v>
      </c>
      <c r="Z12">
        <f t="shared" si="9"/>
        <v>55531.4326171875</v>
      </c>
      <c r="AE12">
        <f>(1+$P$6)^-Q12</f>
        <v>0.88656131242222569</v>
      </c>
      <c r="AF12">
        <f>(F26/$H$23)*(1-F27/F26)</f>
        <v>8.6813691393509409E-4</v>
      </c>
      <c r="AG12">
        <f>R12*AE12*AF12</f>
        <v>38.482830089023892</v>
      </c>
    </row>
    <row r="13" spans="2:33">
      <c r="B13" s="4">
        <v>26</v>
      </c>
      <c r="C13" s="5">
        <v>4.3999847100422682E-4</v>
      </c>
      <c r="D13" s="5">
        <v>5.3500494374031512E-4</v>
      </c>
      <c r="E13" s="5">
        <v>5.6700000000002365E-4</v>
      </c>
      <c r="F13">
        <f t="shared" si="3"/>
        <v>9947.9806565766212</v>
      </c>
      <c r="G13">
        <f t="shared" si="2"/>
        <v>9947.6622000000007</v>
      </c>
      <c r="H13">
        <f t="shared" si="4"/>
        <v>9946.3981999999996</v>
      </c>
      <c r="I13" s="4">
        <v>26</v>
      </c>
      <c r="J13">
        <f t="shared" si="5"/>
        <v>4.3763999999991938</v>
      </c>
      <c r="K13">
        <f t="shared" si="0"/>
        <v>5.3220484556586598</v>
      </c>
      <c r="L13">
        <f t="shared" si="1"/>
        <v>5.6405050322791794</v>
      </c>
      <c r="P13">
        <v>5</v>
      </c>
      <c r="Q13">
        <v>4.5</v>
      </c>
      <c r="R13">
        <v>50000</v>
      </c>
      <c r="S13">
        <v>5000</v>
      </c>
      <c r="T13">
        <f t="shared" si="6"/>
        <v>55000</v>
      </c>
      <c r="U13">
        <v>4000</v>
      </c>
      <c r="V13">
        <f t="shared" si="10"/>
        <v>1600</v>
      </c>
      <c r="W13">
        <f t="shared" si="7"/>
        <v>60600</v>
      </c>
      <c r="X13">
        <f t="shared" si="11"/>
        <v>52547.266845703125</v>
      </c>
      <c r="Y13">
        <f t="shared" si="8"/>
        <v>4729.2540161132811</v>
      </c>
      <c r="Z13">
        <f t="shared" si="9"/>
        <v>57276.520861816403</v>
      </c>
      <c r="AE13">
        <f>(1+$P$6)^-Q13</f>
        <v>0.85658097818572543</v>
      </c>
      <c r="AF13">
        <f>(F27/$H$23)*(1-F28/F27)</f>
        <v>9.3417999060477154E-4</v>
      </c>
      <c r="AG13">
        <f>R13*AE13*AF13</f>
        <v>40.010040507688352</v>
      </c>
    </row>
    <row r="14" spans="2:33">
      <c r="B14" s="4">
        <v>27</v>
      </c>
      <c r="C14" s="5">
        <v>4.4699628955350342E-4</v>
      </c>
      <c r="D14" s="5">
        <v>5.3799744655943604E-4</v>
      </c>
      <c r="E14" s="5">
        <v>5.6999999999995379E-4</v>
      </c>
      <c r="F14">
        <f t="shared" si="3"/>
        <v>9942.340151544342</v>
      </c>
      <c r="G14">
        <f t="shared" si="2"/>
        <v>9942.0218000000004</v>
      </c>
      <c r="H14">
        <f t="shared" si="4"/>
        <v>9940.7983999999997</v>
      </c>
      <c r="I14" s="4">
        <v>27</v>
      </c>
      <c r="J14">
        <f t="shared" si="5"/>
        <v>4.4434999999994034</v>
      </c>
      <c r="K14">
        <f t="shared" si="0"/>
        <v>5.3487823420382483</v>
      </c>
      <c r="L14">
        <f t="shared" si="1"/>
        <v>5.6671338863798155</v>
      </c>
      <c r="P14">
        <v>6</v>
      </c>
      <c r="Q14">
        <v>5.5</v>
      </c>
      <c r="R14">
        <v>50000</v>
      </c>
      <c r="S14">
        <v>6000</v>
      </c>
      <c r="T14">
        <f t="shared" si="6"/>
        <v>56000</v>
      </c>
      <c r="U14">
        <v>5000</v>
      </c>
      <c r="V14">
        <f t="shared" si="10"/>
        <v>2000</v>
      </c>
      <c r="W14">
        <f t="shared" si="7"/>
        <v>63000</v>
      </c>
      <c r="X14">
        <f t="shared" si="11"/>
        <v>53204.107681274414</v>
      </c>
      <c r="Y14">
        <f t="shared" si="8"/>
        <v>5852.4518449401849</v>
      </c>
      <c r="Z14">
        <f t="shared" si="9"/>
        <v>59056.559526214602</v>
      </c>
      <c r="AE14">
        <f>(1+$P$6)^-Q14</f>
        <v>0.8276144716770294</v>
      </c>
      <c r="AF14">
        <f>(F28/$H$23)*(1-F29/F28)</f>
        <v>1.0100009917277805E-3</v>
      </c>
      <c r="AG14">
        <f>R14*AE14*AF14</f>
        <v>41.794571858103133</v>
      </c>
    </row>
    <row r="15" spans="2:33">
      <c r="B15" s="4">
        <v>28</v>
      </c>
      <c r="C15" s="5">
        <v>4.5499922306409512E-4</v>
      </c>
      <c r="D15" s="5">
        <v>5.4200284796313925E-4</v>
      </c>
      <c r="E15" s="5">
        <v>5.7399999999987355E-4</v>
      </c>
      <c r="F15">
        <f t="shared" si="3"/>
        <v>9936.6730176579622</v>
      </c>
      <c r="G15">
        <f t="shared" si="2"/>
        <v>9936.3549000000003</v>
      </c>
      <c r="H15">
        <f t="shared" si="4"/>
        <v>9935.1818000000003</v>
      </c>
      <c r="I15" s="4">
        <v>28</v>
      </c>
      <c r="J15">
        <f t="shared" si="5"/>
        <v>4.5205000000005384</v>
      </c>
      <c r="K15">
        <f t="shared" si="0"/>
        <v>5.3855326541724935</v>
      </c>
      <c r="L15">
        <f t="shared" si="1"/>
        <v>5.703650312134414</v>
      </c>
      <c r="P15">
        <v>7</v>
      </c>
      <c r="Q15">
        <v>6.5</v>
      </c>
      <c r="R15">
        <v>50000</v>
      </c>
      <c r="S15">
        <v>7000</v>
      </c>
      <c r="T15">
        <f t="shared" si="6"/>
        <v>57000</v>
      </c>
      <c r="U15">
        <v>6000</v>
      </c>
      <c r="V15">
        <f t="shared" si="10"/>
        <v>2400</v>
      </c>
      <c r="W15">
        <f t="shared" si="7"/>
        <v>65400</v>
      </c>
      <c r="X15">
        <f t="shared" si="11"/>
        <v>53869.159027290341</v>
      </c>
      <c r="Y15">
        <f t="shared" si="8"/>
        <v>7002.9906735477452</v>
      </c>
      <c r="Z15">
        <f t="shared" si="9"/>
        <v>60872.149700838083</v>
      </c>
      <c r="AE15">
        <f>(1+$P$6)^-Q15</f>
        <v>0.7996275088666952</v>
      </c>
      <c r="AF15">
        <f>(F29/$H$23)*(1-F30/F29)</f>
        <v>1.0985310090704484E-3</v>
      </c>
      <c r="AG15">
        <f>R15*AE15*AF15</f>
        <v>43.920780709790975</v>
      </c>
    </row>
    <row r="16" spans="2:33">
      <c r="B16" s="4">
        <v>29</v>
      </c>
      <c r="C16" s="5">
        <v>4.649978254713642E-4</v>
      </c>
      <c r="D16" s="5">
        <v>5.4899615670427721E-4</v>
      </c>
      <c r="E16" s="5">
        <v>5.7999999999993387E-4</v>
      </c>
      <c r="F16">
        <f t="shared" si="3"/>
        <v>9930.9693673458278</v>
      </c>
      <c r="G16">
        <f t="shared" si="2"/>
        <v>9930.6612999999998</v>
      </c>
      <c r="H16">
        <f t="shared" si="4"/>
        <v>9929.5087999999996</v>
      </c>
      <c r="I16" s="4">
        <v>29</v>
      </c>
      <c r="J16">
        <f t="shared" si="5"/>
        <v>4.6171999999987747</v>
      </c>
      <c r="K16">
        <f t="shared" si="0"/>
        <v>5.4518948872319015</v>
      </c>
      <c r="L16">
        <f t="shared" si="1"/>
        <v>5.7599622330599232</v>
      </c>
      <c r="P16">
        <v>8</v>
      </c>
      <c r="Q16">
        <v>7.5</v>
      </c>
      <c r="R16">
        <v>50000</v>
      </c>
      <c r="S16">
        <v>8000</v>
      </c>
      <c r="T16">
        <f t="shared" si="6"/>
        <v>58000</v>
      </c>
      <c r="U16">
        <v>7000</v>
      </c>
      <c r="V16">
        <f t="shared" si="10"/>
        <v>2800</v>
      </c>
      <c r="W16">
        <f t="shared" si="7"/>
        <v>67800</v>
      </c>
      <c r="X16">
        <f t="shared" si="11"/>
        <v>54542.52351513147</v>
      </c>
      <c r="Y16">
        <f t="shared" si="8"/>
        <v>8181.3785272697205</v>
      </c>
      <c r="Z16">
        <f t="shared" si="9"/>
        <v>62723.902042401191</v>
      </c>
      <c r="AE16">
        <f>(1+$P$6)^-Q16</f>
        <v>0.77258696508859437</v>
      </c>
      <c r="AF16">
        <f>(F30/$H$23)*(1-F31/F30)</f>
        <v>1.2006887888136631E-3</v>
      </c>
      <c r="AG16">
        <f>R16*AE16*AF16</f>
        <v>46.381825368272409</v>
      </c>
    </row>
    <row r="17" spans="2:33">
      <c r="B17" s="4">
        <v>30</v>
      </c>
      <c r="C17" s="5">
        <v>4.7599951054795977E-4</v>
      </c>
      <c r="D17" s="5">
        <v>5.5799787639493077E-4</v>
      </c>
      <c r="E17" s="5">
        <v>5.9000000000003754E-4</v>
      </c>
      <c r="F17">
        <f t="shared" si="3"/>
        <v>9925.2094051127679</v>
      </c>
      <c r="G17">
        <f t="shared" si="2"/>
        <v>9924.8916000000008</v>
      </c>
      <c r="H17">
        <f t="shared" si="4"/>
        <v>9923.7497000000003</v>
      </c>
      <c r="I17" s="4">
        <v>30</v>
      </c>
      <c r="J17">
        <f t="shared" si="5"/>
        <v>4.7237000000004628</v>
      </c>
      <c r="K17">
        <f t="shared" si="0"/>
        <v>5.5380684362498869</v>
      </c>
      <c r="L17">
        <f t="shared" si="1"/>
        <v>5.8558735490169056</v>
      </c>
      <c r="P17">
        <v>9</v>
      </c>
      <c r="Q17">
        <v>8.5</v>
      </c>
      <c r="R17">
        <v>50000</v>
      </c>
      <c r="S17">
        <v>9000</v>
      </c>
      <c r="T17">
        <f t="shared" si="6"/>
        <v>59000</v>
      </c>
      <c r="U17">
        <v>8000</v>
      </c>
      <c r="V17">
        <f t="shared" si="10"/>
        <v>3200</v>
      </c>
      <c r="W17">
        <f t="shared" si="7"/>
        <v>70200</v>
      </c>
      <c r="X17">
        <f t="shared" si="11"/>
        <v>55224.305059070612</v>
      </c>
      <c r="Y17">
        <f t="shared" si="8"/>
        <v>9388.1318600420054</v>
      </c>
      <c r="Z17">
        <f t="shared" si="9"/>
        <v>64612.436919112617</v>
      </c>
      <c r="AE17">
        <f>(1+$P$6)^-Q17</f>
        <v>0.74646083583439082</v>
      </c>
      <c r="AF17">
        <f>(F31/$H$23)*(1-F32/F31)</f>
        <v>1.3173752478612302E-3</v>
      </c>
      <c r="AG17">
        <f>R17*AE17*AF17</f>
        <v>49.168451431301591</v>
      </c>
    </row>
    <row r="18" spans="2:33">
      <c r="B18" s="4">
        <v>31</v>
      </c>
      <c r="C18" s="5">
        <v>4.900022076213883E-4</v>
      </c>
      <c r="D18" s="5">
        <v>5.6899934149291212E-4</v>
      </c>
      <c r="E18" s="5">
        <v>6.020000000000812E-4</v>
      </c>
      <c r="F18">
        <f t="shared" si="3"/>
        <v>9919.3535315637509</v>
      </c>
      <c r="G18">
        <f t="shared" si="2"/>
        <v>9919.0259999999998</v>
      </c>
      <c r="H18">
        <f t="shared" si="4"/>
        <v>9917.9145000000008</v>
      </c>
      <c r="I18" s="4">
        <v>31</v>
      </c>
      <c r="J18">
        <f t="shared" si="5"/>
        <v>4.8598000000001775</v>
      </c>
      <c r="K18">
        <f t="shared" si="0"/>
        <v>5.6439192622510745</v>
      </c>
      <c r="L18">
        <f t="shared" si="1"/>
        <v>5.9714508260021839</v>
      </c>
      <c r="P18">
        <v>10</v>
      </c>
      <c r="Q18">
        <v>9.5</v>
      </c>
      <c r="R18">
        <v>50000</v>
      </c>
      <c r="S18">
        <v>10000</v>
      </c>
      <c r="T18">
        <f t="shared" si="6"/>
        <v>60000</v>
      </c>
      <c r="U18">
        <v>9000</v>
      </c>
      <c r="V18">
        <f t="shared" si="10"/>
        <v>3600</v>
      </c>
      <c r="W18">
        <f t="shared" si="7"/>
        <v>72600</v>
      </c>
      <c r="X18">
        <f t="shared" si="11"/>
        <v>55914.608872308992</v>
      </c>
      <c r="Y18">
        <f t="shared" si="8"/>
        <v>10623.77568573871</v>
      </c>
      <c r="Z18">
        <f t="shared" si="9"/>
        <v>66538.384558047706</v>
      </c>
      <c r="AE18">
        <f>(1+$P$6)^-Q18</f>
        <v>0.72121819887380756</v>
      </c>
      <c r="AF18">
        <f>(F32/$H$23)*(1-F33/F32)</f>
        <v>1.4524443769247841E-3</v>
      </c>
      <c r="AG18">
        <f>R18*AE18*AF18</f>
        <v>52.37646587450412</v>
      </c>
    </row>
    <row r="19" spans="2:33">
      <c r="B19" s="4">
        <v>32</v>
      </c>
      <c r="C19" s="5">
        <v>5.0699388853076921E-4</v>
      </c>
      <c r="D19" s="5">
        <v>5.8399516408060926E-4</v>
      </c>
      <c r="E19" s="5">
        <v>6.1699999999995309E-4</v>
      </c>
      <c r="F19">
        <f t="shared" si="3"/>
        <v>9913.3820807377488</v>
      </c>
      <c r="G19">
        <f t="shared" si="2"/>
        <v>9913.0547000000006</v>
      </c>
      <c r="H19">
        <f t="shared" si="4"/>
        <v>9911.9537999999993</v>
      </c>
      <c r="I19" s="4">
        <v>32</v>
      </c>
      <c r="J19">
        <f t="shared" si="5"/>
        <v>5.0252999999993335</v>
      </c>
      <c r="K19">
        <f t="shared" si="0"/>
        <v>5.7891760060665547</v>
      </c>
      <c r="L19">
        <f t="shared" si="1"/>
        <v>6.1165567438147264</v>
      </c>
      <c r="P19">
        <v>11</v>
      </c>
      <c r="Q19">
        <v>10.5</v>
      </c>
      <c r="R19">
        <v>50000</v>
      </c>
      <c r="S19">
        <v>11000</v>
      </c>
      <c r="T19">
        <f t="shared" si="6"/>
        <v>61000</v>
      </c>
      <c r="U19">
        <v>10000</v>
      </c>
      <c r="V19">
        <f t="shared" si="10"/>
        <v>4000</v>
      </c>
      <c r="W19">
        <f t="shared" si="7"/>
        <v>75000</v>
      </c>
      <c r="X19">
        <f t="shared" si="11"/>
        <v>56613.541483212852</v>
      </c>
      <c r="Y19">
        <f t="shared" si="8"/>
        <v>11888.843711474699</v>
      </c>
      <c r="Z19">
        <f t="shared" si="9"/>
        <v>68502.385194687551</v>
      </c>
      <c r="AE19">
        <f>(1+$P$6)^-Q19</f>
        <v>0.69682917765585284</v>
      </c>
      <c r="AF19">
        <f>(F33/$H$23)*(1-F34/F33)</f>
        <v>1.6057429607306052E-3</v>
      </c>
      <c r="AG19">
        <f>R19*AE19*AF19</f>
        <v>55.9464273426291</v>
      </c>
    </row>
    <row r="20" spans="2:33">
      <c r="B20" s="4">
        <v>33</v>
      </c>
      <c r="C20" s="5">
        <v>5.2700288099082461E-4</v>
      </c>
      <c r="D20" s="5">
        <v>6.0200261658548864E-4</v>
      </c>
      <c r="E20" s="5">
        <v>6.3599999999992547E-4</v>
      </c>
      <c r="F20">
        <f t="shared" si="3"/>
        <v>9907.265523993934</v>
      </c>
      <c r="G20">
        <f t="shared" si="2"/>
        <v>9906.9285</v>
      </c>
      <c r="H20">
        <f t="shared" si="4"/>
        <v>9905.8281999999999</v>
      </c>
      <c r="I20" s="4">
        <v>33</v>
      </c>
      <c r="J20">
        <f t="shared" si="5"/>
        <v>5.2204000000001543</v>
      </c>
      <c r="K20">
        <f t="shared" si="0"/>
        <v>5.9639968793253502</v>
      </c>
      <c r="L20">
        <f t="shared" si="1"/>
        <v>6.3010208732594037</v>
      </c>
      <c r="P20">
        <v>12</v>
      </c>
      <c r="Q20">
        <v>11.5</v>
      </c>
      <c r="R20">
        <v>50000</v>
      </c>
      <c r="S20">
        <v>12000</v>
      </c>
      <c r="T20">
        <f t="shared" si="6"/>
        <v>62000</v>
      </c>
      <c r="U20">
        <v>11000</v>
      </c>
      <c r="V20">
        <f t="shared" si="10"/>
        <v>4400</v>
      </c>
      <c r="W20">
        <f t="shared" si="7"/>
        <v>77400</v>
      </c>
      <c r="X20">
        <f t="shared" si="11"/>
        <v>57321.210751753009</v>
      </c>
      <c r="Y20">
        <f t="shared" si="8"/>
        <v>13183.87847290319</v>
      </c>
      <c r="Z20">
        <f t="shared" si="9"/>
        <v>70505.0892246562</v>
      </c>
      <c r="AE20">
        <f>(1+$P$6)^-Q20</f>
        <v>0.67326490594768384</v>
      </c>
      <c r="AF20">
        <f>(F34/$H$23)*(1-F35/F34)</f>
        <v>1.7810453015155159E-3</v>
      </c>
      <c r="AG20">
        <f>R20*AE20*AF20</f>
        <v>59.9557648706704</v>
      </c>
    </row>
    <row r="21" spans="2:33">
      <c r="B21" s="4">
        <v>34</v>
      </c>
      <c r="C21" s="5">
        <v>5.5000766503493991E-4</v>
      </c>
      <c r="D21" s="5">
        <v>6.2399537242399281E-4</v>
      </c>
      <c r="E21" s="5">
        <v>6.6000000000001095E-4</v>
      </c>
      <c r="F21">
        <f t="shared" si="3"/>
        <v>9900.9645031206746</v>
      </c>
      <c r="G21">
        <f t="shared" si="2"/>
        <v>9900.6077999999998</v>
      </c>
      <c r="H21">
        <f t="shared" si="4"/>
        <v>9899.4984000000004</v>
      </c>
      <c r="I21" s="4">
        <v>34</v>
      </c>
      <c r="J21">
        <f t="shared" si="5"/>
        <v>5.4448000000011234</v>
      </c>
      <c r="K21">
        <f t="shared" si="0"/>
        <v>6.177933451384888</v>
      </c>
      <c r="L21">
        <f t="shared" si="1"/>
        <v>6.5346365720597532</v>
      </c>
      <c r="P21">
        <v>13</v>
      </c>
      <c r="Q21">
        <v>12.5</v>
      </c>
      <c r="R21">
        <v>50000</v>
      </c>
      <c r="S21">
        <v>13000</v>
      </c>
      <c r="T21">
        <f t="shared" si="6"/>
        <v>63000</v>
      </c>
      <c r="U21">
        <v>12000</v>
      </c>
      <c r="V21">
        <f t="shared" si="10"/>
        <v>4800</v>
      </c>
      <c r="W21">
        <f t="shared" si="7"/>
        <v>79800</v>
      </c>
      <c r="X21">
        <f t="shared" si="11"/>
        <v>58037.725886149921</v>
      </c>
      <c r="Y21">
        <f t="shared" si="8"/>
        <v>14509.431471537479</v>
      </c>
      <c r="Z21">
        <f t="shared" si="9"/>
        <v>72547.157357687393</v>
      </c>
      <c r="AE21">
        <f>(1+$P$6)^-Q21</f>
        <v>0.65049749366925991</v>
      </c>
      <c r="AF21">
        <f>(F35/$H$23)*(1-F36/F35)</f>
        <v>1.9810734753759733E-3</v>
      </c>
      <c r="AG21">
        <f>R21*AE21*AF21</f>
        <v>64.434166525336053</v>
      </c>
    </row>
    <row r="22" spans="2:33">
      <c r="B22" s="4">
        <v>35</v>
      </c>
      <c r="C22" s="5">
        <v>5.7699878572706469E-4</v>
      </c>
      <c r="D22" s="5">
        <v>6.5099663796410574E-4</v>
      </c>
      <c r="E22" s="5">
        <v>6.8900000000002672E-4</v>
      </c>
      <c r="F22">
        <f t="shared" si="3"/>
        <v>9894.4298665486149</v>
      </c>
      <c r="G22">
        <f t="shared" si="2"/>
        <v>9894.0535999999993</v>
      </c>
      <c r="H22">
        <f t="shared" si="4"/>
        <v>9892.9151000000002</v>
      </c>
      <c r="I22" s="4">
        <v>35</v>
      </c>
      <c r="J22">
        <f t="shared" si="5"/>
        <v>5.708200000000943</v>
      </c>
      <c r="K22">
        <f t="shared" si="0"/>
        <v>6.4409956294366566</v>
      </c>
      <c r="L22">
        <f t="shared" si="1"/>
        <v>6.8172621780522604</v>
      </c>
      <c r="P22">
        <v>14</v>
      </c>
      <c r="Q22">
        <v>13.5</v>
      </c>
      <c r="R22">
        <v>50000</v>
      </c>
      <c r="S22">
        <v>14000</v>
      </c>
      <c r="T22">
        <f t="shared" si="6"/>
        <v>64000</v>
      </c>
      <c r="U22">
        <v>13000</v>
      </c>
      <c r="V22">
        <f t="shared" si="10"/>
        <v>5200</v>
      </c>
      <c r="W22">
        <f t="shared" si="7"/>
        <v>82200</v>
      </c>
      <c r="X22">
        <f t="shared" si="11"/>
        <v>58763.197459726791</v>
      </c>
      <c r="Y22">
        <f t="shared" si="8"/>
        <v>15866.063314126233</v>
      </c>
      <c r="Z22">
        <f t="shared" si="9"/>
        <v>74629.260773853021</v>
      </c>
      <c r="AE22">
        <f>(1+$P$6)^-Q22</f>
        <v>0.62849999388334288</v>
      </c>
      <c r="AF22">
        <f>(F36/$H$23)*(1-F37/F36)</f>
        <v>2.2065094473685005E-3</v>
      </c>
      <c r="AG22">
        <f>R22*AE22*AF22</f>
        <v>69.339558708732042</v>
      </c>
    </row>
    <row r="23" spans="2:33">
      <c r="B23" s="4">
        <v>36</v>
      </c>
      <c r="C23" s="5">
        <v>6.0799878454872894E-4</v>
      </c>
      <c r="D23" s="5">
        <v>6.829964441222616E-4</v>
      </c>
      <c r="E23" s="5">
        <v>7.2400000000002031E-4</v>
      </c>
      <c r="F23">
        <f t="shared" si="3"/>
        <v>9887.6126043705626</v>
      </c>
      <c r="G23">
        <f t="shared" si="2"/>
        <v>9887.2068999999992</v>
      </c>
      <c r="H23">
        <f t="shared" si="4"/>
        <v>9886.0395000000008</v>
      </c>
      <c r="I23" s="4">
        <v>36</v>
      </c>
      <c r="J23">
        <f t="shared" si="5"/>
        <v>6.0107000000007247</v>
      </c>
      <c r="K23">
        <f t="shared" si="0"/>
        <v>6.752927155001089</v>
      </c>
      <c r="L23">
        <f t="shared" si="1"/>
        <v>7.1586315255644886</v>
      </c>
      <c r="P23">
        <v>15</v>
      </c>
      <c r="Q23">
        <v>14.5</v>
      </c>
      <c r="R23">
        <v>50000</v>
      </c>
      <c r="S23">
        <v>15000</v>
      </c>
      <c r="T23">
        <f t="shared" si="6"/>
        <v>65000</v>
      </c>
      <c r="U23">
        <v>14000</v>
      </c>
      <c r="V23">
        <f t="shared" si="10"/>
        <v>5600</v>
      </c>
      <c r="W23">
        <f t="shared" si="7"/>
        <v>84600</v>
      </c>
      <c r="X23">
        <f t="shared" si="11"/>
        <v>59497.73742797337</v>
      </c>
      <c r="Y23">
        <f t="shared" si="8"/>
        <v>17254.343854112278</v>
      </c>
      <c r="Z23">
        <f t="shared" si="9"/>
        <v>76752.081282085652</v>
      </c>
      <c r="AE23">
        <f>(1+$P$6)^-Q23</f>
        <v>0.60724637090178069</v>
      </c>
      <c r="AF23">
        <f>(F37/$H$23)*(1-F38/F37)</f>
        <v>2.4638662054971916E-3</v>
      </c>
      <c r="AG23">
        <f>R23*AE23*AF23</f>
        <v>74.808690583785534</v>
      </c>
    </row>
    <row r="24" spans="2:33">
      <c r="B24" s="4">
        <v>37</v>
      </c>
      <c r="C24" s="5">
        <v>6.4400451033945808E-4</v>
      </c>
      <c r="D24" s="5">
        <v>7.2199935735299157E-4</v>
      </c>
      <c r="E24" s="5">
        <v>7.6500000000007205E-4</v>
      </c>
      <c r="F24">
        <f t="shared" si="3"/>
        <v>9880.4539728449981</v>
      </c>
      <c r="G24">
        <f t="shared" si="2"/>
        <v>9880.0288</v>
      </c>
      <c r="H24">
        <f t="shared" si="4"/>
        <v>9878.8127999999997</v>
      </c>
      <c r="I24" s="4">
        <v>37</v>
      </c>
      <c r="J24">
        <f t="shared" si="5"/>
        <v>6.3619999999991705</v>
      </c>
      <c r="K24">
        <f t="shared" si="0"/>
        <v>7.1333744442290481</v>
      </c>
      <c r="L24">
        <f t="shared" si="1"/>
        <v>7.5585472892271355</v>
      </c>
      <c r="P24">
        <v>16</v>
      </c>
      <c r="Q24">
        <v>15.5</v>
      </c>
      <c r="R24">
        <v>50000</v>
      </c>
      <c r="S24">
        <v>16000</v>
      </c>
      <c r="T24">
        <f t="shared" si="6"/>
        <v>66000</v>
      </c>
      <c r="U24">
        <v>15000</v>
      </c>
      <c r="V24">
        <f t="shared" si="10"/>
        <v>6000</v>
      </c>
      <c r="W24">
        <f t="shared" si="7"/>
        <v>87000</v>
      </c>
      <c r="X24">
        <f t="shared" si="11"/>
        <v>60241.459145823035</v>
      </c>
      <c r="Y24">
        <f t="shared" si="8"/>
        <v>18674.852335205142</v>
      </c>
      <c r="Z24">
        <f t="shared" si="9"/>
        <v>78916.311481028184</v>
      </c>
      <c r="AE24">
        <f>(1+$P$6)^-Q24</f>
        <v>0.58671146947031949</v>
      </c>
      <c r="AF24">
        <f>(F38/$H$23)*(1-F39/F38)</f>
        <v>2.752648446097467E-3</v>
      </c>
      <c r="AG24">
        <f>R24*AE24*AF24</f>
        <v>80.750520737251819</v>
      </c>
    </row>
    <row r="25" spans="2:33">
      <c r="B25" s="4">
        <v>38</v>
      </c>
      <c r="C25" s="5">
        <v>6.8500516124413678E-4</v>
      </c>
      <c r="D25" s="5">
        <v>7.6799961618503171E-4</v>
      </c>
      <c r="E25" s="5">
        <v>8.1299999999992305E-4</v>
      </c>
      <c r="F25">
        <f t="shared" si="3"/>
        <v>9872.895425555771</v>
      </c>
      <c r="G25">
        <f t="shared" si="2"/>
        <v>9872.4508000000005</v>
      </c>
      <c r="H25">
        <f t="shared" si="4"/>
        <v>9871.1664999999994</v>
      </c>
      <c r="I25" s="4">
        <v>38</v>
      </c>
      <c r="J25">
        <f t="shared" si="5"/>
        <v>6.7618000000002212</v>
      </c>
      <c r="K25">
        <f t="shared" si="0"/>
        <v>7.5820384252056101</v>
      </c>
      <c r="L25">
        <f t="shared" si="1"/>
        <v>8.0266639809760818</v>
      </c>
      <c r="P25">
        <v>17</v>
      </c>
      <c r="Q25">
        <v>16.5</v>
      </c>
      <c r="R25">
        <v>50000</v>
      </c>
      <c r="S25">
        <v>17000</v>
      </c>
      <c r="T25">
        <f t="shared" si="6"/>
        <v>67000</v>
      </c>
      <c r="U25">
        <v>16000</v>
      </c>
      <c r="V25">
        <f t="shared" si="10"/>
        <v>6400</v>
      </c>
      <c r="W25">
        <f t="shared" si="7"/>
        <v>89400</v>
      </c>
      <c r="X25">
        <f t="shared" si="11"/>
        <v>60994.477385145823</v>
      </c>
      <c r="Y25">
        <f t="shared" si="8"/>
        <v>20128.17753709812</v>
      </c>
      <c r="Z25">
        <f t="shared" si="9"/>
        <v>81122.654922243935</v>
      </c>
      <c r="AE25">
        <f>(1+$P$6)^-Q25</f>
        <v>0.56687098499547783</v>
      </c>
      <c r="AF25">
        <f>(F39/$H$23)*(1-F40/F39)</f>
        <v>3.0800911501752174E-3</v>
      </c>
      <c r="AG25">
        <f>R25*AE25*AF25</f>
        <v>87.300715208783984</v>
      </c>
    </row>
    <row r="26" spans="2:33">
      <c r="B26" s="4">
        <v>39</v>
      </c>
      <c r="C26" s="5">
        <v>7.3300044214627579E-4</v>
      </c>
      <c r="D26" s="5">
        <v>8.2299687560214731E-4</v>
      </c>
      <c r="E26" s="5">
        <v>8.7000000000008544E-4</v>
      </c>
      <c r="F26">
        <f t="shared" si="3"/>
        <v>9864.8687615747949</v>
      </c>
      <c r="G26">
        <f t="shared" si="2"/>
        <v>9864.4046999999991</v>
      </c>
      <c r="H26">
        <f t="shared" si="4"/>
        <v>9863.0226999999995</v>
      </c>
      <c r="I26" s="4">
        <v>39</v>
      </c>
      <c r="J26">
        <f t="shared" si="5"/>
        <v>7.2295999999987544</v>
      </c>
      <c r="K26">
        <f t="shared" si="0"/>
        <v>8.1183742477751366</v>
      </c>
      <c r="L26">
        <f t="shared" si="1"/>
        <v>8.5824358225709148</v>
      </c>
      <c r="P26">
        <v>18</v>
      </c>
      <c r="Q26">
        <v>17.5</v>
      </c>
      <c r="R26">
        <v>50000</v>
      </c>
      <c r="S26">
        <v>18000</v>
      </c>
      <c r="T26">
        <f t="shared" si="6"/>
        <v>68000</v>
      </c>
      <c r="U26">
        <v>17000</v>
      </c>
      <c r="V26">
        <f t="shared" si="10"/>
        <v>6800</v>
      </c>
      <c r="W26">
        <f t="shared" si="7"/>
        <v>91800</v>
      </c>
      <c r="X26">
        <f t="shared" si="11"/>
        <v>61756.908352460145</v>
      </c>
      <c r="Y26">
        <f t="shared" si="8"/>
        <v>21614.917923361048</v>
      </c>
      <c r="Z26">
        <f t="shared" si="9"/>
        <v>83371.826275821193</v>
      </c>
      <c r="AE26">
        <f>(1+$P$6)^-Q26</f>
        <v>0.54770143477823952</v>
      </c>
      <c r="AF26">
        <f>(F40/$H$23)*(1-F41/F40)</f>
        <v>3.447361797416421E-3</v>
      </c>
      <c r="AG26">
        <f>R26*AE26*AF26</f>
        <v>94.406250132233225</v>
      </c>
    </row>
    <row r="27" spans="2:33">
      <c r="B27" s="4">
        <v>40</v>
      </c>
      <c r="C27" s="5">
        <v>7.8800088927641961E-4</v>
      </c>
      <c r="D27" s="5">
        <v>8.8700264365385105E-4</v>
      </c>
      <c r="E27" s="5">
        <v>9.3699999999987576E-4</v>
      </c>
      <c r="F27">
        <f t="shared" si="3"/>
        <v>9856.286325752224</v>
      </c>
      <c r="G27">
        <f t="shared" si="2"/>
        <v>9855.7931000000008</v>
      </c>
      <c r="H27">
        <f t="shared" si="4"/>
        <v>9854.3035999999993</v>
      </c>
      <c r="I27" s="4">
        <v>40</v>
      </c>
      <c r="J27">
        <f t="shared" si="5"/>
        <v>7.7651999999998225</v>
      </c>
      <c r="K27">
        <f t="shared" si="0"/>
        <v>8.7421145350053848</v>
      </c>
      <c r="L27">
        <f t="shared" si="1"/>
        <v>9.2353402872286097</v>
      </c>
      <c r="P27">
        <v>19</v>
      </c>
      <c r="Q27">
        <v>18.5</v>
      </c>
      <c r="R27">
        <v>50000</v>
      </c>
      <c r="S27">
        <v>19000</v>
      </c>
      <c r="T27">
        <f t="shared" si="6"/>
        <v>69000</v>
      </c>
      <c r="U27">
        <v>18000</v>
      </c>
      <c r="V27">
        <f t="shared" si="10"/>
        <v>7200</v>
      </c>
      <c r="W27">
        <f t="shared" si="7"/>
        <v>94200</v>
      </c>
      <c r="X27">
        <f t="shared" si="11"/>
        <v>62528.869706865895</v>
      </c>
      <c r="Y27">
        <f t="shared" si="8"/>
        <v>23135.681791540381</v>
      </c>
      <c r="Z27">
        <f t="shared" si="9"/>
        <v>85664.551498406276</v>
      </c>
      <c r="AE27">
        <f>(1+$P$6)^-Q27</f>
        <v>0.52918013022052124</v>
      </c>
      <c r="AF27">
        <f>(F41/$H$23)*(1-F42/F41)</f>
        <v>3.8593394908293809E-3</v>
      </c>
      <c r="AG27">
        <f>R27*AE27*AF27</f>
        <v>102.1142887161146</v>
      </c>
    </row>
    <row r="28" spans="2:33">
      <c r="B28" s="4">
        <v>41</v>
      </c>
      <c r="C28" s="5">
        <v>8.5099877830182788E-4</v>
      </c>
      <c r="D28" s="5">
        <v>9.619953581112634E-4</v>
      </c>
      <c r="E28" s="5">
        <v>1.0139999999998718E-3</v>
      </c>
      <c r="F28">
        <f t="shared" si="3"/>
        <v>9847.0509854649954</v>
      </c>
      <c r="G28">
        <f t="shared" si="2"/>
        <v>9846.5383999999995</v>
      </c>
      <c r="H28">
        <f t="shared" si="4"/>
        <v>9844.9025000000001</v>
      </c>
      <c r="I28" s="4">
        <v>41</v>
      </c>
      <c r="J28">
        <f t="shared" si="5"/>
        <v>8.3780000000006112</v>
      </c>
      <c r="K28">
        <f t="shared" si="0"/>
        <v>9.4723242342643061</v>
      </c>
      <c r="L28">
        <f t="shared" si="1"/>
        <v>9.9849096992602426</v>
      </c>
      <c r="P28">
        <v>20</v>
      </c>
      <c r="Q28">
        <v>19.5</v>
      </c>
      <c r="R28">
        <v>50000</v>
      </c>
      <c r="S28">
        <v>20000</v>
      </c>
      <c r="T28">
        <f t="shared" si="6"/>
        <v>70000</v>
      </c>
      <c r="U28">
        <v>19000</v>
      </c>
      <c r="V28">
        <f t="shared" si="10"/>
        <v>7600</v>
      </c>
      <c r="W28">
        <f t="shared" si="7"/>
        <v>96600</v>
      </c>
      <c r="X28">
        <f t="shared" si="11"/>
        <v>63310.480578201714</v>
      </c>
      <c r="Y28">
        <f t="shared" si="8"/>
        <v>24691.08742549867</v>
      </c>
      <c r="Z28">
        <f t="shared" si="9"/>
        <v>88001.568003700377</v>
      </c>
      <c r="AE28">
        <f>(1+$P$6)^-Q28</f>
        <v>0.51128514997151819</v>
      </c>
      <c r="AF28">
        <f>(F42/$H$23)*(1-F43/F42)</f>
        <v>4.3206269036959689E-3</v>
      </c>
      <c r="AG28">
        <f>R28*AE28*AF28</f>
        <v>110.45361872135848</v>
      </c>
    </row>
    <row r="29" spans="2:33">
      <c r="B29" s="4">
        <v>42</v>
      </c>
      <c r="C29" s="5">
        <v>9.2200038984403614E-4</v>
      </c>
      <c r="D29" s="5">
        <v>1.0490031496297235E-3</v>
      </c>
      <c r="E29" s="5">
        <v>1.1040000000000186E-3</v>
      </c>
      <c r="F29">
        <f t="shared" si="3"/>
        <v>9837.0660757657351</v>
      </c>
      <c r="G29">
        <f t="shared" si="2"/>
        <v>9836.5244999999995</v>
      </c>
      <c r="H29">
        <f t="shared" si="4"/>
        <v>9834.7029999999995</v>
      </c>
      <c r="I29" s="4">
        <v>42</v>
      </c>
      <c r="J29">
        <f t="shared" si="5"/>
        <v>9.0676000000003114</v>
      </c>
      <c r="K29">
        <f t="shared" si="0"/>
        <v>10.31854518190994</v>
      </c>
      <c r="L29">
        <f t="shared" si="1"/>
        <v>10.860120947645555</v>
      </c>
      <c r="P29">
        <v>20</v>
      </c>
      <c r="Q29">
        <v>20</v>
      </c>
      <c r="R29">
        <v>50000</v>
      </c>
      <c r="S29">
        <v>20000</v>
      </c>
      <c r="T29">
        <f t="shared" si="6"/>
        <v>70000</v>
      </c>
      <c r="U29">
        <v>20000</v>
      </c>
      <c r="V29">
        <f t="shared" si="10"/>
        <v>8000</v>
      </c>
      <c r="W29">
        <f t="shared" si="7"/>
        <v>98000</v>
      </c>
      <c r="X29">
        <f t="shared" si="11"/>
        <v>64101.861585429229</v>
      </c>
      <c r="Y29">
        <f t="shared" si="8"/>
        <v>25640.744634171693</v>
      </c>
      <c r="Z29">
        <f t="shared" si="9"/>
        <v>89742.606219600915</v>
      </c>
      <c r="AE29">
        <f>(1+$P$6)^-Q29</f>
        <v>0.50256588443167061</v>
      </c>
      <c r="AF29">
        <f>(F43/H23)</f>
        <v>0.96247885926679277</v>
      </c>
      <c r="AG29">
        <f>R29*AE29*AF29</f>
        <v>24185.451957710058</v>
      </c>
    </row>
    <row r="30" spans="2:33">
      <c r="B30" s="4">
        <v>43</v>
      </c>
      <c r="C30" s="5">
        <v>1.0030030336943962E-3</v>
      </c>
      <c r="D30" s="5">
        <v>1.1500021642700986E-3</v>
      </c>
      <c r="E30" s="5">
        <v>1.2079999999999012E-3</v>
      </c>
      <c r="F30">
        <f t="shared" si="3"/>
        <v>9826.2059548180896</v>
      </c>
      <c r="G30">
        <f t="shared" si="2"/>
        <v>9825.6353999999992</v>
      </c>
      <c r="H30">
        <f t="shared" si="4"/>
        <v>9823.5993999999992</v>
      </c>
      <c r="I30" s="4">
        <v>43</v>
      </c>
      <c r="J30">
        <f t="shared" si="5"/>
        <v>9.8530999999984488</v>
      </c>
      <c r="K30">
        <f t="shared" si="0"/>
        <v>11.299501975328894</v>
      </c>
      <c r="L30">
        <f t="shared" si="1"/>
        <v>11.870056793419282</v>
      </c>
      <c r="AG30">
        <f>SUM(AG9:AG29)</f>
        <v>25398.482781695253</v>
      </c>
    </row>
    <row r="31" spans="2:33">
      <c r="B31" s="4">
        <v>44</v>
      </c>
      <c r="C31" s="5">
        <v>1.0960054792323658E-3</v>
      </c>
      <c r="D31" s="5">
        <v>1.2670009323564146E-3</v>
      </c>
      <c r="E31" s="5">
        <v>1.3270000000000194E-3</v>
      </c>
      <c r="F31">
        <f t="shared" si="3"/>
        <v>9814.3358980246703</v>
      </c>
      <c r="G31">
        <f t="shared" si="2"/>
        <v>9813.7463000000007</v>
      </c>
      <c r="H31">
        <f t="shared" si="4"/>
        <v>9811.4472999999998</v>
      </c>
      <c r="I31" s="4">
        <v>44</v>
      </c>
      <c r="J31">
        <f t="shared" si="5"/>
        <v>10.753399999999601</v>
      </c>
      <c r="K31">
        <f t="shared" si="0"/>
        <v>12.434025712009316</v>
      </c>
      <c r="L31">
        <f t="shared" si="1"/>
        <v>13.023623736678928</v>
      </c>
    </row>
    <row r="32" spans="2:33">
      <c r="B32" s="4">
        <v>45</v>
      </c>
      <c r="C32" s="5">
        <v>1.2010001506723123E-3</v>
      </c>
      <c r="D32" s="5">
        <v>1.4019974844679485E-3</v>
      </c>
      <c r="E32" s="5">
        <v>1.4649999999999626E-3</v>
      </c>
      <c r="F32">
        <f t="shared" si="3"/>
        <v>9801.3122742879914</v>
      </c>
      <c r="G32">
        <f t="shared" si="2"/>
        <v>9800.6939000000002</v>
      </c>
      <c r="H32">
        <f t="shared" si="4"/>
        <v>9798.0836999999992</v>
      </c>
      <c r="I32" s="4">
        <v>45</v>
      </c>
      <c r="J32">
        <f t="shared" si="5"/>
        <v>11.767499999999927</v>
      </c>
      <c r="K32">
        <f t="shared" si="0"/>
        <v>13.740548193840368</v>
      </c>
      <c r="L32">
        <f t="shared" si="1"/>
        <v>14.358922481831542</v>
      </c>
    </row>
    <row r="33" spans="2:12">
      <c r="B33" s="4">
        <v>46</v>
      </c>
      <c r="C33" s="5">
        <v>1.3199994917890204E-3</v>
      </c>
      <c r="D33" s="5">
        <v>1.5569992036911344E-3</v>
      </c>
      <c r="E33" s="5">
        <v>1.6220000000000613E-3</v>
      </c>
      <c r="F33">
        <f t="shared" si="3"/>
        <v>9786.9533518061598</v>
      </c>
      <c r="G33">
        <f t="shared" si="2"/>
        <v>9786.3161999999993</v>
      </c>
      <c r="H33">
        <f t="shared" si="4"/>
        <v>9783.3371000000006</v>
      </c>
      <c r="I33" s="4">
        <v>46</v>
      </c>
      <c r="J33">
        <f t="shared" si="5"/>
        <v>12.914000000000669</v>
      </c>
      <c r="K33">
        <f t="shared" si="0"/>
        <v>15.237286530469646</v>
      </c>
      <c r="L33">
        <f t="shared" si="1"/>
        <v>15.874438336630192</v>
      </c>
    </row>
    <row r="34" spans="2:12">
      <c r="B34" s="4">
        <v>47</v>
      </c>
      <c r="C34" s="5">
        <v>1.4549915504746263E-3</v>
      </c>
      <c r="D34" s="5">
        <v>1.7349986340450261E-3</v>
      </c>
      <c r="E34" s="5">
        <v>1.8019999999999542E-3</v>
      </c>
      <c r="F34">
        <f t="shared" si="3"/>
        <v>9771.0789134695297</v>
      </c>
      <c r="G34">
        <f t="shared" si="2"/>
        <v>9770.4231</v>
      </c>
      <c r="H34">
        <f t="shared" si="4"/>
        <v>9766.9982999999993</v>
      </c>
      <c r="I34" s="4">
        <v>47</v>
      </c>
      <c r="J34">
        <f t="shared" si="5"/>
        <v>14.210900000000038</v>
      </c>
      <c r="K34">
        <f t="shared" si="0"/>
        <v>16.95167073254197</v>
      </c>
      <c r="L34">
        <f t="shared" si="1"/>
        <v>17.607484202071646</v>
      </c>
    </row>
    <row r="35" spans="2:12">
      <c r="B35" s="4">
        <v>48</v>
      </c>
      <c r="C35" s="5">
        <v>1.607008359736284E-3</v>
      </c>
      <c r="D35" s="5">
        <v>1.9380040379543097E-3</v>
      </c>
      <c r="E35" s="5">
        <v>2.0079999999999599E-3</v>
      </c>
      <c r="F35">
        <f t="shared" si="3"/>
        <v>9753.471429267458</v>
      </c>
      <c r="G35">
        <f t="shared" si="2"/>
        <v>9752.7873999999993</v>
      </c>
      <c r="H35">
        <f t="shared" si="4"/>
        <v>9748.8603000000003</v>
      </c>
      <c r="I35" s="4">
        <v>48</v>
      </c>
      <c r="J35">
        <f t="shared" si="5"/>
        <v>15.666500000001179</v>
      </c>
      <c r="K35">
        <f t="shared" si="0"/>
        <v>18.900941362509911</v>
      </c>
      <c r="L35">
        <f t="shared" si="1"/>
        <v>19.584970629968666</v>
      </c>
    </row>
    <row r="36" spans="2:12">
      <c r="B36" s="4">
        <v>49</v>
      </c>
      <c r="C36" s="5">
        <v>1.7779959375453095E-3</v>
      </c>
      <c r="D36" s="5">
        <v>2.1699949009869116E-3</v>
      </c>
      <c r="E36" s="5">
        <v>2.2410000000001075E-3</v>
      </c>
      <c r="F36">
        <f t="shared" si="3"/>
        <v>9733.8864586374893</v>
      </c>
      <c r="G36">
        <f t="shared" si="2"/>
        <v>9733.1937999999991</v>
      </c>
      <c r="H36">
        <f t="shared" si="4"/>
        <v>9728.6499000000003</v>
      </c>
      <c r="I36" s="4">
        <v>49</v>
      </c>
      <c r="J36">
        <f t="shared" si="5"/>
        <v>17.297500000000582</v>
      </c>
      <c r="K36">
        <f t="shared" si="0"/>
        <v>21.120980916317421</v>
      </c>
      <c r="L36">
        <f t="shared" si="1"/>
        <v>21.813639553807661</v>
      </c>
    </row>
    <row r="37" spans="2:12">
      <c r="B37" s="4">
        <v>50</v>
      </c>
      <c r="C37" s="5">
        <v>1.9710083899115109E-3</v>
      </c>
      <c r="D37" s="5">
        <v>2.434002863141761E-3</v>
      </c>
      <c r="E37" s="5">
        <v>2.5079999999998615E-3</v>
      </c>
      <c r="F37">
        <f t="shared" si="3"/>
        <v>9712.0728190836817</v>
      </c>
      <c r="G37">
        <f t="shared" si="2"/>
        <v>9711.3523999999998</v>
      </c>
      <c r="H37">
        <f t="shared" si="4"/>
        <v>9706.0977000000003</v>
      </c>
      <c r="I37" s="4">
        <v>50</v>
      </c>
      <c r="J37">
        <f t="shared" si="5"/>
        <v>19.130800000000818</v>
      </c>
      <c r="K37">
        <f t="shared" si="0"/>
        <v>23.637459546578611</v>
      </c>
      <c r="L37">
        <f t="shared" si="1"/>
        <v>24.357878630260529</v>
      </c>
    </row>
    <row r="38" spans="2:12">
      <c r="B38" s="4">
        <v>51</v>
      </c>
      <c r="C38" s="5">
        <v>2.1890012487475593E-3</v>
      </c>
      <c r="D38" s="5">
        <v>2.7319955861841161E-3</v>
      </c>
      <c r="E38" s="5">
        <v>2.8089999999999665E-3</v>
      </c>
      <c r="F38">
        <f t="shared" si="3"/>
        <v>9687.7149404534211</v>
      </c>
      <c r="G38">
        <f t="shared" si="2"/>
        <v>9686.9668999999994</v>
      </c>
      <c r="H38">
        <f t="shared" si="4"/>
        <v>9680.8989999999994</v>
      </c>
      <c r="I38" s="4">
        <v>51</v>
      </c>
      <c r="J38">
        <f t="shared" si="5"/>
        <v>21.191499999998996</v>
      </c>
      <c r="K38">
        <f t="shared" si="0"/>
        <v>26.464750814311628</v>
      </c>
      <c r="L38">
        <f t="shared" si="1"/>
        <v>27.212791267733333</v>
      </c>
    </row>
    <row r="39" spans="2:12">
      <c r="B39" s="4">
        <v>52</v>
      </c>
      <c r="C39" s="5">
        <v>2.4329989034670863E-3</v>
      </c>
      <c r="D39" s="5">
        <v>3.069994985722471E-3</v>
      </c>
      <c r="E39" s="5">
        <v>3.1519999999999829E-3</v>
      </c>
      <c r="F39">
        <f t="shared" si="3"/>
        <v>9660.5021491856878</v>
      </c>
      <c r="G39">
        <f t="shared" si="2"/>
        <v>9659.7075000000004</v>
      </c>
      <c r="H39">
        <f t="shared" si="4"/>
        <v>9652.6965</v>
      </c>
      <c r="I39" s="4">
        <v>52</v>
      </c>
      <c r="J39">
        <f t="shared" si="5"/>
        <v>23.485000000000582</v>
      </c>
      <c r="K39">
        <f t="shared" si="0"/>
        <v>29.655253588545747</v>
      </c>
      <c r="L39">
        <f t="shared" si="1"/>
        <v>30.449902774233124</v>
      </c>
    </row>
    <row r="40" spans="2:12">
      <c r="B40" s="4">
        <v>53</v>
      </c>
      <c r="C40" s="5">
        <v>2.7069979914771461E-3</v>
      </c>
      <c r="D40" s="5">
        <v>3.4519969250435467E-3</v>
      </c>
      <c r="E40" s="5">
        <v>3.5389999999999042E-3</v>
      </c>
      <c r="F40">
        <f t="shared" si="3"/>
        <v>9630.0522464114547</v>
      </c>
      <c r="G40">
        <f t="shared" si="2"/>
        <v>9629.2114999999994</v>
      </c>
      <c r="H40">
        <f t="shared" si="4"/>
        <v>9621.1005999999998</v>
      </c>
      <c r="I40" s="4">
        <v>53</v>
      </c>
      <c r="J40">
        <f t="shared" si="5"/>
        <v>26.044299999999566</v>
      </c>
      <c r="K40">
        <f t="shared" si="0"/>
        <v>33.240008488593958</v>
      </c>
      <c r="L40">
        <f t="shared" si="1"/>
        <v>34.080754900049214</v>
      </c>
    </row>
    <row r="41" spans="2:12">
      <c r="B41" s="4">
        <v>54</v>
      </c>
      <c r="C41" s="5">
        <v>3.0140026620509384E-3</v>
      </c>
      <c r="D41" s="5">
        <v>3.8809976694815468E-3</v>
      </c>
      <c r="E41" s="5">
        <v>3.9760000000000177E-3</v>
      </c>
      <c r="F41">
        <f t="shared" si="3"/>
        <v>9595.9714915114055</v>
      </c>
      <c r="G41">
        <f t="shared" si="2"/>
        <v>9595.0563000000002</v>
      </c>
      <c r="H41">
        <f t="shared" si="4"/>
        <v>9585.6916000000001</v>
      </c>
      <c r="I41" s="4">
        <v>54</v>
      </c>
      <c r="J41">
        <f t="shared" si="5"/>
        <v>28.891299999999319</v>
      </c>
      <c r="K41">
        <f t="shared" si="0"/>
        <v>37.238391138844236</v>
      </c>
      <c r="L41">
        <f t="shared" si="1"/>
        <v>38.153582650249518</v>
      </c>
    </row>
    <row r="42" spans="2:12">
      <c r="B42" s="4">
        <v>55</v>
      </c>
      <c r="C42" s="5">
        <v>3.3579953741636748E-3</v>
      </c>
      <c r="D42" s="5">
        <v>4.3629957794080534E-3</v>
      </c>
      <c r="E42" s="5">
        <v>4.4690000000000294E-3</v>
      </c>
      <c r="F42">
        <f t="shared" si="3"/>
        <v>9557.817908861156</v>
      </c>
      <c r="G42">
        <f t="shared" si="2"/>
        <v>9556.8003000000008</v>
      </c>
      <c r="H42">
        <f t="shared" si="4"/>
        <v>9545.9928999999993</v>
      </c>
      <c r="I42" s="4">
        <v>55</v>
      </c>
      <c r="J42">
        <f t="shared" si="5"/>
        <v>32.055399999999281</v>
      </c>
      <c r="K42">
        <f t="shared" si="0"/>
        <v>41.696279373545622</v>
      </c>
      <c r="L42">
        <f t="shared" si="1"/>
        <v>42.713888234700789</v>
      </c>
    </row>
    <row r="43" spans="2:12">
      <c r="B43" s="4">
        <v>56</v>
      </c>
      <c r="C43" s="5">
        <v>3.7420049725074506E-3</v>
      </c>
      <c r="D43" s="5">
        <v>4.9030043635657347E-3</v>
      </c>
      <c r="E43" s="5">
        <v>5.0249999999998846E-3</v>
      </c>
      <c r="F43">
        <f t="shared" si="3"/>
        <v>9515.1040206264552</v>
      </c>
      <c r="G43">
        <f t="shared" si="2"/>
        <v>9513.9375</v>
      </c>
      <c r="H43">
        <f t="shared" si="4"/>
        <v>9501.4838999999993</v>
      </c>
      <c r="I43" s="4">
        <v>56</v>
      </c>
      <c r="J43">
        <f t="shared" si="5"/>
        <v>35.554599999999482</v>
      </c>
      <c r="K43">
        <f t="shared" si="0"/>
        <v>46.646877077191675</v>
      </c>
      <c r="L43">
        <f t="shared" si="1"/>
        <v>47.813397703646842</v>
      </c>
    </row>
    <row r="44" spans="2:12">
      <c r="B44" s="4">
        <v>57</v>
      </c>
      <c r="C44" s="5">
        <v>4.1710002391342586E-3</v>
      </c>
      <c r="D44" s="5">
        <v>5.5069996240839107E-3</v>
      </c>
      <c r="E44" s="5">
        <v>5.6499999999999519E-3</v>
      </c>
      <c r="F44">
        <f t="shared" si="3"/>
        <v>9467.2906229228083</v>
      </c>
      <c r="G44">
        <f t="shared" si="2"/>
        <v>9465.9292999999998</v>
      </c>
      <c r="H44">
        <f t="shared" si="4"/>
        <v>9451.5938000000006</v>
      </c>
      <c r="I44" s="4">
        <v>57</v>
      </c>
      <c r="J44">
        <f t="shared" si="5"/>
        <v>39.422599999999875</v>
      </c>
      <c r="K44">
        <f t="shared" si="0"/>
        <v>52.128869096704875</v>
      </c>
      <c r="L44">
        <f t="shared" si="1"/>
        <v>53.490192019513415</v>
      </c>
    </row>
    <row r="45" spans="2:12">
      <c r="B45" s="4">
        <v>58</v>
      </c>
      <c r="C45" s="5">
        <v>4.6490004451079725E-3</v>
      </c>
      <c r="D45" s="5">
        <v>6.1800012130892911E-3</v>
      </c>
      <c r="E45" s="5">
        <v>6.3520000000000633E-3</v>
      </c>
      <c r="F45">
        <f t="shared" si="3"/>
        <v>9413.8004309032949</v>
      </c>
      <c r="G45">
        <f t="shared" si="2"/>
        <v>9412.1712000000007</v>
      </c>
      <c r="H45">
        <f t="shared" si="4"/>
        <v>9395.6970999999994</v>
      </c>
      <c r="I45" s="4">
        <v>58</v>
      </c>
      <c r="J45">
        <f t="shared" si="5"/>
        <v>43.680599999999686</v>
      </c>
      <c r="K45">
        <f t="shared" si="0"/>
        <v>58.167229433804096</v>
      </c>
      <c r="L45">
        <f t="shared" si="1"/>
        <v>59.796460337098324</v>
      </c>
    </row>
    <row r="46" spans="2:12">
      <c r="B46" s="4">
        <v>59</v>
      </c>
      <c r="C46" s="5">
        <v>5.1820030676958517E-3</v>
      </c>
      <c r="D46" s="5">
        <v>6.9289995140242519E-3</v>
      </c>
      <c r="E46" s="5">
        <v>7.1400000000001072E-3</v>
      </c>
      <c r="F46">
        <f t="shared" si="3"/>
        <v>9354.0039705661966</v>
      </c>
      <c r="G46">
        <f t="shared" si="2"/>
        <v>9352.0164999999997</v>
      </c>
      <c r="H46">
        <f t="shared" si="4"/>
        <v>9333.1283999999996</v>
      </c>
      <c r="I46" s="4">
        <v>59</v>
      </c>
      <c r="J46">
        <f t="shared" si="5"/>
        <v>48.364299999999275</v>
      </c>
      <c r="K46">
        <f t="shared" si="0"/>
        <v>64.800117783646783</v>
      </c>
      <c r="L46">
        <f t="shared" si="1"/>
        <v>66.787588349843645</v>
      </c>
    </row>
    <row r="47" spans="2:12">
      <c r="B47" s="4">
        <v>60</v>
      </c>
      <c r="C47" s="5">
        <v>5.7740018284507793E-3</v>
      </c>
      <c r="D47" s="5">
        <v>7.759999804603286E-3</v>
      </c>
      <c r="E47" s="5">
        <v>8.022000000000069E-3</v>
      </c>
      <c r="F47">
        <f t="shared" si="3"/>
        <v>9287.2163822163529</v>
      </c>
      <c r="G47">
        <f t="shared" si="2"/>
        <v>9284.7641000000003</v>
      </c>
      <c r="H47">
        <f t="shared" si="4"/>
        <v>9263.1422000000002</v>
      </c>
      <c r="I47" s="4">
        <v>60</v>
      </c>
      <c r="J47">
        <f t="shared" si="5"/>
        <v>53.485399999999572</v>
      </c>
      <c r="K47">
        <f t="shared" si="0"/>
        <v>72.049767601787607</v>
      </c>
      <c r="L47">
        <f t="shared" si="1"/>
        <v>74.502049818140222</v>
      </c>
    </row>
    <row r="48" spans="2:12">
      <c r="B48" s="4">
        <v>61</v>
      </c>
      <c r="C48" s="5">
        <v>6.4329996029273617E-3</v>
      </c>
      <c r="D48" s="5">
        <v>8.6799989140056398E-3</v>
      </c>
      <c r="E48" s="5">
        <v>9.0090000000001332E-3</v>
      </c>
      <c r="F48">
        <f t="shared" si="3"/>
        <v>9212.7143323982127</v>
      </c>
      <c r="G48">
        <f t="shared" si="2"/>
        <v>9209.6568000000007</v>
      </c>
      <c r="H48">
        <f t="shared" si="4"/>
        <v>9184.9686999999994</v>
      </c>
      <c r="I48" s="4">
        <v>61</v>
      </c>
      <c r="J48">
        <f t="shared" si="5"/>
        <v>59.086900000000242</v>
      </c>
      <c r="K48">
        <f t="shared" si="0"/>
        <v>79.939811022364665</v>
      </c>
      <c r="L48">
        <f t="shared" si="1"/>
        <v>82.997343420576726</v>
      </c>
    </row>
    <row r="49" spans="2:12">
      <c r="B49" s="4">
        <v>62</v>
      </c>
      <c r="C49" s="5">
        <v>7.1640095691890941E-3</v>
      </c>
      <c r="D49" s="5">
        <v>9.6959955381960353E-3</v>
      </c>
      <c r="E49" s="5">
        <v>1.0111999999999927E-2</v>
      </c>
      <c r="F49">
        <f t="shared" si="3"/>
        <v>9129.716988977636</v>
      </c>
      <c r="G49">
        <f t="shared" si="2"/>
        <v>9125.8817999999992</v>
      </c>
      <c r="H49">
        <f t="shared" si="4"/>
        <v>9097.7404999999999</v>
      </c>
      <c r="I49" s="4">
        <v>62</v>
      </c>
      <c r="J49">
        <f t="shared" si="5"/>
        <v>65.176299999999173</v>
      </c>
      <c r="K49">
        <f t="shared" si="0"/>
        <v>88.484509214904392</v>
      </c>
      <c r="L49">
        <f t="shared" si="1"/>
        <v>92.319698192541182</v>
      </c>
    </row>
    <row r="50" spans="2:12">
      <c r="B50" s="4">
        <v>63</v>
      </c>
      <c r="C50" s="5">
        <v>7.9740008997635017E-3</v>
      </c>
      <c r="D50" s="5">
        <v>1.0814995821626389E-2</v>
      </c>
      <c r="E50" s="5">
        <v>1.134400000000001E-2</v>
      </c>
      <c r="F50">
        <f t="shared" si="3"/>
        <v>9037.3972907850948</v>
      </c>
      <c r="G50">
        <f t="shared" si="2"/>
        <v>9032.5642000000007</v>
      </c>
      <c r="H50">
        <f t="shared" si="4"/>
        <v>9000.5884000000005</v>
      </c>
      <c r="I50" s="4">
        <v>63</v>
      </c>
      <c r="J50">
        <f t="shared" si="5"/>
        <v>71.770700000000943</v>
      </c>
      <c r="K50">
        <f t="shared" si="0"/>
        <v>97.687144081572114</v>
      </c>
      <c r="L50">
        <f t="shared" si="1"/>
        <v>102.52023486666621</v>
      </c>
    </row>
    <row r="51" spans="2:12">
      <c r="B51" s="4">
        <v>64</v>
      </c>
      <c r="C51" s="5">
        <v>8.8709972065344304E-3</v>
      </c>
      <c r="D51" s="5">
        <v>1.2046000303559628E-2</v>
      </c>
      <c r="E51" s="5">
        <v>1.271599999999987E-2</v>
      </c>
      <c r="F51">
        <f t="shared" si="3"/>
        <v>8934.8770559184286</v>
      </c>
      <c r="G51">
        <f t="shared" si="2"/>
        <v>8928.8176999999996</v>
      </c>
      <c r="H51">
        <f t="shared" si="4"/>
        <v>8892.5740999999998</v>
      </c>
      <c r="I51" s="4">
        <v>64</v>
      </c>
      <c r="J51">
        <f t="shared" si="5"/>
        <v>78.886000000000422</v>
      </c>
      <c r="K51">
        <f t="shared" si="0"/>
        <v>107.55654072462858</v>
      </c>
      <c r="L51">
        <f t="shared" si="1"/>
        <v>113.61589664305757</v>
      </c>
    </row>
    <row r="52" spans="2:12">
      <c r="B52" s="4">
        <v>65</v>
      </c>
      <c r="C52" s="5">
        <v>9.864003771046995E-3</v>
      </c>
      <c r="D52" s="5">
        <v>1.3395999730939915E-2</v>
      </c>
      <c r="E52" s="5">
        <v>1.4243000000000096E-2</v>
      </c>
      <c r="F52">
        <f t="shared" si="3"/>
        <v>8821.261159275371</v>
      </c>
      <c r="G52">
        <f t="shared" si="2"/>
        <v>8813.6880999999994</v>
      </c>
      <c r="H52">
        <f t="shared" si="4"/>
        <v>8772.7358999999997</v>
      </c>
      <c r="I52" s="4">
        <v>65</v>
      </c>
      <c r="J52">
        <f t="shared" si="5"/>
        <v>86.534299999999348</v>
      </c>
      <c r="K52">
        <f t="shared" si="0"/>
        <v>118.06816341618833</v>
      </c>
      <c r="L52">
        <f t="shared" si="1"/>
        <v>125.64122269155996</v>
      </c>
    </row>
    <row r="53" spans="2:12">
      <c r="B53" s="4">
        <v>66</v>
      </c>
      <c r="C53" s="5">
        <v>1.0959996854647188E-2</v>
      </c>
      <c r="D53" s="5">
        <v>1.4872996409078921E-2</v>
      </c>
      <c r="E53" s="5">
        <v>1.5940000000000044E-2</v>
      </c>
      <c r="F53">
        <f t="shared" si="3"/>
        <v>8695.6199365838111</v>
      </c>
      <c r="G53">
        <f t="shared" si="2"/>
        <v>8686.2016000000003</v>
      </c>
      <c r="H53">
        <f t="shared" si="4"/>
        <v>8640.0481</v>
      </c>
      <c r="I53" s="4">
        <v>66</v>
      </c>
      <c r="J53">
        <f t="shared" si="5"/>
        <v>94.694900000000416</v>
      </c>
      <c r="K53">
        <f t="shared" si="0"/>
        <v>129.18984520533559</v>
      </c>
      <c r="L53">
        <f t="shared" si="1"/>
        <v>138.60818178914633</v>
      </c>
    </row>
    <row r="54" spans="2:12">
      <c r="B54" s="4">
        <v>67</v>
      </c>
      <c r="C54" s="5">
        <v>1.2168996578532426E-2</v>
      </c>
      <c r="D54" s="5">
        <v>1.6484002407623596E-2</v>
      </c>
      <c r="E54" s="5">
        <v>1.7823999999999889E-2</v>
      </c>
      <c r="F54">
        <f t="shared" si="3"/>
        <v>8557.0117547946647</v>
      </c>
      <c r="G54">
        <f t="shared" si="2"/>
        <v>8545.3531999999996</v>
      </c>
      <c r="H54">
        <f t="shared" si="4"/>
        <v>8493.5187000000005</v>
      </c>
      <c r="I54" s="4">
        <v>67</v>
      </c>
      <c r="J54">
        <f t="shared" si="5"/>
        <v>103.35760000000118</v>
      </c>
      <c r="K54">
        <f t="shared" si="0"/>
        <v>140.86162272279398</v>
      </c>
      <c r="L54">
        <f t="shared" si="1"/>
        <v>152.52017751745916</v>
      </c>
    </row>
    <row r="55" spans="2:12">
      <c r="B55" s="4">
        <v>68</v>
      </c>
      <c r="C55" s="5">
        <v>1.3502006135375026E-2</v>
      </c>
      <c r="D55" s="5">
        <v>1.823900181143295E-2</v>
      </c>
      <c r="E55" s="5">
        <v>1.9912999999999938E-2</v>
      </c>
      <c r="F55">
        <f t="shared" si="3"/>
        <v>8404.4915772772056</v>
      </c>
      <c r="G55">
        <f t="shared" si="2"/>
        <v>8390.1610999999994</v>
      </c>
      <c r="H55">
        <f t="shared" si="4"/>
        <v>8332.1396000000004</v>
      </c>
      <c r="I55" s="4">
        <v>68</v>
      </c>
      <c r="J55">
        <f t="shared" si="5"/>
        <v>112.50060000000121</v>
      </c>
      <c r="K55">
        <f t="shared" si="0"/>
        <v>153.02816350111425</v>
      </c>
      <c r="L55">
        <f t="shared" si="1"/>
        <v>167.35864077832048</v>
      </c>
    </row>
    <row r="56" spans="2:12">
      <c r="B56" s="4">
        <v>69</v>
      </c>
      <c r="C56" s="5">
        <v>1.4969003174250987E-2</v>
      </c>
      <c r="D56" s="5">
        <v>2.0144994220273917E-2</v>
      </c>
      <c r="E56" s="5">
        <v>2.2225999999999965E-2</v>
      </c>
      <c r="F56">
        <f t="shared" si="3"/>
        <v>8237.1329364988851</v>
      </c>
      <c r="G56">
        <f t="shared" si="2"/>
        <v>8219.6389999999992</v>
      </c>
      <c r="H56">
        <f t="shared" si="4"/>
        <v>8154.9318000000003</v>
      </c>
      <c r="I56" s="4">
        <v>69</v>
      </c>
      <c r="J56">
        <f t="shared" si="5"/>
        <v>122.07120000000032</v>
      </c>
      <c r="K56">
        <f t="shared" si="0"/>
        <v>165.58458014773805</v>
      </c>
      <c r="L56">
        <f t="shared" si="1"/>
        <v>183.07851664662394</v>
      </c>
    </row>
    <row r="57" spans="2:12">
      <c r="B57" s="4">
        <v>70</v>
      </c>
      <c r="C57" s="5">
        <v>1.6582008722144881E-2</v>
      </c>
      <c r="D57" s="5">
        <v>2.220999712542468E-2</v>
      </c>
      <c r="E57" s="5">
        <v>2.4782999999999972E-2</v>
      </c>
      <c r="F57">
        <f t="shared" si="3"/>
        <v>8054.0544198522612</v>
      </c>
      <c r="G57">
        <f t="shared" si="2"/>
        <v>8032.8606</v>
      </c>
      <c r="H57">
        <f t="shared" si="4"/>
        <v>7960.9776000000002</v>
      </c>
      <c r="I57" s="4">
        <v>70</v>
      </c>
      <c r="J57">
        <f t="shared" si="5"/>
        <v>132.00900000000001</v>
      </c>
      <c r="K57">
        <f t="shared" si="0"/>
        <v>178.40981083493716</v>
      </c>
      <c r="L57">
        <f t="shared" si="1"/>
        <v>199.60363068719835</v>
      </c>
    </row>
    <row r="58" spans="2:12">
      <c r="B58" s="4">
        <v>71</v>
      </c>
      <c r="C58" s="5">
        <v>1.8352993849550376E-2</v>
      </c>
      <c r="D58" s="5">
        <v>2.4440994605678765E-2</v>
      </c>
      <c r="E58" s="5">
        <v>2.7606000000000047E-2</v>
      </c>
      <c r="F58">
        <f t="shared" si="3"/>
        <v>7854.4507891650628</v>
      </c>
      <c r="G58">
        <f t="shared" si="2"/>
        <v>7828.9686000000002</v>
      </c>
      <c r="H58">
        <f t="shared" si="4"/>
        <v>7749.4659000000001</v>
      </c>
      <c r="I58" s="4">
        <v>71</v>
      </c>
      <c r="J58">
        <f t="shared" si="5"/>
        <v>142.22590000000037</v>
      </c>
      <c r="K58">
        <f t="shared" si="0"/>
        <v>191.34777932062843</v>
      </c>
      <c r="L58">
        <f t="shared" si="1"/>
        <v>216.8299684856911</v>
      </c>
    </row>
    <row r="59" spans="2:12">
      <c r="B59" s="4">
        <v>72</v>
      </c>
      <c r="C59" s="5">
        <v>2.0296001861882077E-2</v>
      </c>
      <c r="D59" s="5">
        <v>2.6847005706439796E-2</v>
      </c>
      <c r="E59" s="5">
        <v>3.0718000000000006E-2</v>
      </c>
      <c r="F59">
        <f t="shared" si="3"/>
        <v>7637.6208206793717</v>
      </c>
      <c r="G59">
        <f t="shared" si="2"/>
        <v>7607.24</v>
      </c>
      <c r="H59">
        <f t="shared" si="4"/>
        <v>7519.7026999999998</v>
      </c>
      <c r="I59" s="4">
        <v>72</v>
      </c>
      <c r="J59">
        <f t="shared" si="5"/>
        <v>152.61989999999969</v>
      </c>
      <c r="K59">
        <f t="shared" si="0"/>
        <v>204.23161569025706</v>
      </c>
      <c r="L59">
        <f t="shared" si="1"/>
        <v>234.61243636962899</v>
      </c>
    </row>
    <row r="60" spans="2:12">
      <c r="B60" s="4">
        <v>73</v>
      </c>
      <c r="C60" s="5">
        <v>2.242299876218963E-2</v>
      </c>
      <c r="D60" s="5">
        <v>2.9434002555818888E-2</v>
      </c>
      <c r="E60" s="5">
        <v>3.4144000000000015E-2</v>
      </c>
      <c r="F60">
        <f t="shared" si="3"/>
        <v>7403.0083843097427</v>
      </c>
      <c r="G60">
        <f t="shared" si="2"/>
        <v>7367.0828000000001</v>
      </c>
      <c r="H60">
        <f t="shared" si="4"/>
        <v>7271.1460999999999</v>
      </c>
      <c r="I60" s="4">
        <v>73</v>
      </c>
      <c r="J60">
        <f t="shared" si="5"/>
        <v>163.04089999999997</v>
      </c>
      <c r="K60">
        <f t="shared" si="0"/>
        <v>216.84273396412937</v>
      </c>
      <c r="L60">
        <f t="shared" si="1"/>
        <v>252.76831827387196</v>
      </c>
    </row>
    <row r="61" spans="2:12">
      <c r="B61" s="4">
        <v>74</v>
      </c>
      <c r="C61" s="5">
        <v>2.4750005768526498E-2</v>
      </c>
      <c r="D61" s="5">
        <v>3.2208004618110513E-2</v>
      </c>
      <c r="E61" s="5">
        <v>3.7911000000000035E-2</v>
      </c>
      <c r="F61">
        <f t="shared" si="3"/>
        <v>7150.2400660358708</v>
      </c>
      <c r="G61">
        <f t="shared" si="2"/>
        <v>7108.1052</v>
      </c>
      <c r="H61">
        <f t="shared" si="4"/>
        <v>7003.5216</v>
      </c>
      <c r="I61" s="4">
        <v>74</v>
      </c>
      <c r="J61">
        <f t="shared" si="5"/>
        <v>173.33719999999994</v>
      </c>
      <c r="K61">
        <f t="shared" si="0"/>
        <v>228.93788510761533</v>
      </c>
      <c r="L61">
        <f t="shared" si="1"/>
        <v>271.07275114348613</v>
      </c>
    </row>
    <row r="62" spans="2:12">
      <c r="B62" s="4">
        <v>75</v>
      </c>
      <c r="C62" s="5">
        <v>2.7293007016963099E-2</v>
      </c>
      <c r="D62" s="5">
        <v>3.5175998180895438E-2</v>
      </c>
      <c r="E62" s="5">
        <v>4.2045999999999965E-2</v>
      </c>
      <c r="F62">
        <f t="shared" si="3"/>
        <v>6879.1673148923846</v>
      </c>
      <c r="G62">
        <f t="shared" si="2"/>
        <v>6830.1844000000001</v>
      </c>
      <c r="H62">
        <f t="shared" si="4"/>
        <v>6716.8230999999996</v>
      </c>
      <c r="I62" s="4">
        <v>75</v>
      </c>
      <c r="J62">
        <f t="shared" si="5"/>
        <v>183.32229999999981</v>
      </c>
      <c r="K62">
        <f t="shared" si="0"/>
        <v>240.25855402958041</v>
      </c>
      <c r="L62">
        <f t="shared" si="1"/>
        <v>289.24146892196495</v>
      </c>
    </row>
    <row r="63" spans="2:12">
      <c r="B63" s="4">
        <v>76</v>
      </c>
      <c r="C63" s="5">
        <v>3.0067009798987826E-2</v>
      </c>
      <c r="D63" s="5">
        <v>3.83439947054404E-2</v>
      </c>
      <c r="E63" s="5">
        <v>4.6578000000000043E-2</v>
      </c>
      <c r="F63">
        <f t="shared" si="3"/>
        <v>6589.9258459704197</v>
      </c>
      <c r="G63">
        <f t="shared" si="2"/>
        <v>6533.5007999999998</v>
      </c>
      <c r="H63">
        <f t="shared" si="4"/>
        <v>6411.3459000000003</v>
      </c>
      <c r="I63" s="4">
        <v>76</v>
      </c>
      <c r="J63">
        <f t="shared" si="5"/>
        <v>192.77000000000044</v>
      </c>
      <c r="K63">
        <f t="shared" si="0"/>
        <v>250.5205200831906</v>
      </c>
      <c r="L63">
        <f t="shared" si="1"/>
        <v>306.94556605361049</v>
      </c>
    </row>
    <row r="64" spans="2:12">
      <c r="B64" s="4">
        <v>77</v>
      </c>
      <c r="C64" s="5">
        <v>3.3090003292482073E-2</v>
      </c>
      <c r="D64" s="5">
        <v>4.1714994223925599E-2</v>
      </c>
      <c r="E64" s="5">
        <v>5.1537999999999966E-2</v>
      </c>
      <c r="F64">
        <f t="shared" si="3"/>
        <v>6282.9802799168092</v>
      </c>
      <c r="G64">
        <f t="shared" si="2"/>
        <v>6218.5758999999998</v>
      </c>
      <c r="H64">
        <f t="shared" si="4"/>
        <v>6087.8083999999999</v>
      </c>
      <c r="I64" s="4">
        <v>77</v>
      </c>
      <c r="J64">
        <f t="shared" si="5"/>
        <v>201.44560000000001</v>
      </c>
      <c r="K64">
        <f t="shared" si="0"/>
        <v>259.40785774954293</v>
      </c>
      <c r="L64">
        <f t="shared" si="1"/>
        <v>323.8122376663523</v>
      </c>
    </row>
    <row r="65" spans="2:12">
      <c r="B65" s="4">
        <v>78</v>
      </c>
      <c r="C65" s="5">
        <v>3.6379000565546424E-2</v>
      </c>
      <c r="D65" s="5">
        <v>4.5291998101775137E-2</v>
      </c>
      <c r="E65" s="5">
        <v>5.6955999999999958E-2</v>
      </c>
      <c r="F65">
        <f t="shared" si="3"/>
        <v>5959.1680422504569</v>
      </c>
      <c r="G65">
        <f t="shared" si="2"/>
        <v>5886.3627999999999</v>
      </c>
      <c r="H65">
        <f t="shared" si="4"/>
        <v>5747.3624</v>
      </c>
      <c r="I65" s="4">
        <v>78</v>
      </c>
      <c r="J65">
        <f t="shared" si="5"/>
        <v>209.08330000000024</v>
      </c>
      <c r="K65">
        <f t="shared" si="0"/>
        <v>266.60513276395977</v>
      </c>
      <c r="L65">
        <f t="shared" si="1"/>
        <v>339.41037501441679</v>
      </c>
    </row>
    <row r="66" spans="2:12">
      <c r="B66" s="4">
        <v>79</v>
      </c>
      <c r="C66" s="5">
        <v>3.99540028636928E-2</v>
      </c>
      <c r="D66" s="5">
        <v>4.9079999964264688E-2</v>
      </c>
      <c r="E66" s="5">
        <v>6.2867000000000006E-2</v>
      </c>
      <c r="F66">
        <f t="shared" si="3"/>
        <v>5619.7576672360401</v>
      </c>
      <c r="G66">
        <f t="shared" si="2"/>
        <v>5538.2790999999997</v>
      </c>
      <c r="H66">
        <f t="shared" si="4"/>
        <v>5391.64</v>
      </c>
      <c r="I66" s="4">
        <v>79</v>
      </c>
      <c r="J66">
        <f t="shared" si="5"/>
        <v>215.41760000000068</v>
      </c>
      <c r="K66">
        <f t="shared" si="0"/>
        <v>271.81873803008784</v>
      </c>
      <c r="L66">
        <f t="shared" si="1"/>
        <v>353.29730526612815</v>
      </c>
    </row>
    <row r="67" spans="2:12">
      <c r="B67" s="4">
        <v>80</v>
      </c>
      <c r="C67" s="5">
        <v>4.3833002000420833E-2</v>
      </c>
      <c r="D67" s="5">
        <v>5.3078001535577117E-2</v>
      </c>
      <c r="E67" s="5">
        <v>6.9303000000000017E-2</v>
      </c>
      <c r="F67">
        <f t="shared" si="3"/>
        <v>5266.4603619699119</v>
      </c>
      <c r="G67">
        <f t="shared" si="2"/>
        <v>5176.2223999999997</v>
      </c>
      <c r="H67">
        <f t="shared" si="4"/>
        <v>5022.7930999999999</v>
      </c>
      <c r="I67" s="4">
        <v>80</v>
      </c>
      <c r="J67">
        <f t="shared" si="5"/>
        <v>220.16409999999996</v>
      </c>
      <c r="K67">
        <f t="shared" si="0"/>
        <v>274.74354049568865</v>
      </c>
      <c r="L67">
        <f t="shared" si="1"/>
        <v>364.9815024656009</v>
      </c>
    </row>
    <row r="68" spans="2:12">
      <c r="B68" s="4">
        <v>81</v>
      </c>
      <c r="C68" s="5">
        <v>4.8036993716545809E-2</v>
      </c>
      <c r="D68" s="5">
        <v>5.7287993196198969E-2</v>
      </c>
      <c r="E68" s="5">
        <v>7.6300000000000007E-2</v>
      </c>
      <c r="F68">
        <f t="shared" si="3"/>
        <v>4901.478859504311</v>
      </c>
      <c r="G68">
        <f t="shared" si="2"/>
        <v>4802.6289999999999</v>
      </c>
      <c r="H68">
        <f t="shared" si="4"/>
        <v>4643.5128999999997</v>
      </c>
      <c r="I68" s="4">
        <v>81</v>
      </c>
      <c r="J68">
        <f t="shared" si="5"/>
        <v>223.06039999999939</v>
      </c>
      <c r="K68">
        <f t="shared" si="0"/>
        <v>275.13297747586785</v>
      </c>
      <c r="L68">
        <f t="shared" ref="L68:L107" si="12">E68*F68</f>
        <v>373.98283698017894</v>
      </c>
    </row>
    <row r="69" spans="2:12">
      <c r="B69" s="4">
        <v>82</v>
      </c>
      <c r="C69" s="5">
        <v>5.2586000826496587E-2</v>
      </c>
      <c r="D69" s="5">
        <v>6.1708999540993965E-2</v>
      </c>
      <c r="E69" s="5">
        <v>8.3893000000000079E-2</v>
      </c>
      <c r="F69">
        <f t="shared" si="3"/>
        <v>4527.4960225241321</v>
      </c>
      <c r="G69">
        <f t="shared" ref="G69:G107" si="13">F70/(1-D69)</f>
        <v>4420.4525000000003</v>
      </c>
      <c r="H69">
        <f t="shared" si="4"/>
        <v>4257.0056000000004</v>
      </c>
      <c r="I69" s="4">
        <v>82</v>
      </c>
      <c r="J69">
        <f t="shared" si="5"/>
        <v>223.85890000000063</v>
      </c>
      <c r="K69">
        <f t="shared" ref="K69:K107" si="14">G69-F70</f>
        <v>272.78170129348564</v>
      </c>
      <c r="L69">
        <f t="shared" si="12"/>
        <v>379.82522381761737</v>
      </c>
    </row>
    <row r="70" spans="2:12">
      <c r="B70" s="4">
        <v>83</v>
      </c>
      <c r="C70" s="5">
        <v>5.7501000002999764E-2</v>
      </c>
      <c r="D70" s="5">
        <v>6.6337009823603243E-2</v>
      </c>
      <c r="E70" s="5">
        <v>9.2116999999999977E-2</v>
      </c>
      <c r="F70">
        <f t="shared" ref="F70:F107" si="15">F69-E69*F69</f>
        <v>4147.6707987065147</v>
      </c>
      <c r="G70">
        <f t="shared" si="13"/>
        <v>4033.1466999999998</v>
      </c>
      <c r="H70">
        <f t="shared" ref="H70:H107" si="16">G71/(1-C70)</f>
        <v>3866.9884000000002</v>
      </c>
      <c r="I70" s="4">
        <v>83</v>
      </c>
      <c r="J70">
        <f t="shared" ref="J70:J107" si="17">H70-G71</f>
        <v>222.35570000000007</v>
      </c>
      <c r="K70">
        <f t="shared" si="14"/>
        <v>267.546892257933</v>
      </c>
      <c r="L70">
        <f t="shared" si="12"/>
        <v>382.0709909644479</v>
      </c>
    </row>
    <row r="71" spans="2:12">
      <c r="B71" s="4">
        <v>84</v>
      </c>
      <c r="C71" s="5">
        <v>6.2803987206208056E-2</v>
      </c>
      <c r="D71" s="5">
        <v>7.116899105869734E-2</v>
      </c>
      <c r="E71" s="5">
        <v>0.10100699999999992</v>
      </c>
      <c r="F71">
        <f t="shared" si="15"/>
        <v>3765.5998077420668</v>
      </c>
      <c r="G71">
        <f t="shared" si="13"/>
        <v>3644.6327000000001</v>
      </c>
      <c r="H71">
        <f t="shared" si="16"/>
        <v>3477.5929000000001</v>
      </c>
      <c r="I71" s="4">
        <v>84</v>
      </c>
      <c r="J71">
        <f t="shared" si="17"/>
        <v>218.4067</v>
      </c>
      <c r="K71">
        <f t="shared" si="14"/>
        <v>259.38483203853593</v>
      </c>
      <c r="L71">
        <f t="shared" si="12"/>
        <v>380.35193978060261</v>
      </c>
    </row>
    <row r="72" spans="2:12">
      <c r="B72" s="4">
        <v>85</v>
      </c>
      <c r="C72" s="5">
        <v>6.8515998664591807E-2</v>
      </c>
      <c r="D72" s="5">
        <v>7.6199005210280432E-2</v>
      </c>
      <c r="E72" s="5">
        <v>0.11060000000000006</v>
      </c>
      <c r="F72">
        <f t="shared" si="15"/>
        <v>3385.2478679614642</v>
      </c>
      <c r="G72">
        <f t="shared" si="13"/>
        <v>3259.1862000000001</v>
      </c>
      <c r="H72">
        <f t="shared" si="16"/>
        <v>3093.2863000000002</v>
      </c>
      <c r="I72" s="4">
        <v>85</v>
      </c>
      <c r="J72">
        <f t="shared" si="17"/>
        <v>211.93960000000015</v>
      </c>
      <c r="K72">
        <f t="shared" si="14"/>
        <v>248.34674623507408</v>
      </c>
      <c r="L72">
        <f t="shared" si="12"/>
        <v>374.40841419653816</v>
      </c>
    </row>
    <row r="73" spans="2:12">
      <c r="B73" s="4">
        <v>86</v>
      </c>
      <c r="C73" s="5">
        <v>7.4660993982151994E-2</v>
      </c>
      <c r="D73" s="5">
        <v>8.1422013719977815E-2</v>
      </c>
      <c r="E73" s="5">
        <v>0.12092900000000001</v>
      </c>
      <c r="F73">
        <f t="shared" si="15"/>
        <v>3010.839453764926</v>
      </c>
      <c r="G73">
        <f t="shared" si="13"/>
        <v>2881.3467000000001</v>
      </c>
      <c r="H73">
        <f t="shared" si="16"/>
        <v>2718.7127999999998</v>
      </c>
      <c r="I73" s="4">
        <v>86</v>
      </c>
      <c r="J73">
        <f t="shared" si="17"/>
        <v>202.98179999999957</v>
      </c>
      <c r="K73">
        <f t="shared" si="14"/>
        <v>234.60505053941279</v>
      </c>
      <c r="L73">
        <f t="shared" si="12"/>
        <v>364.09780430433875</v>
      </c>
    </row>
    <row r="74" spans="2:12">
      <c r="B74" s="4">
        <v>87</v>
      </c>
      <c r="C74" s="5">
        <v>8.125799041173902E-2</v>
      </c>
      <c r="D74" s="5">
        <v>8.6826992645237341E-2</v>
      </c>
      <c r="E74" s="5">
        <v>0.13202800000000009</v>
      </c>
      <c r="F74">
        <f t="shared" si="15"/>
        <v>2646.7416494605873</v>
      </c>
      <c r="G74">
        <f t="shared" si="13"/>
        <v>2515.7310000000002</v>
      </c>
      <c r="H74">
        <f t="shared" si="16"/>
        <v>2358.5299</v>
      </c>
      <c r="I74" s="4">
        <v>87</v>
      </c>
      <c r="J74">
        <f t="shared" si="17"/>
        <v>191.64939999999979</v>
      </c>
      <c r="K74">
        <f t="shared" si="14"/>
        <v>218.43335703439561</v>
      </c>
      <c r="L74">
        <f t="shared" si="12"/>
        <v>349.44400649498266</v>
      </c>
    </row>
    <row r="75" spans="2:12">
      <c r="B75" s="4">
        <v>88</v>
      </c>
      <c r="C75" s="5">
        <v>8.8331036949781311E-2</v>
      </c>
      <c r="D75" s="5">
        <v>9.2405007792904115E-2</v>
      </c>
      <c r="E75" s="5">
        <v>0.14392899999999995</v>
      </c>
      <c r="F75">
        <f t="shared" si="15"/>
        <v>2297.2976429656046</v>
      </c>
      <c r="G75">
        <f t="shared" si="13"/>
        <v>2166.8805000000002</v>
      </c>
      <c r="H75">
        <f t="shared" si="16"/>
        <v>2017.2298000000001</v>
      </c>
      <c r="I75" s="4">
        <v>88</v>
      </c>
      <c r="J75">
        <f t="shared" si="17"/>
        <v>178.18399999999997</v>
      </c>
      <c r="K75">
        <f t="shared" si="14"/>
        <v>200.23060948879197</v>
      </c>
      <c r="L75">
        <f t="shared" si="12"/>
        <v>330.64775245439637</v>
      </c>
    </row>
    <row r="76" spans="2:12">
      <c r="B76" s="4">
        <v>89</v>
      </c>
      <c r="C76" s="5">
        <v>9.5902022762962696E-2</v>
      </c>
      <c r="D76" s="5">
        <v>9.8143983872657103E-2</v>
      </c>
      <c r="E76" s="5">
        <v>0.15666000000000002</v>
      </c>
      <c r="F76">
        <f t="shared" si="15"/>
        <v>1966.6498905112082</v>
      </c>
      <c r="G76">
        <f t="shared" si="13"/>
        <v>1839.0458000000001</v>
      </c>
      <c r="H76">
        <f t="shared" si="16"/>
        <v>1698.9088999999999</v>
      </c>
      <c r="I76" s="4">
        <v>89</v>
      </c>
      <c r="J76">
        <f t="shared" si="17"/>
        <v>162.92879999999991</v>
      </c>
      <c r="K76">
        <f t="shared" si="14"/>
        <v>180.49128133627778</v>
      </c>
      <c r="L76">
        <f t="shared" si="12"/>
        <v>308.09537184748592</v>
      </c>
    </row>
    <row r="77" spans="2:12">
      <c r="B77" s="4">
        <v>90</v>
      </c>
      <c r="C77" s="5">
        <v>0.10398996485567374</v>
      </c>
      <c r="D77" s="5">
        <v>0.10403097831490159</v>
      </c>
      <c r="E77" s="5">
        <v>0.17024699999999998</v>
      </c>
      <c r="F77">
        <f t="shared" si="15"/>
        <v>1658.5545186637223</v>
      </c>
      <c r="G77">
        <f t="shared" si="13"/>
        <v>1535.9801</v>
      </c>
      <c r="H77">
        <f t="shared" si="16"/>
        <v>1407.0550000000001</v>
      </c>
      <c r="I77" s="4">
        <v>90</v>
      </c>
      <c r="J77">
        <f t="shared" si="17"/>
        <v>146.31960000000004</v>
      </c>
      <c r="K77">
        <f t="shared" si="14"/>
        <v>159.78951247522036</v>
      </c>
      <c r="L77">
        <f t="shared" si="12"/>
        <v>282.36393113894269</v>
      </c>
    </row>
    <row r="78" spans="2:12">
      <c r="B78" s="4">
        <v>91</v>
      </c>
      <c r="C78" s="5"/>
      <c r="D78" s="5">
        <v>0.11005202254118707</v>
      </c>
      <c r="E78" s="5">
        <v>0.18471399999999996</v>
      </c>
      <c r="F78">
        <f t="shared" si="15"/>
        <v>1376.1905875247796</v>
      </c>
      <c r="G78">
        <f t="shared" si="13"/>
        <v>1260.7354</v>
      </c>
      <c r="H78">
        <f t="shared" si="16"/>
        <v>897.50249834795409</v>
      </c>
      <c r="I78" s="4">
        <v>91</v>
      </c>
      <c r="J78">
        <f t="shared" si="17"/>
        <v>0</v>
      </c>
      <c r="K78">
        <f t="shared" si="14"/>
        <v>138.74648065927249</v>
      </c>
      <c r="L78">
        <f t="shared" si="12"/>
        <v>254.2016681840521</v>
      </c>
    </row>
    <row r="79" spans="2:12">
      <c r="B79" s="4">
        <v>92</v>
      </c>
      <c r="C79" s="5"/>
      <c r="D79" s="5"/>
      <c r="E79" s="5">
        <v>0.20007900000000001</v>
      </c>
      <c r="F79">
        <f t="shared" si="15"/>
        <v>1121.9889193407275</v>
      </c>
      <c r="G79">
        <f t="shared" si="13"/>
        <v>897.50249834795409</v>
      </c>
      <c r="H79">
        <f t="shared" si="16"/>
        <v>703.32424282038085</v>
      </c>
      <c r="I79" s="4">
        <v>92</v>
      </c>
      <c r="J79">
        <f t="shared" si="17"/>
        <v>0</v>
      </c>
      <c r="K79">
        <f t="shared" si="14"/>
        <v>0</v>
      </c>
      <c r="L79">
        <f t="shared" si="12"/>
        <v>224.48642099277342</v>
      </c>
    </row>
    <row r="80" spans="2:12">
      <c r="B80" s="4">
        <v>93</v>
      </c>
      <c r="C80" s="5"/>
      <c r="D80" s="5"/>
      <c r="E80" s="5">
        <v>0.21635399999999999</v>
      </c>
      <c r="F80">
        <f t="shared" si="15"/>
        <v>897.50249834795409</v>
      </c>
      <c r="G80">
        <f t="shared" si="13"/>
        <v>703.32424282038085</v>
      </c>
      <c r="H80">
        <f t="shared" si="16"/>
        <v>539.06427255816652</v>
      </c>
      <c r="I80" s="4">
        <v>93</v>
      </c>
      <c r="J80">
        <f t="shared" si="17"/>
        <v>0</v>
      </c>
      <c r="K80">
        <f t="shared" si="14"/>
        <v>0</v>
      </c>
      <c r="L80">
        <f t="shared" si="12"/>
        <v>194.17825552757324</v>
      </c>
    </row>
    <row r="81" spans="2:12">
      <c r="B81" s="4">
        <v>94</v>
      </c>
      <c r="C81" s="5"/>
      <c r="D81" s="5"/>
      <c r="E81" s="5">
        <v>0.23354800000000003</v>
      </c>
      <c r="F81">
        <f t="shared" si="15"/>
        <v>703.32424282038085</v>
      </c>
      <c r="G81">
        <f t="shared" si="13"/>
        <v>539.06427255816652</v>
      </c>
      <c r="H81">
        <f t="shared" si="16"/>
        <v>403.4022795976332</v>
      </c>
      <c r="I81" s="4">
        <v>94</v>
      </c>
      <c r="J81">
        <f t="shared" si="17"/>
        <v>0</v>
      </c>
      <c r="K81">
        <f t="shared" si="14"/>
        <v>0</v>
      </c>
      <c r="L81">
        <f t="shared" si="12"/>
        <v>164.25997026221432</v>
      </c>
    </row>
    <row r="82" spans="2:12">
      <c r="B82" s="4">
        <v>95</v>
      </c>
      <c r="C82" s="5"/>
      <c r="D82" s="5"/>
      <c r="E82" s="5">
        <v>0.25166200000000005</v>
      </c>
      <c r="F82">
        <f t="shared" si="15"/>
        <v>539.06427255816652</v>
      </c>
      <c r="G82">
        <f t="shared" si="13"/>
        <v>403.4022795976332</v>
      </c>
      <c r="H82">
        <f t="shared" si="16"/>
        <v>294.20612333790905</v>
      </c>
      <c r="I82" s="4">
        <v>95</v>
      </c>
      <c r="J82">
        <f t="shared" si="17"/>
        <v>0</v>
      </c>
      <c r="K82">
        <f t="shared" si="14"/>
        <v>0</v>
      </c>
      <c r="L82">
        <f t="shared" si="12"/>
        <v>135.66199296053333</v>
      </c>
    </row>
    <row r="83" spans="2:12">
      <c r="B83" s="4">
        <v>96</v>
      </c>
      <c r="C83" s="5"/>
      <c r="D83" s="5"/>
      <c r="E83" s="5">
        <v>0.27068800000000004</v>
      </c>
      <c r="F83">
        <f t="shared" si="15"/>
        <v>403.4022795976332</v>
      </c>
      <c r="G83">
        <f t="shared" si="13"/>
        <v>294.20612333790905</v>
      </c>
      <c r="H83">
        <f t="shared" si="16"/>
        <v>208.70599921630929</v>
      </c>
      <c r="I83" s="4">
        <v>96</v>
      </c>
      <c r="J83">
        <f t="shared" si="17"/>
        <v>0</v>
      </c>
      <c r="K83">
        <f t="shared" si="14"/>
        <v>0</v>
      </c>
      <c r="L83">
        <f t="shared" si="12"/>
        <v>109.19615625972415</v>
      </c>
    </row>
    <row r="84" spans="2:12">
      <c r="B84" s="4">
        <v>97</v>
      </c>
      <c r="C84" s="5"/>
      <c r="D84" s="5"/>
      <c r="E84" s="5">
        <v>0.29061299999999995</v>
      </c>
      <c r="F84">
        <f t="shared" si="15"/>
        <v>294.20612333790905</v>
      </c>
      <c r="G84">
        <f t="shared" si="13"/>
        <v>208.70599921630929</v>
      </c>
      <c r="H84">
        <f t="shared" si="16"/>
        <v>143.71202917636154</v>
      </c>
      <c r="I84" s="4">
        <v>97</v>
      </c>
      <c r="J84">
        <f t="shared" si="17"/>
        <v>0</v>
      </c>
      <c r="K84">
        <f t="shared" si="14"/>
        <v>0</v>
      </c>
      <c r="L84">
        <f t="shared" si="12"/>
        <v>85.500124121599754</v>
      </c>
    </row>
    <row r="85" spans="2:12">
      <c r="B85" s="4">
        <v>98</v>
      </c>
      <c r="C85" s="5"/>
      <c r="D85" s="5"/>
      <c r="E85" s="5">
        <v>0.31141400000000008</v>
      </c>
      <c r="F85">
        <f t="shared" si="15"/>
        <v>208.70599921630929</v>
      </c>
      <c r="G85">
        <f t="shared" si="13"/>
        <v>143.71202917636154</v>
      </c>
      <c r="H85">
        <f t="shared" si="16"/>
        <v>95.847588162940909</v>
      </c>
      <c r="I85" s="4">
        <v>98</v>
      </c>
      <c r="J85">
        <f t="shared" si="17"/>
        <v>0</v>
      </c>
      <c r="K85">
        <f t="shared" si="14"/>
        <v>0</v>
      </c>
      <c r="L85">
        <f t="shared" si="12"/>
        <v>64.993970039947754</v>
      </c>
    </row>
    <row r="86" spans="2:12">
      <c r="B86" s="4">
        <v>99</v>
      </c>
      <c r="C86" s="5"/>
      <c r="D86" s="5"/>
      <c r="E86" s="5">
        <v>0.33305800000000008</v>
      </c>
      <c r="F86">
        <f t="shared" si="15"/>
        <v>143.71202917636154</v>
      </c>
      <c r="G86">
        <f t="shared" si="13"/>
        <v>95.847588162940909</v>
      </c>
      <c r="H86">
        <f t="shared" si="16"/>
        <v>61.773291333074603</v>
      </c>
      <c r="I86" s="4">
        <v>99</v>
      </c>
      <c r="J86">
        <f t="shared" si="17"/>
        <v>0</v>
      </c>
      <c r="K86">
        <f t="shared" si="14"/>
        <v>0</v>
      </c>
      <c r="L86">
        <f t="shared" si="12"/>
        <v>47.864441013420631</v>
      </c>
    </row>
    <row r="87" spans="2:12">
      <c r="B87" s="4">
        <v>100</v>
      </c>
      <c r="C87" s="5"/>
      <c r="D87" s="5"/>
      <c r="E87" s="5">
        <v>0.35550499999999996</v>
      </c>
      <c r="F87">
        <f t="shared" si="15"/>
        <v>95.847588162940909</v>
      </c>
      <c r="G87">
        <f t="shared" si="13"/>
        <v>61.773291333074603</v>
      </c>
      <c r="H87">
        <f t="shared" si="16"/>
        <v>38.379622358656583</v>
      </c>
      <c r="I87" s="4">
        <v>100</v>
      </c>
      <c r="J87">
        <f t="shared" si="17"/>
        <v>0</v>
      </c>
      <c r="K87">
        <f t="shared" si="14"/>
        <v>0</v>
      </c>
      <c r="L87">
        <f t="shared" si="12"/>
        <v>34.074296829866306</v>
      </c>
    </row>
    <row r="88" spans="2:12">
      <c r="B88" s="4">
        <v>101</v>
      </c>
      <c r="C88" s="5"/>
      <c r="D88" s="5"/>
      <c r="E88" s="5">
        <v>0.37870200000000004</v>
      </c>
      <c r="F88">
        <f t="shared" si="15"/>
        <v>61.773291333074603</v>
      </c>
      <c r="G88">
        <f t="shared" si="13"/>
        <v>38.379622358656583</v>
      </c>
      <c r="H88">
        <f t="shared" si="16"/>
        <v>22.92844695252975</v>
      </c>
      <c r="I88" s="4">
        <v>101</v>
      </c>
      <c r="J88">
        <f t="shared" si="17"/>
        <v>0</v>
      </c>
      <c r="K88">
        <f t="shared" si="14"/>
        <v>0</v>
      </c>
      <c r="L88">
        <f t="shared" si="12"/>
        <v>23.39366897441802</v>
      </c>
    </row>
    <row r="89" spans="2:12">
      <c r="B89" s="4">
        <v>102</v>
      </c>
      <c r="C89" s="5"/>
      <c r="D89" s="5"/>
      <c r="E89" s="5">
        <v>0.40258799999999989</v>
      </c>
      <c r="F89">
        <f t="shared" si="15"/>
        <v>38.379622358656583</v>
      </c>
      <c r="G89">
        <f t="shared" si="13"/>
        <v>22.92844695252975</v>
      </c>
      <c r="H89">
        <f t="shared" si="16"/>
        <v>13.13593654357382</v>
      </c>
      <c r="I89" s="4">
        <v>102</v>
      </c>
      <c r="J89">
        <f t="shared" si="17"/>
        <v>0</v>
      </c>
      <c r="K89">
        <f t="shared" si="14"/>
        <v>0</v>
      </c>
      <c r="L89">
        <f t="shared" si="12"/>
        <v>15.451175406126833</v>
      </c>
    </row>
    <row r="90" spans="2:12">
      <c r="B90" s="4">
        <v>103</v>
      </c>
      <c r="C90" s="5"/>
      <c r="D90" s="5"/>
      <c r="E90" s="5">
        <v>0.42708999999999997</v>
      </c>
      <c r="F90">
        <f t="shared" si="15"/>
        <v>22.92844695252975</v>
      </c>
      <c r="G90">
        <f t="shared" si="13"/>
        <v>13.13593654357382</v>
      </c>
      <c r="H90">
        <f t="shared" si="16"/>
        <v>7.1968249619374198</v>
      </c>
      <c r="I90" s="4">
        <v>103</v>
      </c>
      <c r="J90">
        <f t="shared" si="17"/>
        <v>0</v>
      </c>
      <c r="K90">
        <f t="shared" si="14"/>
        <v>0</v>
      </c>
      <c r="L90">
        <f t="shared" si="12"/>
        <v>9.7925104089559305</v>
      </c>
    </row>
    <row r="91" spans="2:12">
      <c r="B91" s="4">
        <v>104</v>
      </c>
      <c r="C91" s="5"/>
      <c r="D91" s="5"/>
      <c r="E91" s="5">
        <v>0.45212699999999995</v>
      </c>
      <c r="F91">
        <f t="shared" si="15"/>
        <v>13.13593654357382</v>
      </c>
      <c r="G91">
        <f t="shared" si="13"/>
        <v>7.1968249619374198</v>
      </c>
      <c r="H91">
        <f t="shared" si="16"/>
        <v>3.7595637855164123</v>
      </c>
      <c r="I91" s="4">
        <v>104</v>
      </c>
      <c r="J91">
        <f t="shared" si="17"/>
        <v>0</v>
      </c>
      <c r="K91">
        <f t="shared" si="14"/>
        <v>0</v>
      </c>
      <c r="L91">
        <f t="shared" si="12"/>
        <v>5.9391115816364</v>
      </c>
    </row>
    <row r="92" spans="2:12">
      <c r="B92" s="4">
        <v>105</v>
      </c>
      <c r="C92" s="5"/>
      <c r="D92" s="5"/>
      <c r="E92" s="5">
        <v>0.47760800000000003</v>
      </c>
      <c r="F92">
        <f t="shared" si="15"/>
        <v>7.1968249619374198</v>
      </c>
      <c r="G92">
        <f t="shared" si="13"/>
        <v>3.7595637855164123</v>
      </c>
      <c r="H92">
        <f t="shared" si="16"/>
        <v>1.8668790698463138</v>
      </c>
      <c r="I92" s="4">
        <v>105</v>
      </c>
      <c r="J92">
        <f t="shared" si="17"/>
        <v>0</v>
      </c>
      <c r="K92">
        <f t="shared" si="14"/>
        <v>0</v>
      </c>
      <c r="L92">
        <f t="shared" si="12"/>
        <v>3.4372611764210075</v>
      </c>
    </row>
    <row r="93" spans="2:12">
      <c r="B93" s="4">
        <v>106</v>
      </c>
      <c r="C93" s="5"/>
      <c r="D93" s="5"/>
      <c r="E93" s="5">
        <v>0.50343199999999999</v>
      </c>
      <c r="F93">
        <f t="shared" si="15"/>
        <v>3.7595637855164123</v>
      </c>
      <c r="G93">
        <f t="shared" si="13"/>
        <v>1.8668790698463138</v>
      </c>
      <c r="H93">
        <f t="shared" si="16"/>
        <v>0.8783796705161796</v>
      </c>
      <c r="I93" s="4">
        <v>106</v>
      </c>
      <c r="J93">
        <f t="shared" si="17"/>
        <v>0</v>
      </c>
      <c r="K93">
        <f t="shared" si="14"/>
        <v>0</v>
      </c>
      <c r="L93">
        <f t="shared" si="12"/>
        <v>1.8926847156700985</v>
      </c>
    </row>
    <row r="94" spans="2:12">
      <c r="B94" s="4">
        <v>107</v>
      </c>
      <c r="C94" s="5"/>
      <c r="D94" s="5"/>
      <c r="E94" s="5">
        <v>0.52949299999999999</v>
      </c>
      <c r="F94">
        <f t="shared" si="15"/>
        <v>1.8668790698463138</v>
      </c>
      <c r="G94">
        <f t="shared" si="13"/>
        <v>0.8783796705161796</v>
      </c>
      <c r="H94">
        <f t="shared" si="16"/>
        <v>0.39028692548177202</v>
      </c>
      <c r="I94" s="4">
        <v>107</v>
      </c>
      <c r="J94">
        <f t="shared" si="17"/>
        <v>0</v>
      </c>
      <c r="K94">
        <f t="shared" si="14"/>
        <v>0</v>
      </c>
      <c r="L94">
        <f t="shared" si="12"/>
        <v>0.9884993993301342</v>
      </c>
    </row>
    <row r="95" spans="2:12">
      <c r="B95" s="4">
        <v>108</v>
      </c>
      <c r="C95" s="5"/>
      <c r="D95" s="5"/>
      <c r="E95" s="5">
        <v>0.555674</v>
      </c>
      <c r="F95">
        <f t="shared" si="15"/>
        <v>0.8783796705161796</v>
      </c>
      <c r="G95">
        <f t="shared" si="13"/>
        <v>0.39028692548177202</v>
      </c>
      <c r="H95">
        <f t="shared" si="16"/>
        <v>0.16319574588172461</v>
      </c>
      <c r="I95" s="4">
        <v>108</v>
      </c>
      <c r="J95">
        <f t="shared" si="17"/>
        <v>0</v>
      </c>
      <c r="K95">
        <f t="shared" si="14"/>
        <v>0</v>
      </c>
      <c r="L95">
        <f t="shared" si="12"/>
        <v>0.48809274503440758</v>
      </c>
    </row>
    <row r="96" spans="2:12">
      <c r="B96" s="4">
        <v>109</v>
      </c>
      <c r="C96" s="5"/>
      <c r="D96" s="5"/>
      <c r="E96" s="5">
        <v>0.58185699999999996</v>
      </c>
      <c r="F96">
        <f t="shared" si="15"/>
        <v>0.39028692548177202</v>
      </c>
      <c r="G96">
        <f t="shared" si="13"/>
        <v>0.16319574588172461</v>
      </c>
      <c r="H96">
        <f t="shared" si="16"/>
        <v>6.3986114436798358E-2</v>
      </c>
      <c r="I96" s="4">
        <v>109</v>
      </c>
      <c r="J96">
        <f t="shared" si="17"/>
        <v>0</v>
      </c>
      <c r="K96">
        <f t="shared" si="14"/>
        <v>0</v>
      </c>
      <c r="L96">
        <f t="shared" si="12"/>
        <v>0.2270911796000474</v>
      </c>
    </row>
    <row r="97" spans="2:12">
      <c r="B97" s="4">
        <v>110</v>
      </c>
      <c r="C97" s="5"/>
      <c r="D97" s="5"/>
      <c r="E97" s="5">
        <v>0.60791799999999996</v>
      </c>
      <c r="F97">
        <f t="shared" si="15"/>
        <v>0.16319574588172461</v>
      </c>
      <c r="G97">
        <f t="shared" si="13"/>
        <v>6.3986114436798358E-2</v>
      </c>
      <c r="H97">
        <f t="shared" si="16"/>
        <v>2.3436130148651695E-2</v>
      </c>
      <c r="I97" s="4">
        <v>110</v>
      </c>
      <c r="J97">
        <f t="shared" si="17"/>
        <v>0</v>
      </c>
      <c r="K97">
        <f t="shared" si="14"/>
        <v>0</v>
      </c>
      <c r="L97">
        <f t="shared" si="12"/>
        <v>9.9209631444926255E-2</v>
      </c>
    </row>
    <row r="98" spans="2:12">
      <c r="B98" s="4">
        <v>111</v>
      </c>
      <c r="C98" s="5"/>
      <c r="D98" s="5"/>
      <c r="E98" s="5">
        <v>0.63373100000000004</v>
      </c>
      <c r="F98">
        <f t="shared" si="15"/>
        <v>6.3986114436798358E-2</v>
      </c>
      <c r="G98">
        <f t="shared" si="13"/>
        <v>2.3436130148651695E-2</v>
      </c>
      <c r="H98">
        <f t="shared" si="16"/>
        <v>7.9877128024348088E-3</v>
      </c>
      <c r="I98" s="4">
        <v>111</v>
      </c>
      <c r="J98">
        <f t="shared" si="17"/>
        <v>0</v>
      </c>
      <c r="K98">
        <f t="shared" si="14"/>
        <v>0</v>
      </c>
      <c r="L98">
        <f t="shared" si="12"/>
        <v>4.0549984288146664E-2</v>
      </c>
    </row>
    <row r="99" spans="2:12">
      <c r="B99" s="4">
        <v>112</v>
      </c>
      <c r="C99" s="5"/>
      <c r="D99" s="5"/>
      <c r="E99" s="5">
        <v>0.65917099999999995</v>
      </c>
      <c r="F99">
        <f t="shared" si="15"/>
        <v>2.3436130148651695E-2</v>
      </c>
      <c r="G99">
        <f t="shared" si="13"/>
        <v>7.9877128024348088E-3</v>
      </c>
      <c r="H99">
        <f t="shared" si="16"/>
        <v>2.5232066463099223E-3</v>
      </c>
      <c r="I99" s="4">
        <v>112</v>
      </c>
      <c r="J99">
        <f t="shared" si="17"/>
        <v>0</v>
      </c>
      <c r="K99">
        <f t="shared" si="14"/>
        <v>0</v>
      </c>
      <c r="L99">
        <f t="shared" si="12"/>
        <v>1.5448417346216886E-2</v>
      </c>
    </row>
    <row r="100" spans="2:12">
      <c r="B100" s="4">
        <v>113</v>
      </c>
      <c r="C100" s="5"/>
      <c r="D100" s="5"/>
      <c r="E100" s="5">
        <v>0.684114</v>
      </c>
      <c r="F100">
        <f t="shared" si="15"/>
        <v>7.9877128024348088E-3</v>
      </c>
      <c r="G100">
        <f t="shared" si="13"/>
        <v>2.5232066463099223E-3</v>
      </c>
      <c r="H100">
        <f t="shared" si="16"/>
        <v>7.3566108338482821E-4</v>
      </c>
      <c r="I100" s="4">
        <v>113</v>
      </c>
      <c r="J100">
        <f t="shared" si="17"/>
        <v>0</v>
      </c>
      <c r="K100">
        <f t="shared" si="14"/>
        <v>0</v>
      </c>
      <c r="L100">
        <f t="shared" si="12"/>
        <v>5.4645061561248865E-3</v>
      </c>
    </row>
    <row r="101" spans="2:12">
      <c r="B101" s="4">
        <v>114</v>
      </c>
      <c r="C101" s="5"/>
      <c r="D101" s="5"/>
      <c r="E101" s="5">
        <v>0.70844200000000002</v>
      </c>
      <c r="F101">
        <f t="shared" si="15"/>
        <v>2.5232066463099223E-3</v>
      </c>
      <c r="G101">
        <f t="shared" si="13"/>
        <v>7.3566108338482821E-4</v>
      </c>
      <c r="H101">
        <f t="shared" si="16"/>
        <v>1.971262725816318E-4</v>
      </c>
      <c r="I101" s="4">
        <v>114</v>
      </c>
      <c r="J101">
        <f t="shared" si="17"/>
        <v>0</v>
      </c>
      <c r="K101">
        <f t="shared" si="14"/>
        <v>0</v>
      </c>
      <c r="L101">
        <f t="shared" si="12"/>
        <v>1.7875455629250941E-3</v>
      </c>
    </row>
    <row r="102" spans="2:12">
      <c r="B102" s="4">
        <v>115</v>
      </c>
      <c r="C102" s="5"/>
      <c r="D102" s="5"/>
      <c r="E102" s="5">
        <v>0.73204199999999997</v>
      </c>
      <c r="F102">
        <f t="shared" si="15"/>
        <v>7.3566108338482821E-4</v>
      </c>
      <c r="G102">
        <f t="shared" si="13"/>
        <v>1.971262725816318E-4</v>
      </c>
      <c r="H102">
        <f t="shared" si="16"/>
        <v>4.833358790056288E-5</v>
      </c>
      <c r="I102" s="4">
        <v>115</v>
      </c>
      <c r="J102">
        <f t="shared" si="17"/>
        <v>0</v>
      </c>
      <c r="K102">
        <f t="shared" si="14"/>
        <v>0</v>
      </c>
      <c r="L102">
        <f t="shared" si="12"/>
        <v>5.3853481080319641E-4</v>
      </c>
    </row>
    <row r="103" spans="2:12">
      <c r="B103" s="4">
        <v>116</v>
      </c>
      <c r="C103" s="5"/>
      <c r="D103" s="5"/>
      <c r="E103" s="5">
        <v>0.75480899999999995</v>
      </c>
      <c r="F103">
        <f t="shared" si="15"/>
        <v>1.971262725816318E-4</v>
      </c>
      <c r="G103">
        <f t="shared" si="13"/>
        <v>4.833358790056288E-5</v>
      </c>
      <c r="H103">
        <f t="shared" si="16"/>
        <v>1.079540352476652E-5</v>
      </c>
      <c r="I103" s="4">
        <v>116</v>
      </c>
      <c r="J103">
        <f t="shared" si="17"/>
        <v>0</v>
      </c>
      <c r="K103">
        <f t="shared" si="14"/>
        <v>0</v>
      </c>
      <c r="L103">
        <f t="shared" si="12"/>
        <v>1.4879268468106892E-4</v>
      </c>
    </row>
    <row r="104" spans="2:12">
      <c r="B104" s="4">
        <v>117</v>
      </c>
      <c r="C104" s="5"/>
      <c r="D104" s="5"/>
      <c r="E104" s="5">
        <v>0.77664800000000001</v>
      </c>
      <c r="F104">
        <f t="shared" si="15"/>
        <v>4.833358790056288E-5</v>
      </c>
      <c r="G104">
        <f t="shared" si="13"/>
        <v>1.079540352476652E-5</v>
      </c>
      <c r="H104">
        <f t="shared" si="16"/>
        <v>2.1863175080462905E-6</v>
      </c>
      <c r="I104" s="4">
        <v>117</v>
      </c>
      <c r="J104">
        <f t="shared" si="17"/>
        <v>0</v>
      </c>
      <c r="K104">
        <f t="shared" si="14"/>
        <v>0</v>
      </c>
      <c r="L104">
        <f t="shared" si="12"/>
        <v>3.7538184375796361E-5</v>
      </c>
    </row>
    <row r="105" spans="2:12">
      <c r="B105" s="4">
        <v>118</v>
      </c>
      <c r="C105" s="5"/>
      <c r="D105" s="5"/>
      <c r="E105" s="5">
        <v>0.79747699999999999</v>
      </c>
      <c r="F105">
        <f t="shared" si="15"/>
        <v>1.079540352476652E-5</v>
      </c>
      <c r="G105">
        <f t="shared" si="13"/>
        <v>2.1863175080462905E-6</v>
      </c>
      <c r="H105">
        <f t="shared" si="16"/>
        <v>3.9960418253316053E-7</v>
      </c>
      <c r="I105" s="4">
        <v>118</v>
      </c>
      <c r="J105">
        <f t="shared" si="17"/>
        <v>0</v>
      </c>
      <c r="K105">
        <f t="shared" si="14"/>
        <v>0</v>
      </c>
      <c r="L105">
        <f t="shared" si="12"/>
        <v>8.6090860167202291E-6</v>
      </c>
    </row>
    <row r="106" spans="2:12">
      <c r="B106" s="4">
        <v>119</v>
      </c>
      <c r="C106" s="5"/>
      <c r="D106" s="5"/>
      <c r="E106" s="5">
        <v>0.81722500000000009</v>
      </c>
      <c r="F106">
        <f t="shared" si="15"/>
        <v>2.1863175080462905E-6</v>
      </c>
      <c r="G106">
        <f t="shared" si="13"/>
        <v>3.9960418253316053E-7</v>
      </c>
      <c r="H106">
        <f t="shared" si="16"/>
        <v>0</v>
      </c>
      <c r="I106" s="4">
        <v>119</v>
      </c>
      <c r="J106">
        <f t="shared" si="17"/>
        <v>0</v>
      </c>
      <c r="K106">
        <f t="shared" si="14"/>
        <v>0</v>
      </c>
      <c r="L106">
        <f t="shared" si="12"/>
        <v>1.7867133255131299E-6</v>
      </c>
    </row>
    <row r="107" spans="2:12">
      <c r="B107" s="4">
        <v>120</v>
      </c>
      <c r="C107" s="5"/>
      <c r="D107" s="5"/>
      <c r="E107" s="5">
        <v>1</v>
      </c>
      <c r="F107">
        <f t="shared" si="15"/>
        <v>3.9960418253316053E-7</v>
      </c>
      <c r="G107">
        <f t="shared" si="13"/>
        <v>0</v>
      </c>
      <c r="H107">
        <f t="shared" si="16"/>
        <v>0</v>
      </c>
      <c r="I107" s="4">
        <v>120</v>
      </c>
      <c r="J107">
        <f t="shared" si="17"/>
        <v>0</v>
      </c>
      <c r="K107">
        <f t="shared" si="14"/>
        <v>0</v>
      </c>
      <c r="L107">
        <f t="shared" si="12"/>
        <v>3.9960418253316053E-7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19.1</vt:lpstr>
      <vt:lpstr>15.2</vt:lpstr>
      <vt:lpstr>19.3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2020-08-17T14:50:13Z</dcterms:created>
  <dcterms:modified xsi:type="dcterms:W3CDTF">2020-08-17T17:40:19Z</dcterms:modified>
</cp:coreProperties>
</file>