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IP,DP,RO,V" sheetId="1" r:id="rId1"/>
    <sheet name="Sheet3" sheetId="3" r:id="rId2"/>
    <sheet name="Sheet2" sheetId="2" r:id="rId3"/>
  </sheets>
  <calcPr calcId="124519"/>
</workbook>
</file>

<file path=xl/calcChain.xml><?xml version="1.0" encoding="utf-8"?>
<calcChain xmlns="http://schemas.openxmlformats.org/spreadsheetml/2006/main">
  <c r="B7" i="3"/>
  <c r="B17"/>
  <c r="H40"/>
  <c r="H43"/>
  <c r="H39"/>
  <c r="H35"/>
  <c r="H31"/>
  <c r="H27"/>
  <c r="H23"/>
  <c r="I23" s="1"/>
  <c r="B14"/>
  <c r="B7" i="1"/>
  <c r="E4" i="3"/>
  <c r="H4" s="1"/>
  <c r="E27"/>
  <c r="E31"/>
  <c r="E35"/>
  <c r="E39"/>
  <c r="E4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23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24"/>
  <c r="E4" i="1"/>
  <c r="B6" s="1"/>
  <c r="F4" i="2"/>
  <c r="E13" s="1"/>
  <c r="J35" i="3" l="1"/>
  <c r="J27"/>
  <c r="J31"/>
  <c r="J43"/>
  <c r="J39"/>
  <c r="J40"/>
  <c r="I40"/>
  <c r="E23"/>
  <c r="F23" s="1"/>
  <c r="E40"/>
  <c r="G40" s="1"/>
  <c r="E36"/>
  <c r="F36" s="1"/>
  <c r="E32"/>
  <c r="F32" s="1"/>
  <c r="E28"/>
  <c r="G28" s="1"/>
  <c r="E24"/>
  <c r="G24" s="1"/>
  <c r="B9"/>
  <c r="E7" s="1"/>
  <c r="H7" s="1"/>
  <c r="H26"/>
  <c r="H30"/>
  <c r="H34"/>
  <c r="H38"/>
  <c r="H42"/>
  <c r="E41"/>
  <c r="G41" s="1"/>
  <c r="E37"/>
  <c r="G37" s="1"/>
  <c r="E33"/>
  <c r="G33" s="1"/>
  <c r="E29"/>
  <c r="G29" s="1"/>
  <c r="E25"/>
  <c r="F25" s="1"/>
  <c r="B8"/>
  <c r="E6" s="1"/>
  <c r="H6" s="1"/>
  <c r="B12"/>
  <c r="H25"/>
  <c r="H29"/>
  <c r="H33"/>
  <c r="H37"/>
  <c r="H41"/>
  <c r="J23"/>
  <c r="I27"/>
  <c r="I31"/>
  <c r="I35"/>
  <c r="I39"/>
  <c r="I43"/>
  <c r="E42"/>
  <c r="G42" s="1"/>
  <c r="E38"/>
  <c r="G38" s="1"/>
  <c r="E34"/>
  <c r="F34" s="1"/>
  <c r="E30"/>
  <c r="G30" s="1"/>
  <c r="E26"/>
  <c r="G26" s="1"/>
  <c r="E5"/>
  <c r="B11"/>
  <c r="E8" s="1"/>
  <c r="H8" s="1"/>
  <c r="H24"/>
  <c r="H28"/>
  <c r="H32"/>
  <c r="H36"/>
  <c r="F40"/>
  <c r="G43"/>
  <c r="G27"/>
  <c r="G39"/>
  <c r="G35"/>
  <c r="G31"/>
  <c r="F43"/>
  <c r="F39"/>
  <c r="F35"/>
  <c r="F31"/>
  <c r="F27"/>
  <c r="B11" i="2"/>
  <c r="E32"/>
  <c r="F32" s="1"/>
  <c r="E28"/>
  <c r="F28" s="1"/>
  <c r="E24"/>
  <c r="F24" s="1"/>
  <c r="E20"/>
  <c r="F20" s="1"/>
  <c r="E16"/>
  <c r="F16" s="1"/>
  <c r="E33"/>
  <c r="F33" s="1"/>
  <c r="E29"/>
  <c r="F29" s="1"/>
  <c r="E25"/>
  <c r="F25" s="1"/>
  <c r="E21"/>
  <c r="F21" s="1"/>
  <c r="E17"/>
  <c r="F17" s="1"/>
  <c r="F13"/>
  <c r="E30"/>
  <c r="F30" s="1"/>
  <c r="E26"/>
  <c r="F26" s="1"/>
  <c r="E22"/>
  <c r="F22" s="1"/>
  <c r="E18"/>
  <c r="F18" s="1"/>
  <c r="E14"/>
  <c r="F14" s="1"/>
  <c r="E31"/>
  <c r="F31" s="1"/>
  <c r="E27"/>
  <c r="F27" s="1"/>
  <c r="E23"/>
  <c r="F23" s="1"/>
  <c r="E19"/>
  <c r="F19" s="1"/>
  <c r="E15"/>
  <c r="F15" s="1"/>
  <c r="B9" i="1"/>
  <c r="B8"/>
  <c r="F37" i="3" l="1"/>
  <c r="G25"/>
  <c r="F41"/>
  <c r="H5"/>
  <c r="E9"/>
  <c r="G32"/>
  <c r="F28"/>
  <c r="F29"/>
  <c r="F33"/>
  <c r="F24"/>
  <c r="F38"/>
  <c r="G34"/>
  <c r="G23"/>
  <c r="J41"/>
  <c r="I41"/>
  <c r="J25"/>
  <c r="I25"/>
  <c r="J42"/>
  <c r="I42"/>
  <c r="J26"/>
  <c r="I26"/>
  <c r="J36"/>
  <c r="I36"/>
  <c r="J29"/>
  <c r="I29"/>
  <c r="J30"/>
  <c r="I30"/>
  <c r="G36"/>
  <c r="F30"/>
  <c r="J28"/>
  <c r="I28"/>
  <c r="J37"/>
  <c r="I37"/>
  <c r="J38"/>
  <c r="I38"/>
  <c r="J32"/>
  <c r="I32"/>
  <c r="J24"/>
  <c r="I24"/>
  <c r="J33"/>
  <c r="I33"/>
  <c r="J34"/>
  <c r="I34"/>
  <c r="F42"/>
  <c r="F26"/>
</calcChain>
</file>

<file path=xl/sharedStrings.xml><?xml version="1.0" encoding="utf-8"?>
<sst xmlns="http://schemas.openxmlformats.org/spreadsheetml/2006/main" count="65" uniqueCount="58">
  <si>
    <t>P</t>
  </si>
  <si>
    <t>CALCULATION OF I(P),D(P)</t>
  </si>
  <si>
    <t>INTEREST</t>
  </si>
  <si>
    <t>I(P)</t>
  </si>
  <si>
    <t>D(P)</t>
  </si>
  <si>
    <t>DISCOUNT</t>
  </si>
  <si>
    <t>D = I</t>
  </si>
  <si>
    <t>ROWH</t>
  </si>
  <si>
    <t>V</t>
  </si>
  <si>
    <t>ACCUMULATED VALUES</t>
  </si>
  <si>
    <t>TOTAL YEARS</t>
  </si>
  <si>
    <t>STARTING AT</t>
  </si>
  <si>
    <t>ENDING AT</t>
  </si>
  <si>
    <t>AMOUNT</t>
  </si>
  <si>
    <t>AV AT END</t>
  </si>
  <si>
    <t xml:space="preserve">TIME </t>
  </si>
  <si>
    <t>AF</t>
  </si>
  <si>
    <t>AV</t>
  </si>
  <si>
    <t>TERM</t>
  </si>
  <si>
    <t>VAR INT</t>
  </si>
  <si>
    <t>PRESENT VALUES</t>
  </si>
  <si>
    <t xml:space="preserve">INTEREST </t>
  </si>
  <si>
    <t>LEVEL ARREARS</t>
  </si>
  <si>
    <t>PAYEMENT</t>
  </si>
  <si>
    <t>LEVEL ADVANCE</t>
  </si>
  <si>
    <t>DF</t>
  </si>
  <si>
    <t>PV ARRERS</t>
  </si>
  <si>
    <t>PV ADVANCE</t>
  </si>
  <si>
    <t>AN</t>
  </si>
  <si>
    <t>ADUEN</t>
  </si>
  <si>
    <t>RHO</t>
  </si>
  <si>
    <t>ABARN</t>
  </si>
  <si>
    <t>(P)</t>
  </si>
  <si>
    <t>A(P)N</t>
  </si>
  <si>
    <t>ADUE(P)N</t>
  </si>
  <si>
    <t>SN</t>
  </si>
  <si>
    <t>SDUEN</t>
  </si>
  <si>
    <t>SBARN</t>
  </si>
  <si>
    <t>S(P)N</t>
  </si>
  <si>
    <t>SDUE(P)N</t>
  </si>
  <si>
    <t>1+I</t>
  </si>
  <si>
    <t>GIVENIP</t>
  </si>
  <si>
    <t>ANNUA I</t>
  </si>
  <si>
    <t>NEWP</t>
  </si>
  <si>
    <t>AV ARRERS</t>
  </si>
  <si>
    <t>AV ADVA</t>
  </si>
  <si>
    <t>NEWI</t>
  </si>
  <si>
    <t>IAN</t>
  </si>
  <si>
    <t>TERM(n)</t>
  </si>
  <si>
    <t>discount</t>
  </si>
  <si>
    <t>input required:</t>
  </si>
  <si>
    <t>interest</t>
  </si>
  <si>
    <t>term</t>
  </si>
  <si>
    <t>payment</t>
  </si>
  <si>
    <t>(p)</t>
  </si>
  <si>
    <r>
      <t>given</t>
    </r>
    <r>
      <rPr>
        <sz val="11"/>
        <color theme="9"/>
        <rFont val="Calibri"/>
        <family val="2"/>
        <scheme val="minor"/>
      </rPr>
      <t xml:space="preserve"> i(p)(orange)</t>
    </r>
    <r>
      <rPr>
        <sz val="11"/>
        <color theme="1"/>
        <rFont val="Calibri"/>
        <family val="2"/>
        <scheme val="minor"/>
      </rPr>
      <t xml:space="preserve"> if interest is given other than annually in question, input given </t>
    </r>
    <r>
      <rPr>
        <sz val="11"/>
        <color theme="9"/>
        <rFont val="Calibri"/>
        <family val="2"/>
        <scheme val="minor"/>
      </rPr>
      <t>i(p)(orange)</t>
    </r>
    <r>
      <rPr>
        <sz val="11"/>
        <color theme="1"/>
        <rFont val="Calibri"/>
        <family val="2"/>
        <scheme val="minor"/>
      </rPr>
      <t>,</t>
    </r>
    <r>
      <rPr>
        <sz val="11"/>
        <color theme="9"/>
        <rFont val="Calibri"/>
        <family val="2"/>
        <scheme val="minor"/>
      </rPr>
      <t xml:space="preserve"> annual i(orange)</t>
    </r>
    <r>
      <rPr>
        <sz val="11"/>
        <color theme="1"/>
        <rFont val="Calibri"/>
        <family val="2"/>
        <scheme val="minor"/>
      </rPr>
      <t xml:space="preserve"> will be calculated,put annual i value in</t>
    </r>
    <r>
      <rPr>
        <sz val="11"/>
        <color theme="5"/>
        <rFont val="Calibri"/>
        <family val="2"/>
        <scheme val="minor"/>
      </rPr>
      <t xml:space="preserve"> interest (red)</t>
    </r>
  </si>
  <si>
    <r>
      <t>same goes for discount, if discount is given in question, put in</t>
    </r>
    <r>
      <rPr>
        <sz val="11"/>
        <color theme="4"/>
        <rFont val="Calibri"/>
        <family val="2"/>
        <scheme val="minor"/>
      </rPr>
      <t xml:space="preserve"> discount(blue), </t>
    </r>
    <r>
      <rPr>
        <sz val="11"/>
        <color theme="1"/>
        <rFont val="Calibri"/>
        <family val="2"/>
        <scheme val="minor"/>
      </rPr>
      <t>annual i will be calculated, put in</t>
    </r>
    <r>
      <rPr>
        <sz val="11"/>
        <color theme="5"/>
        <rFont val="Calibri"/>
        <family val="2"/>
        <scheme val="minor"/>
      </rPr>
      <t xml:space="preserve"> interest(red).</t>
    </r>
  </si>
  <si>
    <t>if want discount calculation, first put interest = 0, then input discount, it contains if function, with primary argument as interest = 0 , thats y</t>
  </si>
</sst>
</file>

<file path=xl/styles.xml><?xml version="1.0" encoding="utf-8"?>
<styleSheet xmlns="http://schemas.openxmlformats.org/spreadsheetml/2006/main">
  <numFmts count="2">
    <numFmt numFmtId="164" formatCode="&quot;£&quot;#,##0.00"/>
    <numFmt numFmtId="165" formatCode="0.000000"/>
  </numFmts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2" fontId="0" fillId="0" borderId="0" xfId="0" applyNumberFormat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2" fontId="0" fillId="0" borderId="0" xfId="0" applyNumberFormat="1" applyProtection="1"/>
    <xf numFmtId="2" fontId="0" fillId="0" borderId="0" xfId="0" applyNumberFormat="1" applyAlignment="1" applyProtection="1"/>
    <xf numFmtId="2" fontId="0" fillId="0" borderId="0" xfId="0" applyNumberFormat="1" applyProtection="1">
      <protection locked="0"/>
    </xf>
    <xf numFmtId="165" fontId="0" fillId="0" borderId="0" xfId="0" applyNumberFormat="1" applyProtection="1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0" fontId="2" fillId="4" borderId="0" xfId="0" applyFont="1" applyFill="1"/>
    <xf numFmtId="0" fontId="2" fillId="5" borderId="0" xfId="0" applyFont="1" applyFill="1"/>
    <xf numFmtId="0" fontId="0" fillId="5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"/>
  <sheetViews>
    <sheetView workbookViewId="0">
      <selection activeCell="C4" sqref="C4"/>
    </sheetView>
  </sheetViews>
  <sheetFormatPr defaultRowHeight="15"/>
  <sheetData>
    <row r="1" spans="1:15">
      <c r="A1" s="2" t="s">
        <v>1</v>
      </c>
    </row>
    <row r="3" spans="1:15">
      <c r="A3" s="1" t="s">
        <v>2</v>
      </c>
      <c r="B3" s="1">
        <v>0.04</v>
      </c>
      <c r="D3" t="s">
        <v>5</v>
      </c>
      <c r="E3">
        <v>0.05</v>
      </c>
      <c r="H3" t="s">
        <v>57</v>
      </c>
      <c r="I3" s="3"/>
    </row>
    <row r="4" spans="1:15">
      <c r="A4" s="1" t="s">
        <v>0</v>
      </c>
      <c r="B4" s="1">
        <v>12</v>
      </c>
      <c r="D4" t="s">
        <v>6</v>
      </c>
      <c r="E4">
        <f>((1-$E$3)^(-1))-1</f>
        <v>5.2631578947368363E-2</v>
      </c>
    </row>
    <row r="6" spans="1:15">
      <c r="A6" t="s">
        <v>3</v>
      </c>
      <c r="B6">
        <f>((1+IF(B3&gt;0,$B$3,$E$4))^(1/$B$4)-1)*$B$4</f>
        <v>3.9284877386386974E-2</v>
      </c>
    </row>
    <row r="7" spans="1:15">
      <c r="A7" t="s">
        <v>4</v>
      </c>
      <c r="B7">
        <f>(1-(1+IF(B3&gt;0,$B$3,$E$4))^(-1/$B$4))*$B$4</f>
        <v>3.9156688577252741E-2</v>
      </c>
    </row>
    <row r="8" spans="1:15">
      <c r="A8" t="s">
        <v>7</v>
      </c>
      <c r="B8">
        <f>LN(1+IF(B3&gt;0,$B$3,$E$4))</f>
        <v>3.9220713153281329E-2</v>
      </c>
    </row>
    <row r="9" spans="1:15">
      <c r="A9" t="s">
        <v>8</v>
      </c>
      <c r="B9">
        <f>(1+IF(B3&gt;0,$B$3,$E$4))^-1</f>
        <v>0.96153846153846145</v>
      </c>
      <c r="O9" s="4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5"/>
  <sheetViews>
    <sheetView tabSelected="1" workbookViewId="0">
      <selection activeCell="H9" sqref="H9"/>
    </sheetView>
  </sheetViews>
  <sheetFormatPr defaultRowHeight="15"/>
  <cols>
    <col min="1" max="1" width="12.5703125" customWidth="1"/>
    <col min="2" max="2" width="12" bestFit="1" customWidth="1"/>
    <col min="3" max="3" width="14.28515625" customWidth="1"/>
    <col min="4" max="4" width="15.42578125" customWidth="1"/>
    <col min="6" max="6" width="10.5703125" customWidth="1"/>
    <col min="7" max="7" width="13.28515625" customWidth="1"/>
  </cols>
  <sheetData>
    <row r="1" spans="1:11">
      <c r="A1" t="s">
        <v>20</v>
      </c>
    </row>
    <row r="4" spans="1:11">
      <c r="A4" s="10" t="s">
        <v>21</v>
      </c>
      <c r="B4" s="10">
        <v>0.1</v>
      </c>
      <c r="D4" s="9" t="s">
        <v>28</v>
      </c>
      <c r="E4" s="9">
        <f>$B$6*((1-(1+$B$4)^-$B$5)/$B$4)</f>
        <v>0.4653741075440776</v>
      </c>
      <c r="F4" s="9"/>
      <c r="G4" s="9" t="s">
        <v>35</v>
      </c>
      <c r="H4" s="9">
        <f>E4*((1+B4)^B5)</f>
        <v>0.48808848170151631</v>
      </c>
      <c r="K4" t="s">
        <v>50</v>
      </c>
    </row>
    <row r="5" spans="1:11">
      <c r="A5" s="10" t="s">
        <v>48</v>
      </c>
      <c r="B5" s="10">
        <v>0.5</v>
      </c>
      <c r="D5" s="9" t="s">
        <v>29</v>
      </c>
      <c r="E5" s="9">
        <f>$B$6*((1-(1+$B$4)^-$B$5)/$B$7)</f>
        <v>0.51191151829848536</v>
      </c>
      <c r="F5" s="9"/>
      <c r="G5" s="9" t="s">
        <v>36</v>
      </c>
      <c r="H5" s="9">
        <f>E5*((1+B4)^B5)</f>
        <v>0.53689732987166794</v>
      </c>
      <c r="K5" s="15" t="s">
        <v>51</v>
      </c>
    </row>
    <row r="6" spans="1:11">
      <c r="A6" s="10" t="s">
        <v>23</v>
      </c>
      <c r="B6" s="10">
        <v>1</v>
      </c>
      <c r="D6" s="9" t="s">
        <v>31</v>
      </c>
      <c r="E6" s="9">
        <f>$B$6*((1-(1+$B$4)^-$B$5)/$B$8)</f>
        <v>0.48827324478823414</v>
      </c>
      <c r="F6" s="9"/>
      <c r="G6" s="9" t="s">
        <v>37</v>
      </c>
      <c r="H6" s="9">
        <f>E6*((1+$B$4)^$B$5)</f>
        <v>0.51210529945865035</v>
      </c>
      <c r="K6" s="15" t="s">
        <v>52</v>
      </c>
    </row>
    <row r="7" spans="1:11">
      <c r="A7" s="10" t="s">
        <v>49</v>
      </c>
      <c r="B7" s="10">
        <f>B4/(1+$B$4)</f>
        <v>9.0909090909090912E-2</v>
      </c>
      <c r="D7" s="9" t="s">
        <v>33</v>
      </c>
      <c r="E7" s="9">
        <f>$B$6*((1-(1+$B$4)^-$B$5)/$B$9)</f>
        <v>0.48633675283800504</v>
      </c>
      <c r="F7" s="9"/>
      <c r="G7" s="9" t="s">
        <v>38</v>
      </c>
      <c r="H7" s="9">
        <f>E7*((1+$B$4)^$B$5)</f>
        <v>0.51007428956683976</v>
      </c>
      <c r="K7" s="15" t="s">
        <v>53</v>
      </c>
    </row>
    <row r="8" spans="1:11">
      <c r="A8" s="10" t="s">
        <v>30</v>
      </c>
      <c r="B8" s="10">
        <f>LN(1+$B$4)</f>
        <v>9.5310179804324935E-2</v>
      </c>
      <c r="D8" s="9" t="s">
        <v>34</v>
      </c>
      <c r="E8" s="9">
        <f>$B$6*((1-(1+$B$4)^-$B$5)/$B$11)</f>
        <v>0.4902148704008733</v>
      </c>
      <c r="F8" s="9"/>
      <c r="G8" s="9" t="s">
        <v>39</v>
      </c>
      <c r="H8" s="9">
        <f>E8*((1+$B$4)^$B$5)</f>
        <v>0.51414169358102013</v>
      </c>
      <c r="K8" s="15" t="s">
        <v>54</v>
      </c>
    </row>
    <row r="9" spans="1:11">
      <c r="A9" s="10" t="s">
        <v>3</v>
      </c>
      <c r="B9" s="10">
        <f>((1+$B$4)^(1/$B$10)-1)*$B$10</f>
        <v>9.5689685146845171E-2</v>
      </c>
      <c r="D9" s="9" t="s">
        <v>47</v>
      </c>
      <c r="E9" s="9">
        <f>($E$5-$B$5*((B12)^-$B$5))/$B$4</f>
        <v>0.35180223675689237</v>
      </c>
      <c r="F9" s="9"/>
      <c r="G9" s="9"/>
      <c r="H9" s="9"/>
      <c r="K9" t="s">
        <v>55</v>
      </c>
    </row>
    <row r="10" spans="1:11">
      <c r="A10" s="10" t="s">
        <v>32</v>
      </c>
      <c r="B10" s="11">
        <v>12</v>
      </c>
      <c r="K10" t="s">
        <v>56</v>
      </c>
    </row>
    <row r="11" spans="1:11">
      <c r="A11" s="10" t="s">
        <v>4</v>
      </c>
      <c r="B11" s="10">
        <f>(1-(1+$B$4)^(-1/$B$10))*$B$10</f>
        <v>9.4932678636108658E-2</v>
      </c>
    </row>
    <row r="12" spans="1:11">
      <c r="A12" s="10" t="s">
        <v>40</v>
      </c>
      <c r="B12" s="10">
        <f>1+$B$4</f>
        <v>1.1000000000000001</v>
      </c>
    </row>
    <row r="13" spans="1:11">
      <c r="A13" s="12" t="s">
        <v>41</v>
      </c>
      <c r="B13" s="12">
        <v>0.04</v>
      </c>
    </row>
    <row r="14" spans="1:11">
      <c r="A14" s="12" t="s">
        <v>42</v>
      </c>
      <c r="B14" s="12">
        <f>((1+B13/B15)^B15)-1</f>
        <v>4.0399999999999991E-2</v>
      </c>
    </row>
    <row r="15" spans="1:11">
      <c r="A15" s="12" t="s">
        <v>43</v>
      </c>
      <c r="B15" s="12">
        <v>2</v>
      </c>
    </row>
    <row r="16" spans="1:11">
      <c r="A16" s="13" t="s">
        <v>5</v>
      </c>
      <c r="B16" s="14">
        <v>0.04</v>
      </c>
    </row>
    <row r="17" spans="1:10">
      <c r="A17" s="13" t="s">
        <v>46</v>
      </c>
      <c r="B17" s="14">
        <f>B16/(1-B16)</f>
        <v>4.1666666666666671E-2</v>
      </c>
    </row>
    <row r="22" spans="1:10">
      <c r="B22" t="s">
        <v>15</v>
      </c>
      <c r="C22" t="s">
        <v>22</v>
      </c>
      <c r="D22" t="s">
        <v>24</v>
      </c>
      <c r="E22" t="s">
        <v>25</v>
      </c>
      <c r="F22" t="s">
        <v>26</v>
      </c>
      <c r="G22" t="s">
        <v>27</v>
      </c>
      <c r="H22" t="s">
        <v>16</v>
      </c>
      <c r="I22" t="s">
        <v>44</v>
      </c>
      <c r="J22" t="s">
        <v>45</v>
      </c>
    </row>
    <row r="23" spans="1:10">
      <c r="B23">
        <v>0</v>
      </c>
      <c r="C23">
        <v>0</v>
      </c>
      <c r="D23">
        <f>VALUE($B$6)</f>
        <v>1</v>
      </c>
      <c r="E23">
        <f>(1+$B$4)^-B23</f>
        <v>1</v>
      </c>
      <c r="F23">
        <f>C23*E23</f>
        <v>0</v>
      </c>
      <c r="G23">
        <f>D23*E23</f>
        <v>1</v>
      </c>
      <c r="H23">
        <f>(1+$B$4)^B23</f>
        <v>1</v>
      </c>
      <c r="I23">
        <f>C23*H23</f>
        <v>0</v>
      </c>
      <c r="J23">
        <f>H23*D23</f>
        <v>1</v>
      </c>
    </row>
    <row r="24" spans="1:10">
      <c r="B24">
        <v>1</v>
      </c>
      <c r="C24">
        <f>VALUE($B$6)</f>
        <v>1</v>
      </c>
      <c r="D24">
        <f t="shared" ref="D24:D43" si="0">VALUE($B$6)</f>
        <v>1</v>
      </c>
      <c r="E24">
        <f t="shared" ref="E24:E43" si="1">(1+$B$4)^-B24</f>
        <v>0.90909090909090906</v>
      </c>
      <c r="F24">
        <f t="shared" ref="F24:F42" si="2">C24*E24</f>
        <v>0.90909090909090906</v>
      </c>
      <c r="G24">
        <f t="shared" ref="G24:G43" si="3">D24*E24</f>
        <v>0.90909090909090906</v>
      </c>
      <c r="H24">
        <f t="shared" ref="H24:H43" si="4">(1+$B$4)^B24</f>
        <v>1.1000000000000001</v>
      </c>
      <c r="I24">
        <f t="shared" ref="I24:I43" si="5">C24*H24</f>
        <v>1.1000000000000001</v>
      </c>
      <c r="J24">
        <f t="shared" ref="J24:J43" si="6">H24*D24</f>
        <v>1.1000000000000001</v>
      </c>
    </row>
    <row r="25" spans="1:10">
      <c r="B25">
        <v>2</v>
      </c>
      <c r="C25">
        <f t="shared" ref="C25:C43" si="7">VALUE($B$6)</f>
        <v>1</v>
      </c>
      <c r="D25">
        <f t="shared" si="0"/>
        <v>1</v>
      </c>
      <c r="E25">
        <f t="shared" si="1"/>
        <v>0.82644628099173545</v>
      </c>
      <c r="F25">
        <f t="shared" si="2"/>
        <v>0.82644628099173545</v>
      </c>
      <c r="G25">
        <f t="shared" si="3"/>
        <v>0.82644628099173545</v>
      </c>
      <c r="H25">
        <f t="shared" si="4"/>
        <v>1.2100000000000002</v>
      </c>
      <c r="I25">
        <f t="shared" si="5"/>
        <v>1.2100000000000002</v>
      </c>
      <c r="J25">
        <f t="shared" si="6"/>
        <v>1.2100000000000002</v>
      </c>
    </row>
    <row r="26" spans="1:10">
      <c r="B26">
        <v>3</v>
      </c>
      <c r="C26">
        <f t="shared" si="7"/>
        <v>1</v>
      </c>
      <c r="D26">
        <f t="shared" si="0"/>
        <v>1</v>
      </c>
      <c r="E26">
        <f t="shared" si="1"/>
        <v>0.75131480090157754</v>
      </c>
      <c r="F26">
        <f t="shared" si="2"/>
        <v>0.75131480090157754</v>
      </c>
      <c r="G26">
        <f t="shared" si="3"/>
        <v>0.75131480090157754</v>
      </c>
      <c r="H26">
        <f t="shared" si="4"/>
        <v>1.3310000000000004</v>
      </c>
      <c r="I26">
        <f t="shared" si="5"/>
        <v>1.3310000000000004</v>
      </c>
      <c r="J26">
        <f t="shared" si="6"/>
        <v>1.3310000000000004</v>
      </c>
    </row>
    <row r="27" spans="1:10">
      <c r="B27">
        <v>4</v>
      </c>
      <c r="C27">
        <f t="shared" si="7"/>
        <v>1</v>
      </c>
      <c r="D27">
        <f t="shared" si="0"/>
        <v>1</v>
      </c>
      <c r="E27">
        <f t="shared" si="1"/>
        <v>0.68301345536507052</v>
      </c>
      <c r="F27">
        <f t="shared" si="2"/>
        <v>0.68301345536507052</v>
      </c>
      <c r="G27">
        <f t="shared" si="3"/>
        <v>0.68301345536507052</v>
      </c>
      <c r="H27">
        <f t="shared" si="4"/>
        <v>1.4641000000000004</v>
      </c>
      <c r="I27">
        <f t="shared" si="5"/>
        <v>1.4641000000000004</v>
      </c>
      <c r="J27">
        <f t="shared" si="6"/>
        <v>1.4641000000000004</v>
      </c>
    </row>
    <row r="28" spans="1:10">
      <c r="B28">
        <v>5</v>
      </c>
      <c r="C28">
        <f t="shared" si="7"/>
        <v>1</v>
      </c>
      <c r="D28">
        <f t="shared" si="0"/>
        <v>1</v>
      </c>
      <c r="E28">
        <f t="shared" si="1"/>
        <v>0.62092132305915493</v>
      </c>
      <c r="F28">
        <f t="shared" si="2"/>
        <v>0.62092132305915493</v>
      </c>
      <c r="G28">
        <f t="shared" si="3"/>
        <v>0.62092132305915493</v>
      </c>
      <c r="H28">
        <f t="shared" si="4"/>
        <v>1.6105100000000006</v>
      </c>
      <c r="I28">
        <f t="shared" si="5"/>
        <v>1.6105100000000006</v>
      </c>
      <c r="J28">
        <f t="shared" si="6"/>
        <v>1.6105100000000006</v>
      </c>
    </row>
    <row r="29" spans="1:10">
      <c r="B29">
        <v>6</v>
      </c>
      <c r="C29">
        <f t="shared" si="7"/>
        <v>1</v>
      </c>
      <c r="D29">
        <f t="shared" si="0"/>
        <v>1</v>
      </c>
      <c r="E29">
        <f t="shared" si="1"/>
        <v>0.56447393005377722</v>
      </c>
      <c r="F29">
        <f t="shared" si="2"/>
        <v>0.56447393005377722</v>
      </c>
      <c r="G29">
        <f t="shared" si="3"/>
        <v>0.56447393005377722</v>
      </c>
      <c r="H29">
        <f t="shared" si="4"/>
        <v>1.7715610000000008</v>
      </c>
      <c r="I29">
        <f t="shared" si="5"/>
        <v>1.7715610000000008</v>
      </c>
      <c r="J29">
        <f t="shared" si="6"/>
        <v>1.7715610000000008</v>
      </c>
    </row>
    <row r="30" spans="1:10">
      <c r="B30">
        <v>7</v>
      </c>
      <c r="C30">
        <f t="shared" si="7"/>
        <v>1</v>
      </c>
      <c r="D30">
        <f t="shared" si="0"/>
        <v>1</v>
      </c>
      <c r="E30">
        <f t="shared" si="1"/>
        <v>0.51315811823070645</v>
      </c>
      <c r="F30">
        <f t="shared" si="2"/>
        <v>0.51315811823070645</v>
      </c>
      <c r="G30">
        <f t="shared" si="3"/>
        <v>0.51315811823070645</v>
      </c>
      <c r="H30">
        <f t="shared" si="4"/>
        <v>1.9487171000000012</v>
      </c>
      <c r="I30">
        <f t="shared" si="5"/>
        <v>1.9487171000000012</v>
      </c>
      <c r="J30">
        <f t="shared" si="6"/>
        <v>1.9487171000000012</v>
      </c>
    </row>
    <row r="31" spans="1:10">
      <c r="B31">
        <v>8</v>
      </c>
      <c r="C31">
        <f t="shared" si="7"/>
        <v>1</v>
      </c>
      <c r="D31">
        <f t="shared" si="0"/>
        <v>1</v>
      </c>
      <c r="E31">
        <f t="shared" si="1"/>
        <v>0.46650738020973315</v>
      </c>
      <c r="F31">
        <f t="shared" si="2"/>
        <v>0.46650738020973315</v>
      </c>
      <c r="G31">
        <f t="shared" si="3"/>
        <v>0.46650738020973315</v>
      </c>
      <c r="H31">
        <f t="shared" si="4"/>
        <v>2.1435888100000011</v>
      </c>
      <c r="I31">
        <f t="shared" si="5"/>
        <v>2.1435888100000011</v>
      </c>
      <c r="J31">
        <f t="shared" si="6"/>
        <v>2.1435888100000011</v>
      </c>
    </row>
    <row r="32" spans="1:10">
      <c r="B32">
        <v>9</v>
      </c>
      <c r="C32">
        <f t="shared" si="7"/>
        <v>1</v>
      </c>
      <c r="D32">
        <f t="shared" si="0"/>
        <v>1</v>
      </c>
      <c r="E32">
        <f t="shared" si="1"/>
        <v>0.42409761837248466</v>
      </c>
      <c r="F32">
        <f t="shared" si="2"/>
        <v>0.42409761837248466</v>
      </c>
      <c r="G32">
        <f t="shared" si="3"/>
        <v>0.42409761837248466</v>
      </c>
      <c r="H32">
        <f t="shared" si="4"/>
        <v>2.3579476910000015</v>
      </c>
      <c r="I32">
        <f t="shared" si="5"/>
        <v>2.3579476910000015</v>
      </c>
      <c r="J32">
        <f t="shared" si="6"/>
        <v>2.3579476910000015</v>
      </c>
    </row>
    <row r="33" spans="2:10">
      <c r="B33">
        <v>10</v>
      </c>
      <c r="C33">
        <f t="shared" si="7"/>
        <v>1</v>
      </c>
      <c r="D33">
        <f t="shared" si="0"/>
        <v>1</v>
      </c>
      <c r="E33">
        <f t="shared" si="1"/>
        <v>0.38554328942953148</v>
      </c>
      <c r="F33">
        <f t="shared" si="2"/>
        <v>0.38554328942953148</v>
      </c>
      <c r="G33">
        <f t="shared" si="3"/>
        <v>0.38554328942953148</v>
      </c>
      <c r="H33">
        <f t="shared" si="4"/>
        <v>2.5937424601000019</v>
      </c>
      <c r="I33">
        <f t="shared" si="5"/>
        <v>2.5937424601000019</v>
      </c>
      <c r="J33">
        <f t="shared" si="6"/>
        <v>2.5937424601000019</v>
      </c>
    </row>
    <row r="34" spans="2:10">
      <c r="B34">
        <v>11</v>
      </c>
      <c r="C34">
        <f t="shared" si="7"/>
        <v>1</v>
      </c>
      <c r="D34">
        <f t="shared" si="0"/>
        <v>1</v>
      </c>
      <c r="E34">
        <f t="shared" si="1"/>
        <v>0.3504938994813922</v>
      </c>
      <c r="F34">
        <f t="shared" si="2"/>
        <v>0.3504938994813922</v>
      </c>
      <c r="G34">
        <f t="shared" si="3"/>
        <v>0.3504938994813922</v>
      </c>
      <c r="H34">
        <f t="shared" si="4"/>
        <v>2.8531167061100025</v>
      </c>
      <c r="I34">
        <f t="shared" si="5"/>
        <v>2.8531167061100025</v>
      </c>
      <c r="J34">
        <f t="shared" si="6"/>
        <v>2.8531167061100025</v>
      </c>
    </row>
    <row r="35" spans="2:10">
      <c r="B35">
        <v>12</v>
      </c>
      <c r="C35">
        <f t="shared" si="7"/>
        <v>1</v>
      </c>
      <c r="D35">
        <f t="shared" si="0"/>
        <v>1</v>
      </c>
      <c r="E35">
        <f t="shared" si="1"/>
        <v>0.31863081771035656</v>
      </c>
      <c r="F35">
        <f t="shared" si="2"/>
        <v>0.31863081771035656</v>
      </c>
      <c r="G35">
        <f t="shared" si="3"/>
        <v>0.31863081771035656</v>
      </c>
      <c r="H35">
        <f t="shared" si="4"/>
        <v>3.1384283767210026</v>
      </c>
      <c r="I35">
        <f t="shared" si="5"/>
        <v>3.1384283767210026</v>
      </c>
      <c r="J35">
        <f t="shared" si="6"/>
        <v>3.1384283767210026</v>
      </c>
    </row>
    <row r="36" spans="2:10">
      <c r="B36">
        <v>13</v>
      </c>
      <c r="C36">
        <f t="shared" si="7"/>
        <v>1</v>
      </c>
      <c r="D36">
        <f t="shared" si="0"/>
        <v>1</v>
      </c>
      <c r="E36">
        <f t="shared" si="1"/>
        <v>0.28966437973668779</v>
      </c>
      <c r="F36">
        <f t="shared" si="2"/>
        <v>0.28966437973668779</v>
      </c>
      <c r="G36">
        <f t="shared" si="3"/>
        <v>0.28966437973668779</v>
      </c>
      <c r="H36">
        <f t="shared" si="4"/>
        <v>3.4522712143931029</v>
      </c>
      <c r="I36">
        <f t="shared" si="5"/>
        <v>3.4522712143931029</v>
      </c>
      <c r="J36">
        <f t="shared" si="6"/>
        <v>3.4522712143931029</v>
      </c>
    </row>
    <row r="37" spans="2:10">
      <c r="B37">
        <v>14</v>
      </c>
      <c r="C37">
        <f t="shared" si="7"/>
        <v>1</v>
      </c>
      <c r="D37">
        <f t="shared" si="0"/>
        <v>1</v>
      </c>
      <c r="E37">
        <f t="shared" si="1"/>
        <v>0.26333125430607973</v>
      </c>
      <c r="F37">
        <f t="shared" si="2"/>
        <v>0.26333125430607973</v>
      </c>
      <c r="G37">
        <f t="shared" si="3"/>
        <v>0.26333125430607973</v>
      </c>
      <c r="H37">
        <f t="shared" si="4"/>
        <v>3.7974983358324139</v>
      </c>
      <c r="I37">
        <f t="shared" si="5"/>
        <v>3.7974983358324139</v>
      </c>
      <c r="J37">
        <f t="shared" si="6"/>
        <v>3.7974983358324139</v>
      </c>
    </row>
    <row r="38" spans="2:10">
      <c r="B38">
        <v>15</v>
      </c>
      <c r="C38">
        <f t="shared" si="7"/>
        <v>1</v>
      </c>
      <c r="D38">
        <f t="shared" si="0"/>
        <v>1</v>
      </c>
      <c r="E38">
        <f t="shared" si="1"/>
        <v>0.23939204936916339</v>
      </c>
      <c r="F38">
        <f t="shared" si="2"/>
        <v>0.23939204936916339</v>
      </c>
      <c r="G38">
        <f t="shared" si="3"/>
        <v>0.23939204936916339</v>
      </c>
      <c r="H38">
        <f t="shared" si="4"/>
        <v>4.1772481694156554</v>
      </c>
      <c r="I38">
        <f t="shared" si="5"/>
        <v>4.1772481694156554</v>
      </c>
      <c r="J38">
        <f t="shared" si="6"/>
        <v>4.1772481694156554</v>
      </c>
    </row>
    <row r="39" spans="2:10">
      <c r="B39">
        <v>16</v>
      </c>
      <c r="C39">
        <f t="shared" si="7"/>
        <v>1</v>
      </c>
      <c r="D39">
        <f t="shared" si="0"/>
        <v>1</v>
      </c>
      <c r="E39">
        <f t="shared" si="1"/>
        <v>0.21762913579014853</v>
      </c>
      <c r="F39">
        <f t="shared" si="2"/>
        <v>0.21762913579014853</v>
      </c>
      <c r="G39">
        <f t="shared" si="3"/>
        <v>0.21762913579014853</v>
      </c>
      <c r="H39">
        <f t="shared" si="4"/>
        <v>4.5949729863572211</v>
      </c>
      <c r="I39">
        <f t="shared" si="5"/>
        <v>4.5949729863572211</v>
      </c>
      <c r="J39">
        <f t="shared" si="6"/>
        <v>4.5949729863572211</v>
      </c>
    </row>
    <row r="40" spans="2:10">
      <c r="B40">
        <v>17</v>
      </c>
      <c r="C40">
        <f t="shared" si="7"/>
        <v>1</v>
      </c>
      <c r="D40">
        <f t="shared" si="0"/>
        <v>1</v>
      </c>
      <c r="E40">
        <f t="shared" si="1"/>
        <v>0.19784466890013502</v>
      </c>
      <c r="F40">
        <f t="shared" si="2"/>
        <v>0.19784466890013502</v>
      </c>
      <c r="G40">
        <f t="shared" si="3"/>
        <v>0.19784466890013502</v>
      </c>
      <c r="H40">
        <f t="shared" si="4"/>
        <v>5.0544702849929433</v>
      </c>
      <c r="I40">
        <f t="shared" si="5"/>
        <v>5.0544702849929433</v>
      </c>
      <c r="J40">
        <f t="shared" si="6"/>
        <v>5.0544702849929433</v>
      </c>
    </row>
    <row r="41" spans="2:10">
      <c r="B41">
        <v>18</v>
      </c>
      <c r="C41">
        <f t="shared" si="7"/>
        <v>1</v>
      </c>
      <c r="D41">
        <f t="shared" si="0"/>
        <v>1</v>
      </c>
      <c r="E41">
        <f t="shared" si="1"/>
        <v>0.17985878990921364</v>
      </c>
      <c r="F41">
        <f t="shared" si="2"/>
        <v>0.17985878990921364</v>
      </c>
      <c r="G41">
        <f t="shared" si="3"/>
        <v>0.17985878990921364</v>
      </c>
      <c r="H41">
        <f t="shared" si="4"/>
        <v>5.5599173134922379</v>
      </c>
      <c r="I41">
        <f t="shared" si="5"/>
        <v>5.5599173134922379</v>
      </c>
      <c r="J41">
        <f t="shared" si="6"/>
        <v>5.5599173134922379</v>
      </c>
    </row>
    <row r="42" spans="2:10">
      <c r="B42">
        <v>19</v>
      </c>
      <c r="C42">
        <f t="shared" si="7"/>
        <v>1</v>
      </c>
      <c r="D42">
        <f t="shared" si="0"/>
        <v>1</v>
      </c>
      <c r="E42">
        <f t="shared" si="1"/>
        <v>0.16350799082655781</v>
      </c>
      <c r="F42">
        <f t="shared" si="2"/>
        <v>0.16350799082655781</v>
      </c>
      <c r="G42">
        <f t="shared" si="3"/>
        <v>0.16350799082655781</v>
      </c>
      <c r="H42">
        <f t="shared" si="4"/>
        <v>6.1159090448414632</v>
      </c>
      <c r="I42">
        <f t="shared" si="5"/>
        <v>6.1159090448414632</v>
      </c>
      <c r="J42">
        <f t="shared" si="6"/>
        <v>6.1159090448414632</v>
      </c>
    </row>
    <row r="43" spans="2:10">
      <c r="B43">
        <v>20</v>
      </c>
      <c r="C43">
        <f t="shared" si="7"/>
        <v>1</v>
      </c>
      <c r="D43">
        <f t="shared" si="0"/>
        <v>1</v>
      </c>
      <c r="E43">
        <f t="shared" si="1"/>
        <v>0.14864362802414349</v>
      </c>
      <c r="F43">
        <f>C43*E43</f>
        <v>0.14864362802414349</v>
      </c>
      <c r="G43">
        <f t="shared" si="3"/>
        <v>0.14864362802414349</v>
      </c>
      <c r="H43">
        <f t="shared" si="4"/>
        <v>6.7274999493256091</v>
      </c>
      <c r="I43">
        <f t="shared" si="5"/>
        <v>6.7274999493256091</v>
      </c>
      <c r="J43">
        <f t="shared" si="6"/>
        <v>6.7274999493256091</v>
      </c>
    </row>
    <row r="44" spans="2:10">
      <c r="B44">
        <v>21</v>
      </c>
    </row>
    <row r="45" spans="2:10">
      <c r="B45">
        <v>22</v>
      </c>
    </row>
    <row r="46" spans="2:10">
      <c r="B46">
        <v>23</v>
      </c>
    </row>
    <row r="47" spans="2:10">
      <c r="B47">
        <v>24</v>
      </c>
    </row>
    <row r="48" spans="2:10">
      <c r="B48">
        <v>25</v>
      </c>
    </row>
    <row r="49" spans="2:2">
      <c r="B49">
        <v>27</v>
      </c>
    </row>
    <row r="50" spans="2:2">
      <c r="B50">
        <v>28</v>
      </c>
    </row>
    <row r="51" spans="2:2">
      <c r="B51">
        <v>29</v>
      </c>
    </row>
    <row r="52" spans="2:2">
      <c r="B52">
        <v>30</v>
      </c>
    </row>
    <row r="53" spans="2:2">
      <c r="B53">
        <v>31</v>
      </c>
    </row>
    <row r="54" spans="2:2">
      <c r="B54">
        <v>32</v>
      </c>
    </row>
    <row r="55" spans="2:2">
      <c r="B55">
        <v>33</v>
      </c>
    </row>
    <row r="56" spans="2:2">
      <c r="B56">
        <v>34</v>
      </c>
    </row>
    <row r="57" spans="2:2">
      <c r="B57">
        <v>35</v>
      </c>
    </row>
    <row r="58" spans="2:2">
      <c r="B58">
        <v>36</v>
      </c>
    </row>
    <row r="59" spans="2:2">
      <c r="B59">
        <v>37</v>
      </c>
    </row>
    <row r="60" spans="2:2">
      <c r="B60">
        <v>38</v>
      </c>
    </row>
    <row r="61" spans="2:2">
      <c r="B61">
        <v>39</v>
      </c>
    </row>
    <row r="62" spans="2:2">
      <c r="B62">
        <v>40</v>
      </c>
    </row>
    <row r="63" spans="2:2">
      <c r="B63">
        <v>41</v>
      </c>
    </row>
    <row r="64" spans="2:2">
      <c r="B64">
        <v>42</v>
      </c>
    </row>
    <row r="65" spans="2:2">
      <c r="B65">
        <v>43</v>
      </c>
    </row>
    <row r="66" spans="2:2">
      <c r="B66">
        <v>44</v>
      </c>
    </row>
    <row r="67" spans="2:2">
      <c r="B67">
        <v>45</v>
      </c>
    </row>
    <row r="68" spans="2:2">
      <c r="B68">
        <v>46</v>
      </c>
    </row>
    <row r="69" spans="2:2">
      <c r="B69">
        <v>47</v>
      </c>
    </row>
    <row r="70" spans="2:2">
      <c r="B70">
        <v>48</v>
      </c>
    </row>
    <row r="71" spans="2:2">
      <c r="B71">
        <v>49</v>
      </c>
    </row>
    <row r="72" spans="2:2">
      <c r="B72">
        <v>50</v>
      </c>
    </row>
    <row r="73" spans="2:2">
      <c r="B73">
        <v>51</v>
      </c>
    </row>
    <row r="74" spans="2:2">
      <c r="B74">
        <v>52</v>
      </c>
    </row>
    <row r="75" spans="2:2">
      <c r="B75">
        <v>53</v>
      </c>
    </row>
    <row r="76" spans="2:2">
      <c r="B76">
        <v>54</v>
      </c>
    </row>
    <row r="77" spans="2:2">
      <c r="B77">
        <v>55</v>
      </c>
    </row>
    <row r="78" spans="2:2">
      <c r="B78">
        <v>56</v>
      </c>
    </row>
    <row r="79" spans="2:2">
      <c r="B79">
        <v>57</v>
      </c>
    </row>
    <row r="80" spans="2:2">
      <c r="B80">
        <v>58</v>
      </c>
    </row>
    <row r="81" spans="2:2">
      <c r="B81">
        <v>59</v>
      </c>
    </row>
    <row r="82" spans="2:2">
      <c r="B82">
        <v>60</v>
      </c>
    </row>
    <row r="83" spans="2:2">
      <c r="B83">
        <v>61</v>
      </c>
    </row>
    <row r="84" spans="2:2">
      <c r="B84">
        <v>62</v>
      </c>
    </row>
    <row r="85" spans="2:2">
      <c r="B85">
        <v>63</v>
      </c>
    </row>
    <row r="86" spans="2:2">
      <c r="B86">
        <v>64</v>
      </c>
    </row>
    <row r="87" spans="2:2">
      <c r="B87">
        <v>65</v>
      </c>
    </row>
    <row r="88" spans="2:2">
      <c r="B88">
        <v>66</v>
      </c>
    </row>
    <row r="89" spans="2:2">
      <c r="B89">
        <v>67</v>
      </c>
    </row>
    <row r="90" spans="2:2">
      <c r="B90">
        <v>68</v>
      </c>
    </row>
    <row r="91" spans="2:2">
      <c r="B91">
        <v>69</v>
      </c>
    </row>
    <row r="92" spans="2:2">
      <c r="B92">
        <v>70</v>
      </c>
    </row>
    <row r="93" spans="2:2">
      <c r="B93">
        <v>71</v>
      </c>
    </row>
    <row r="94" spans="2:2">
      <c r="B94">
        <v>72</v>
      </c>
    </row>
    <row r="95" spans="2:2">
      <c r="B95">
        <v>73</v>
      </c>
    </row>
    <row r="96" spans="2:2">
      <c r="B96">
        <v>74</v>
      </c>
    </row>
    <row r="97" spans="2:2">
      <c r="B97">
        <v>75</v>
      </c>
    </row>
    <row r="98" spans="2:2">
      <c r="B98">
        <v>76</v>
      </c>
    </row>
    <row r="99" spans="2:2">
      <c r="B99">
        <v>77</v>
      </c>
    </row>
    <row r="100" spans="2:2">
      <c r="B100">
        <v>78</v>
      </c>
    </row>
    <row r="101" spans="2:2">
      <c r="B101">
        <v>79</v>
      </c>
    </row>
    <row r="102" spans="2:2">
      <c r="B102">
        <v>80</v>
      </c>
    </row>
    <row r="103" spans="2:2">
      <c r="B103">
        <v>81</v>
      </c>
    </row>
    <row r="104" spans="2:2">
      <c r="B104">
        <v>82</v>
      </c>
    </row>
    <row r="105" spans="2:2">
      <c r="B105">
        <v>83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35"/>
  <sheetViews>
    <sheetView topLeftCell="A3" workbookViewId="0">
      <selection activeCell="I3" sqref="I3"/>
    </sheetView>
  </sheetViews>
  <sheetFormatPr defaultRowHeight="15"/>
  <cols>
    <col min="1" max="1" width="12.5703125" customWidth="1"/>
    <col min="2" max="2" width="10" bestFit="1" customWidth="1"/>
  </cols>
  <sheetData>
    <row r="1" spans="1:18">
      <c r="A1" s="5" t="s">
        <v>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2"/>
      <c r="O1" s="2"/>
      <c r="P1" s="2"/>
      <c r="Q1" s="2"/>
      <c r="R1" s="2"/>
    </row>
    <row r="2" spans="1:18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2"/>
      <c r="O2" s="2"/>
      <c r="P2" s="2"/>
      <c r="Q2" s="2"/>
      <c r="R2" s="2"/>
    </row>
    <row r="3" spans="1:18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2"/>
      <c r="O3" s="2"/>
      <c r="P3" s="2"/>
      <c r="Q3" s="2"/>
      <c r="R3" s="2"/>
    </row>
    <row r="4" spans="1:18">
      <c r="A4" s="5" t="s">
        <v>2</v>
      </c>
      <c r="B4" s="8">
        <v>3.2000000000000001E-2</v>
      </c>
      <c r="C4" s="5"/>
      <c r="D4" s="6"/>
      <c r="E4" s="5" t="s">
        <v>3</v>
      </c>
      <c r="F4" s="5">
        <f>((1+$F$5/$F$6)^($F$6))-1</f>
        <v>0</v>
      </c>
      <c r="G4" s="5"/>
      <c r="H4" s="5"/>
      <c r="I4" s="5"/>
      <c r="J4" s="5"/>
      <c r="K4" s="5"/>
      <c r="L4" s="5"/>
      <c r="M4" s="5"/>
      <c r="N4" s="2"/>
      <c r="O4" s="2"/>
      <c r="P4" s="2"/>
      <c r="Q4" s="2"/>
      <c r="R4" s="2"/>
    </row>
    <row r="5" spans="1:18">
      <c r="A5" s="5" t="s">
        <v>10</v>
      </c>
      <c r="B5" s="5">
        <v>20</v>
      </c>
      <c r="C5" s="5"/>
      <c r="E5" s="5" t="s">
        <v>19</v>
      </c>
      <c r="F5" s="5">
        <v>0</v>
      </c>
      <c r="G5" s="5"/>
      <c r="H5" s="5"/>
      <c r="I5" s="5"/>
      <c r="J5" s="5"/>
      <c r="K5" s="5"/>
      <c r="L5" s="5"/>
      <c r="M5" s="5"/>
      <c r="N5" s="2"/>
      <c r="O5" s="2"/>
      <c r="P5" s="2"/>
      <c r="Q5" s="2"/>
      <c r="R5" s="2"/>
    </row>
    <row r="6" spans="1:18">
      <c r="A6" s="5" t="s">
        <v>11</v>
      </c>
      <c r="B6" s="5">
        <v>0</v>
      </c>
      <c r="C6" s="5"/>
      <c r="D6" s="5"/>
      <c r="E6" s="5" t="s">
        <v>18</v>
      </c>
      <c r="F6" s="5">
        <v>12</v>
      </c>
      <c r="G6" s="5"/>
      <c r="H6" s="5"/>
      <c r="I6" s="5"/>
      <c r="J6" s="5"/>
      <c r="K6" s="5"/>
      <c r="L6" s="5"/>
      <c r="M6" s="5"/>
      <c r="N6" s="2"/>
      <c r="O6" s="2"/>
      <c r="P6" s="2"/>
      <c r="Q6" s="2"/>
      <c r="R6" s="2"/>
    </row>
    <row r="7" spans="1:18">
      <c r="A7" s="5" t="s">
        <v>12</v>
      </c>
      <c r="B7" s="5">
        <v>20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2"/>
      <c r="O7" s="2"/>
      <c r="P7" s="2"/>
      <c r="Q7" s="2"/>
      <c r="R7" s="2"/>
    </row>
    <row r="8" spans="1:18">
      <c r="A8" s="5" t="s">
        <v>13</v>
      </c>
      <c r="B8" s="5">
        <v>100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2"/>
      <c r="O8" s="2"/>
      <c r="P8" s="2"/>
      <c r="Q8" s="2"/>
      <c r="R8" s="2"/>
    </row>
    <row r="9" spans="1:18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2"/>
      <c r="O9" s="7"/>
      <c r="P9" s="2"/>
      <c r="Q9" s="2"/>
      <c r="R9" s="2"/>
    </row>
    <row r="10" spans="1:18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2"/>
      <c r="O10" s="2"/>
      <c r="P10" s="2"/>
      <c r="Q10" s="2"/>
      <c r="R10" s="2"/>
    </row>
    <row r="11" spans="1:18">
      <c r="A11" s="5" t="s">
        <v>14</v>
      </c>
      <c r="B11" s="5">
        <f>$B$8*((1+IF(B4&gt;0,$B$4,$F$4))^$B$5)</f>
        <v>187.75605250630073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2"/>
      <c r="O11" s="2"/>
      <c r="P11" s="2"/>
      <c r="Q11" s="2"/>
      <c r="R11" s="2"/>
    </row>
    <row r="12" spans="1:18">
      <c r="A12" s="5"/>
      <c r="B12" s="5"/>
      <c r="C12" s="5"/>
      <c r="D12" s="5" t="s">
        <v>15</v>
      </c>
      <c r="E12" s="5" t="s">
        <v>16</v>
      </c>
      <c r="F12" s="5" t="s">
        <v>17</v>
      </c>
      <c r="G12" s="5"/>
      <c r="H12" s="5"/>
      <c r="I12" s="5"/>
      <c r="J12" s="5"/>
      <c r="K12" s="5"/>
      <c r="L12" s="5"/>
      <c r="M12" s="5"/>
      <c r="N12" s="2"/>
      <c r="O12" s="2"/>
      <c r="P12" s="2"/>
      <c r="Q12" s="2"/>
      <c r="R12" s="2"/>
    </row>
    <row r="13" spans="1:18">
      <c r="A13" s="5"/>
      <c r="B13" s="5"/>
      <c r="C13" s="5"/>
      <c r="D13" s="5">
        <v>0</v>
      </c>
      <c r="E13" s="5">
        <f>((1+IF($B$4&gt;0,$B$4,$F$4))^D13)</f>
        <v>1</v>
      </c>
      <c r="F13" s="5">
        <f>$B$8*E13</f>
        <v>100</v>
      </c>
      <c r="G13" s="5"/>
      <c r="H13" s="5"/>
      <c r="I13" s="5"/>
      <c r="J13" s="5"/>
      <c r="K13" s="5"/>
      <c r="L13" s="5"/>
      <c r="M13" s="5"/>
      <c r="N13" s="2"/>
      <c r="O13" s="2"/>
      <c r="P13" s="2"/>
      <c r="Q13" s="2"/>
      <c r="R13" s="2"/>
    </row>
    <row r="14" spans="1:18">
      <c r="A14" s="5"/>
      <c r="B14" s="5"/>
      <c r="C14" s="5"/>
      <c r="D14" s="5">
        <v>1</v>
      </c>
      <c r="E14" s="5">
        <f t="shared" ref="E14:E33" si="0">((1+IF($B$4&gt;0,$B$4,$F$4))^D14)</f>
        <v>1.032</v>
      </c>
      <c r="F14" s="5">
        <f t="shared" ref="F14:F33" si="1">$B$8*E14</f>
        <v>103.2</v>
      </c>
      <c r="G14" s="5"/>
      <c r="H14" s="5"/>
      <c r="I14" s="5"/>
      <c r="J14" s="5"/>
      <c r="K14" s="5"/>
      <c r="L14" s="5"/>
      <c r="M14" s="5"/>
      <c r="N14" s="2"/>
      <c r="O14" s="2"/>
      <c r="P14" s="2"/>
      <c r="Q14" s="2"/>
      <c r="R14" s="2"/>
    </row>
    <row r="15" spans="1:18">
      <c r="A15" s="5"/>
      <c r="B15" s="5"/>
      <c r="C15" s="5"/>
      <c r="D15" s="5">
        <v>2</v>
      </c>
      <c r="E15" s="5">
        <f t="shared" si="0"/>
        <v>1.065024</v>
      </c>
      <c r="F15" s="5">
        <f t="shared" si="1"/>
        <v>106.50239999999999</v>
      </c>
      <c r="G15" s="5"/>
      <c r="H15" s="5"/>
      <c r="I15" s="5"/>
      <c r="J15" s="5"/>
      <c r="K15" s="5"/>
      <c r="L15" s="5"/>
      <c r="M15" s="5"/>
      <c r="N15" s="2"/>
      <c r="O15" s="2"/>
      <c r="P15" s="2"/>
      <c r="Q15" s="2"/>
      <c r="R15" s="2"/>
    </row>
    <row r="16" spans="1:18">
      <c r="A16" s="5"/>
      <c r="B16" s="5"/>
      <c r="C16" s="5"/>
      <c r="D16" s="5">
        <v>3</v>
      </c>
      <c r="E16" s="5">
        <f t="shared" si="0"/>
        <v>1.0991047679999999</v>
      </c>
      <c r="F16" s="5">
        <f t="shared" si="1"/>
        <v>109.91047679999998</v>
      </c>
      <c r="G16" s="5"/>
      <c r="H16" s="5"/>
      <c r="I16" s="5"/>
      <c r="J16" s="5"/>
      <c r="K16" s="5"/>
      <c r="L16" s="5"/>
      <c r="M16" s="5"/>
      <c r="N16" s="2"/>
      <c r="O16" s="2"/>
      <c r="P16" s="2"/>
      <c r="Q16" s="2"/>
      <c r="R16" s="2"/>
    </row>
    <row r="17" spans="1:18">
      <c r="A17" s="5"/>
      <c r="B17" s="5"/>
      <c r="C17" s="5"/>
      <c r="D17" s="5">
        <v>4</v>
      </c>
      <c r="E17" s="5">
        <f t="shared" si="0"/>
        <v>1.1342761205759999</v>
      </c>
      <c r="F17" s="5">
        <f t="shared" si="1"/>
        <v>113.42761205759999</v>
      </c>
      <c r="G17" s="5"/>
      <c r="H17" s="5"/>
      <c r="I17" s="5"/>
      <c r="J17" s="5"/>
      <c r="K17" s="5"/>
      <c r="L17" s="5"/>
      <c r="M17" s="5"/>
      <c r="N17" s="2"/>
      <c r="O17" s="2"/>
      <c r="P17" s="2"/>
      <c r="Q17" s="2"/>
      <c r="R17" s="2"/>
    </row>
    <row r="18" spans="1:18">
      <c r="A18" s="5"/>
      <c r="B18" s="5"/>
      <c r="C18" s="5"/>
      <c r="D18" s="5">
        <v>5</v>
      </c>
      <c r="E18" s="5">
        <f t="shared" si="0"/>
        <v>1.170572956434432</v>
      </c>
      <c r="F18" s="5">
        <f t="shared" si="1"/>
        <v>117.05729564344321</v>
      </c>
      <c r="G18" s="5"/>
      <c r="H18" s="5"/>
      <c r="I18" s="5"/>
      <c r="J18" s="5"/>
      <c r="K18" s="5"/>
      <c r="L18" s="5"/>
      <c r="M18" s="5"/>
      <c r="N18" s="2"/>
      <c r="O18" s="2"/>
      <c r="P18" s="2"/>
      <c r="Q18" s="2"/>
      <c r="R18" s="2"/>
    </row>
    <row r="19" spans="1:18">
      <c r="A19" s="5"/>
      <c r="B19" s="5"/>
      <c r="C19" s="5"/>
      <c r="D19" s="5">
        <v>6</v>
      </c>
      <c r="E19" s="5">
        <f t="shared" si="0"/>
        <v>1.2080312910403337</v>
      </c>
      <c r="F19" s="5">
        <f t="shared" si="1"/>
        <v>120.80312910403337</v>
      </c>
      <c r="G19" s="5"/>
      <c r="H19" s="5"/>
      <c r="I19" s="5"/>
      <c r="J19" s="5"/>
      <c r="K19" s="5"/>
      <c r="L19" s="5"/>
      <c r="M19" s="5"/>
      <c r="N19" s="2"/>
      <c r="O19" s="2"/>
      <c r="P19" s="2"/>
      <c r="Q19" s="2"/>
      <c r="R19" s="2"/>
    </row>
    <row r="20" spans="1:18">
      <c r="A20" s="5"/>
      <c r="B20" s="5"/>
      <c r="C20" s="5"/>
      <c r="D20" s="5">
        <v>7</v>
      </c>
      <c r="E20" s="5">
        <f t="shared" si="0"/>
        <v>1.2466882923536242</v>
      </c>
      <c r="F20" s="5">
        <f t="shared" si="1"/>
        <v>124.66882923536242</v>
      </c>
      <c r="G20" s="5"/>
      <c r="H20" s="5"/>
      <c r="I20" s="5"/>
      <c r="J20" s="5"/>
      <c r="K20" s="5"/>
      <c r="L20" s="5"/>
      <c r="M20" s="5"/>
      <c r="N20" s="2"/>
      <c r="O20" s="2"/>
      <c r="P20" s="2"/>
      <c r="Q20" s="2"/>
      <c r="R20" s="2"/>
    </row>
    <row r="21" spans="1:18">
      <c r="A21" s="5"/>
      <c r="B21" s="5"/>
      <c r="C21" s="5"/>
      <c r="D21" s="5">
        <v>8</v>
      </c>
      <c r="E21" s="5">
        <f t="shared" si="0"/>
        <v>1.2865823177089404</v>
      </c>
      <c r="F21" s="5">
        <f t="shared" si="1"/>
        <v>128.65823177089405</v>
      </c>
      <c r="G21" s="5"/>
      <c r="H21" s="5"/>
      <c r="I21" s="5"/>
      <c r="J21" s="5"/>
      <c r="K21" s="5"/>
      <c r="L21" s="5"/>
      <c r="M21" s="5"/>
      <c r="N21" s="2"/>
      <c r="O21" s="2"/>
      <c r="P21" s="2"/>
      <c r="Q21" s="2"/>
      <c r="R21" s="2"/>
    </row>
    <row r="22" spans="1:18">
      <c r="A22" s="5"/>
      <c r="B22" s="5"/>
      <c r="C22" s="5"/>
      <c r="D22" s="5">
        <v>9</v>
      </c>
      <c r="E22" s="5">
        <f t="shared" si="0"/>
        <v>1.3277529518756266</v>
      </c>
      <c r="F22" s="5">
        <f t="shared" si="1"/>
        <v>132.77529518756265</v>
      </c>
      <c r="G22" s="5"/>
      <c r="H22" s="5"/>
      <c r="I22" s="5"/>
      <c r="J22" s="5"/>
      <c r="K22" s="5"/>
      <c r="L22" s="5"/>
      <c r="M22" s="5"/>
      <c r="N22" s="2"/>
      <c r="O22" s="2"/>
      <c r="P22" s="2"/>
      <c r="Q22" s="2"/>
      <c r="R22" s="2"/>
    </row>
    <row r="23" spans="1:18">
      <c r="A23" s="5"/>
      <c r="B23" s="5"/>
      <c r="C23" s="5"/>
      <c r="D23" s="5">
        <v>10</v>
      </c>
      <c r="E23" s="5">
        <f t="shared" si="0"/>
        <v>1.3702410463356465</v>
      </c>
      <c r="F23" s="5">
        <f t="shared" si="1"/>
        <v>137.02410463356466</v>
      </c>
      <c r="G23" s="5"/>
      <c r="H23" s="5"/>
      <c r="I23" s="5"/>
      <c r="J23" s="5"/>
      <c r="K23" s="5"/>
      <c r="L23" s="5"/>
      <c r="M23" s="5"/>
      <c r="N23" s="2"/>
      <c r="O23" s="2"/>
      <c r="P23" s="2"/>
      <c r="Q23" s="2"/>
      <c r="R23" s="2"/>
    </row>
    <row r="24" spans="1:18">
      <c r="A24" s="5"/>
      <c r="B24" s="5"/>
      <c r="C24" s="5"/>
      <c r="D24" s="5">
        <v>11</v>
      </c>
      <c r="E24" s="5">
        <f t="shared" si="0"/>
        <v>1.4140887598183871</v>
      </c>
      <c r="F24" s="5">
        <f t="shared" si="1"/>
        <v>141.40887598183872</v>
      </c>
      <c r="G24" s="5"/>
      <c r="H24" s="5"/>
      <c r="I24" s="5"/>
      <c r="J24" s="5"/>
      <c r="K24" s="5"/>
      <c r="L24" s="5"/>
      <c r="M24" s="5"/>
      <c r="N24" s="2"/>
      <c r="O24" s="2"/>
      <c r="P24" s="2"/>
      <c r="Q24" s="2"/>
      <c r="R24" s="2"/>
    </row>
    <row r="25" spans="1:18">
      <c r="A25" s="5"/>
      <c r="B25" s="5"/>
      <c r="C25" s="5"/>
      <c r="D25" s="5">
        <v>12</v>
      </c>
      <c r="E25" s="5">
        <f t="shared" si="0"/>
        <v>1.4593396001325756</v>
      </c>
      <c r="F25" s="5">
        <f t="shared" si="1"/>
        <v>145.93396001325755</v>
      </c>
      <c r="G25" s="5"/>
      <c r="H25" s="5"/>
      <c r="I25" s="5"/>
      <c r="J25" s="5"/>
      <c r="K25" s="5"/>
      <c r="L25" s="5"/>
      <c r="M25" s="5"/>
      <c r="N25" s="2"/>
      <c r="O25" s="2"/>
      <c r="P25" s="2"/>
      <c r="Q25" s="2"/>
      <c r="R25" s="2"/>
    </row>
    <row r="26" spans="1:18">
      <c r="A26" s="5"/>
      <c r="B26" s="5"/>
      <c r="C26" s="5"/>
      <c r="D26" s="5">
        <v>13</v>
      </c>
      <c r="E26" s="5">
        <f t="shared" si="0"/>
        <v>1.5060384673368181</v>
      </c>
      <c r="F26" s="5">
        <f t="shared" si="1"/>
        <v>150.60384673368182</v>
      </c>
      <c r="G26" s="5"/>
      <c r="H26" s="5"/>
      <c r="I26" s="5"/>
      <c r="J26" s="5"/>
      <c r="K26" s="5"/>
      <c r="L26" s="5"/>
      <c r="M26" s="5"/>
      <c r="N26" s="2"/>
      <c r="O26" s="2"/>
      <c r="P26" s="2"/>
      <c r="Q26" s="2"/>
      <c r="R26" s="2"/>
    </row>
    <row r="27" spans="1:18">
      <c r="A27" s="5"/>
      <c r="B27" s="5"/>
      <c r="C27" s="5"/>
      <c r="D27" s="5">
        <v>14</v>
      </c>
      <c r="E27" s="5">
        <f t="shared" si="0"/>
        <v>1.554231698291596</v>
      </c>
      <c r="F27" s="5">
        <f t="shared" si="1"/>
        <v>155.4231698291596</v>
      </c>
      <c r="G27" s="5"/>
      <c r="H27" s="5"/>
      <c r="I27" s="5"/>
      <c r="J27" s="5"/>
      <c r="K27" s="5"/>
      <c r="L27" s="5"/>
      <c r="M27" s="5"/>
      <c r="N27" s="2"/>
      <c r="O27" s="2"/>
      <c r="P27" s="2"/>
      <c r="Q27" s="2"/>
      <c r="R27" s="2"/>
    </row>
    <row r="28" spans="1:18">
      <c r="A28" s="5"/>
      <c r="B28" s="5"/>
      <c r="C28" s="5"/>
      <c r="D28" s="5">
        <v>15</v>
      </c>
      <c r="E28" s="5">
        <f t="shared" si="0"/>
        <v>1.6039671126369268</v>
      </c>
      <c r="F28" s="5">
        <f t="shared" si="1"/>
        <v>160.39671126369268</v>
      </c>
      <c r="G28" s="5"/>
      <c r="H28" s="5"/>
      <c r="I28" s="5"/>
      <c r="J28" s="5"/>
      <c r="K28" s="5"/>
      <c r="L28" s="5"/>
      <c r="M28" s="5"/>
      <c r="N28" s="2"/>
      <c r="O28" s="2"/>
      <c r="P28" s="2"/>
      <c r="Q28" s="2"/>
      <c r="R28" s="2"/>
    </row>
    <row r="29" spans="1:18">
      <c r="A29" s="5"/>
      <c r="B29" s="5"/>
      <c r="C29" s="5"/>
      <c r="D29" s="5">
        <v>16</v>
      </c>
      <c r="E29" s="5">
        <f t="shared" si="0"/>
        <v>1.6552940602413089</v>
      </c>
      <c r="F29" s="5">
        <f t="shared" si="1"/>
        <v>165.52940602413088</v>
      </c>
      <c r="G29" s="5"/>
      <c r="H29" s="5"/>
      <c r="I29" s="5"/>
      <c r="J29" s="5"/>
      <c r="K29" s="5"/>
      <c r="L29" s="5"/>
      <c r="M29" s="5"/>
      <c r="N29" s="2"/>
      <c r="O29" s="2"/>
      <c r="P29" s="2"/>
      <c r="Q29" s="2"/>
      <c r="R29" s="2"/>
    </row>
    <row r="30" spans="1:18">
      <c r="A30" s="5"/>
      <c r="B30" s="5"/>
      <c r="C30" s="5"/>
      <c r="D30" s="5">
        <v>17</v>
      </c>
      <c r="E30" s="5">
        <f t="shared" si="0"/>
        <v>1.7082634701690309</v>
      </c>
      <c r="F30" s="5">
        <f t="shared" si="1"/>
        <v>170.8263470169031</v>
      </c>
      <c r="G30" s="5"/>
      <c r="H30" s="5"/>
      <c r="I30" s="5"/>
      <c r="J30" s="5"/>
      <c r="K30" s="5"/>
      <c r="L30" s="5"/>
      <c r="M30" s="5"/>
      <c r="N30" s="2"/>
      <c r="O30" s="2"/>
      <c r="P30" s="2"/>
      <c r="Q30" s="2"/>
      <c r="R30" s="2"/>
    </row>
    <row r="31" spans="1:18">
      <c r="A31" s="5"/>
      <c r="B31" s="5"/>
      <c r="C31" s="5"/>
      <c r="D31" s="5">
        <v>18</v>
      </c>
      <c r="E31" s="5">
        <f t="shared" si="0"/>
        <v>1.7629279012144397</v>
      </c>
      <c r="F31" s="5">
        <f t="shared" si="1"/>
        <v>176.29279012144397</v>
      </c>
      <c r="G31" s="5"/>
      <c r="H31" s="5"/>
      <c r="I31" s="5"/>
      <c r="J31" s="5"/>
      <c r="K31" s="5"/>
      <c r="L31" s="5"/>
      <c r="M31" s="5"/>
      <c r="N31" s="2"/>
      <c r="O31" s="2"/>
      <c r="P31" s="2"/>
      <c r="Q31" s="2"/>
      <c r="R31" s="2"/>
    </row>
    <row r="32" spans="1:18">
      <c r="A32" s="5"/>
      <c r="B32" s="5"/>
      <c r="C32" s="5"/>
      <c r="D32" s="5">
        <v>19</v>
      </c>
      <c r="E32" s="5">
        <f t="shared" si="0"/>
        <v>1.8193415940533015</v>
      </c>
      <c r="F32" s="5">
        <f t="shared" si="1"/>
        <v>181.93415940533015</v>
      </c>
      <c r="G32" s="5"/>
      <c r="H32" s="5"/>
      <c r="I32" s="5"/>
      <c r="J32" s="5"/>
      <c r="K32" s="5"/>
      <c r="L32" s="5"/>
      <c r="M32" s="5"/>
      <c r="N32" s="2"/>
      <c r="O32" s="2"/>
      <c r="P32" s="2"/>
      <c r="Q32" s="2"/>
      <c r="R32" s="2"/>
    </row>
    <row r="33" spans="1:18">
      <c r="A33" s="5"/>
      <c r="B33" s="5"/>
      <c r="C33" s="5"/>
      <c r="D33" s="5">
        <v>20</v>
      </c>
      <c r="E33" s="5">
        <f t="shared" si="0"/>
        <v>1.8775605250630074</v>
      </c>
      <c r="F33" s="5">
        <f t="shared" si="1"/>
        <v>187.75605250630073</v>
      </c>
      <c r="G33" s="5"/>
      <c r="H33" s="5"/>
      <c r="I33" s="5"/>
      <c r="J33" s="5"/>
      <c r="K33" s="5"/>
      <c r="L33" s="5"/>
      <c r="M33" s="5"/>
      <c r="N33" s="2"/>
      <c r="O33" s="2"/>
      <c r="P33" s="2"/>
      <c r="Q33" s="2"/>
      <c r="R33" s="2"/>
    </row>
    <row r="34" spans="1:18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2"/>
      <c r="O34" s="2"/>
      <c r="P34" s="2"/>
      <c r="Q34" s="2"/>
      <c r="R34" s="2"/>
    </row>
    <row r="35" spans="1:18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2"/>
      <c r="O35" s="2"/>
      <c r="P35" s="2"/>
      <c r="Q35" s="2"/>
      <c r="R35" s="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IP,DP,RO,V</vt:lpstr>
      <vt:lpstr>Sheet3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2020-08-13T15:14:27Z</dcterms:created>
  <dcterms:modified xsi:type="dcterms:W3CDTF">2020-09-18T12:59:57Z</dcterms:modified>
</cp:coreProperties>
</file>