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6" i="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7" s="1"/>
  <c r="M36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S6"/>
  <c r="T6" s="1"/>
  <c r="P6" s="1"/>
  <c r="R7" s="1"/>
  <c r="K24"/>
  <c r="K23"/>
  <c r="K22"/>
  <c r="K21"/>
  <c r="K20"/>
  <c r="K19"/>
  <c r="K18"/>
  <c r="K17"/>
  <c r="K16"/>
  <c r="K15"/>
  <c r="K14"/>
  <c r="K13"/>
  <c r="K12"/>
  <c r="K11"/>
  <c r="K10"/>
  <c r="K9"/>
  <c r="K8"/>
  <c r="K7"/>
  <c r="I45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6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5"/>
  <c r="N3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6"/>
  <c r="I35"/>
  <c r="I34"/>
  <c r="I33"/>
  <c r="I32"/>
  <c r="J32"/>
  <c r="J33" s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7"/>
  <c r="M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 s="1"/>
  <c r="K6"/>
  <c r="J9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8"/>
  <c r="J7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6"/>
  <c r="S7" i="3" l="1"/>
  <c r="T7" s="1"/>
  <c r="P7" s="1"/>
  <c r="J34" i="1"/>
  <c r="M33"/>
  <c r="M32"/>
  <c r="S8" i="3" l="1"/>
  <c r="T8" s="1"/>
  <c r="P8" s="1"/>
  <c r="R9" s="1"/>
  <c r="S9" s="1"/>
  <c r="T9" s="1"/>
  <c r="P9" s="1"/>
  <c r="R10" s="1"/>
  <c r="R8"/>
  <c r="J35" i="1"/>
  <c r="M34"/>
  <c r="T10" i="3" l="1"/>
  <c r="P10" s="1"/>
  <c r="R11" s="1"/>
  <c r="S10"/>
  <c r="J36" i="1"/>
  <c r="M35"/>
  <c r="S11" i="3" l="1"/>
  <c r="T11" s="1"/>
  <c r="P11" s="1"/>
  <c r="R12" s="1"/>
  <c r="S12" l="1"/>
  <c r="T12" s="1"/>
  <c r="P12" s="1"/>
  <c r="R13" s="1"/>
  <c r="T13" l="1"/>
  <c r="P13" s="1"/>
  <c r="R14" s="1"/>
  <c r="S13"/>
  <c r="T14" l="1"/>
  <c r="P14" s="1"/>
  <c r="R15" s="1"/>
  <c r="S14"/>
  <c r="S15" l="1"/>
  <c r="T15" s="1"/>
  <c r="P15" s="1"/>
  <c r="R16" s="1"/>
  <c r="S16" l="1"/>
  <c r="T16" s="1"/>
  <c r="P16" s="1"/>
  <c r="R17" s="1"/>
  <c r="S17" l="1"/>
  <c r="T17" s="1"/>
  <c r="P17" s="1"/>
  <c r="R18" s="1"/>
  <c r="S18" l="1"/>
  <c r="T18" s="1"/>
  <c r="P18" s="1"/>
  <c r="R19" s="1"/>
  <c r="S19" l="1"/>
  <c r="T19" s="1"/>
  <c r="P19" s="1"/>
  <c r="R20" s="1"/>
  <c r="S20" l="1"/>
  <c r="T20" s="1"/>
  <c r="P20" s="1"/>
  <c r="R21" s="1"/>
  <c r="S21" l="1"/>
  <c r="T21" s="1"/>
  <c r="P21" s="1"/>
  <c r="R22" s="1"/>
  <c r="S22" l="1"/>
  <c r="T22" s="1"/>
  <c r="P22" s="1"/>
  <c r="R23" s="1"/>
  <c r="T23" l="1"/>
  <c r="P23" s="1"/>
  <c r="R24" s="1"/>
  <c r="S23"/>
  <c r="S24" l="1"/>
  <c r="T24" s="1"/>
  <c r="P24" s="1"/>
  <c r="R25" s="1"/>
  <c r="S25" l="1"/>
  <c r="T25" s="1"/>
  <c r="P25" s="1"/>
</calcChain>
</file>

<file path=xl/sharedStrings.xml><?xml version="1.0" encoding="utf-8"?>
<sst xmlns="http://schemas.openxmlformats.org/spreadsheetml/2006/main" count="47" uniqueCount="35">
  <si>
    <t>Males</t>
  </si>
  <si>
    <t>Females</t>
  </si>
  <si>
    <r>
      <t xml:space="preserve">Age </t>
    </r>
    <r>
      <rPr>
        <i/>
        <sz val="10"/>
        <rFont val="Arial"/>
        <family val="2"/>
      </rPr>
      <t>x</t>
    </r>
  </si>
  <si>
    <r>
      <t>q</t>
    </r>
    <r>
      <rPr>
        <i/>
        <vertAlign val="subscript"/>
        <sz val="10"/>
        <rFont val="Arial"/>
        <family val="2"/>
      </rPr>
      <t>x</t>
    </r>
  </si>
  <si>
    <t>age male</t>
  </si>
  <si>
    <t>age female</t>
  </si>
  <si>
    <t>lum sum</t>
  </si>
  <si>
    <t>df</t>
  </si>
  <si>
    <t>time</t>
  </si>
  <si>
    <t>k|qx</t>
  </si>
  <si>
    <t>epv</t>
  </si>
  <si>
    <t>annuintu</t>
  </si>
  <si>
    <t>prob</t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</si>
  <si>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</si>
  <si>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</si>
  <si>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w</t>
    </r>
    <r>
      <rPr>
        <vertAlign val="subscript"/>
        <sz val="10"/>
        <rFont val="Arial"/>
        <family val="2"/>
      </rPr>
      <t>x</t>
    </r>
  </si>
  <si>
    <r>
      <t>(aq)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d</t>
    </r>
  </si>
  <si>
    <r>
      <t>(aq)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w</t>
    </r>
  </si>
  <si>
    <r>
      <t>(aq)</t>
    </r>
    <r>
      <rPr>
        <vertAlign val="subscript"/>
        <sz val="10"/>
        <rFont val="Arial"/>
        <family val="2"/>
      </rPr>
      <t>x</t>
    </r>
  </si>
  <si>
    <r>
      <t>(ap)</t>
    </r>
    <r>
      <rPr>
        <vertAlign val="subscript"/>
        <sz val="10"/>
        <rFont val="Arial"/>
        <family val="2"/>
      </rPr>
      <t>x</t>
    </r>
  </si>
  <si>
    <r>
      <t>mu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d</t>
    </r>
  </si>
  <si>
    <r>
      <t>mu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w</t>
    </r>
  </si>
  <si>
    <t>PROJECT A</t>
  </si>
  <si>
    <t>TIME</t>
  </si>
  <si>
    <t>OUTGO</t>
  </si>
  <si>
    <t>OUTO</t>
  </si>
  <si>
    <t>INCOME</t>
  </si>
  <si>
    <t>CF</t>
  </si>
  <si>
    <t>AV</t>
  </si>
  <si>
    <t>ROJECT B</t>
  </si>
  <si>
    <t>LOAN SCHEDULE</t>
  </si>
  <si>
    <t>LO</t>
  </si>
  <si>
    <t>REPAY</t>
  </si>
  <si>
    <t>IC</t>
  </si>
  <si>
    <t>CC</t>
  </si>
</sst>
</file>

<file path=xl/styles.xml><?xml version="1.0" encoding="utf-8"?>
<styleSheet xmlns="http://schemas.openxmlformats.org/spreadsheetml/2006/main">
  <numFmts count="2">
    <numFmt numFmtId="164" formatCode="0.000000"/>
    <numFmt numFmtId="166" formatCode="0.00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1" fillId="0" borderId="0" xfId="1" applyFont="1" applyAlignment="1">
      <alignment horizontal="center" wrapText="1"/>
    </xf>
    <xf numFmtId="0" fontId="1" fillId="0" borderId="0" xfId="1"/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1" xfId="3" applyFont="1" applyBorder="1" applyAlignment="1">
      <alignment horizontal="center"/>
    </xf>
    <xf numFmtId="0" fontId="1" fillId="0" borderId="2" xfId="3" applyBorder="1"/>
    <xf numFmtId="0" fontId="1" fillId="0" borderId="3" xfId="3" applyBorder="1"/>
    <xf numFmtId="0" fontId="1" fillId="0" borderId="4" xfId="3" applyFont="1" applyBorder="1"/>
    <xf numFmtId="0" fontId="1" fillId="0" borderId="0" xfId="3" applyBorder="1"/>
    <xf numFmtId="0" fontId="1" fillId="0" borderId="5" xfId="3" applyBorder="1"/>
    <xf numFmtId="0" fontId="1" fillId="0" borderId="4" xfId="3" applyFont="1" applyBorder="1" applyAlignment="1">
      <alignment horizontal="center"/>
    </xf>
    <xf numFmtId="3" fontId="1" fillId="0" borderId="0" xfId="3" applyNumberFormat="1" applyBorder="1"/>
    <xf numFmtId="0" fontId="1" fillId="0" borderId="6" xfId="3" applyFont="1" applyBorder="1" applyAlignment="1">
      <alignment horizontal="center"/>
    </xf>
    <xf numFmtId="3" fontId="1" fillId="0" borderId="7" xfId="3" applyNumberFormat="1" applyBorder="1"/>
    <xf numFmtId="0" fontId="1" fillId="0" borderId="1" xfId="3" applyBorder="1"/>
    <xf numFmtId="0" fontId="1" fillId="0" borderId="4" xfId="3" applyBorder="1"/>
    <xf numFmtId="166" fontId="1" fillId="0" borderId="4" xfId="3" applyNumberFormat="1" applyBorder="1"/>
    <xf numFmtId="166" fontId="1" fillId="0" borderId="0" xfId="3" applyNumberFormat="1" applyBorder="1"/>
    <xf numFmtId="166" fontId="1" fillId="0" borderId="5" xfId="3" applyNumberFormat="1" applyBorder="1"/>
    <xf numFmtId="166" fontId="1" fillId="0" borderId="6" xfId="3" applyNumberFormat="1" applyBorder="1"/>
    <xf numFmtId="166" fontId="1" fillId="0" borderId="7" xfId="3" applyNumberFormat="1" applyBorder="1"/>
    <xf numFmtId="166" fontId="1" fillId="0" borderId="8" xfId="3" applyNumberFormat="1" applyBorder="1"/>
    <xf numFmtId="17" fontId="0" fillId="0" borderId="0" xfId="0" applyNumberFormat="1"/>
  </cellXfs>
  <cellStyles count="5">
    <cellStyle name="Normal" xfId="0" builtinId="0"/>
    <cellStyle name="Normal 2" xfId="1"/>
    <cellStyle name="Normal 2 2" xfId="2"/>
    <cellStyle name="Normal 2 3" xfId="4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111"/>
  <sheetViews>
    <sheetView topLeftCell="E1" workbookViewId="0">
      <selection activeCell="X7" sqref="X7"/>
    </sheetView>
  </sheetViews>
  <sheetFormatPr defaultRowHeight="15"/>
  <sheetData>
    <row r="3" spans="1:14">
      <c r="A3" s="1" t="s">
        <v>0</v>
      </c>
      <c r="B3" s="1"/>
      <c r="C3" s="1" t="s">
        <v>1</v>
      </c>
      <c r="D3" s="1"/>
    </row>
    <row r="4" spans="1:14">
      <c r="A4" s="2"/>
      <c r="B4" s="2"/>
      <c r="C4" s="2"/>
      <c r="D4" s="2"/>
    </row>
    <row r="5" spans="1:14" ht="15.75">
      <c r="A5" s="3" t="s">
        <v>2</v>
      </c>
      <c r="B5" s="4" t="s">
        <v>3</v>
      </c>
      <c r="C5" s="3" t="s">
        <v>2</v>
      </c>
      <c r="D5" s="4" t="s">
        <v>3</v>
      </c>
      <c r="E5" t="s">
        <v>8</v>
      </c>
      <c r="F5" t="s">
        <v>4</v>
      </c>
      <c r="G5" t="s">
        <v>5</v>
      </c>
      <c r="H5" t="s">
        <v>6</v>
      </c>
      <c r="I5" t="s">
        <v>7</v>
      </c>
      <c r="J5" t="s">
        <v>9</v>
      </c>
      <c r="K5" t="s">
        <v>10</v>
      </c>
      <c r="L5" t="s">
        <v>11</v>
      </c>
      <c r="M5" t="s">
        <v>12</v>
      </c>
      <c r="N5" t="s">
        <v>10</v>
      </c>
    </row>
    <row r="6" spans="1:14">
      <c r="A6" s="2"/>
      <c r="B6" s="2"/>
      <c r="C6" s="2"/>
      <c r="D6" s="2"/>
      <c r="E6">
        <v>1</v>
      </c>
      <c r="F6">
        <v>35</v>
      </c>
      <c r="G6">
        <v>30</v>
      </c>
      <c r="H6">
        <v>100000</v>
      </c>
      <c r="I6">
        <f>(1.05)^-E6</f>
        <v>0.95238095238095233</v>
      </c>
      <c r="J6" s="6">
        <f>B26</f>
        <v>2.055E-3</v>
      </c>
      <c r="K6">
        <f>H6*I6*J6</f>
        <v>195.71428571428572</v>
      </c>
      <c r="L6">
        <v>5000</v>
      </c>
      <c r="M6">
        <f>J6*(1-D21)</f>
        <v>2.0524250850000002E-3</v>
      </c>
      <c r="N6">
        <f>L6*M6*I6</f>
        <v>9.7734527857142854</v>
      </c>
    </row>
    <row r="7" spans="1:14">
      <c r="A7" s="3">
        <v>16</v>
      </c>
      <c r="B7" s="5">
        <v>3.7500000000000001E-4</v>
      </c>
      <c r="C7" s="3">
        <v>16</v>
      </c>
      <c r="D7" s="5">
        <v>2.0000000000000001E-4</v>
      </c>
      <c r="E7">
        <v>2</v>
      </c>
      <c r="F7">
        <v>36</v>
      </c>
      <c r="G7">
        <v>31</v>
      </c>
      <c r="H7">
        <v>100000</v>
      </c>
      <c r="I7">
        <f t="shared" ref="I7:I36" si="0">(1.05)^-E7</f>
        <v>0.90702947845804982</v>
      </c>
      <c r="J7">
        <f>(1-B26)*B27</f>
        <v>2.2234214600000001E-3</v>
      </c>
      <c r="K7">
        <f t="shared" ref="K7:K31" si="1">H7*I7*J7</f>
        <v>201.67088072562359</v>
      </c>
      <c r="L7">
        <v>5000</v>
      </c>
      <c r="M7">
        <f>J7*(1-D22)</f>
        <v>2.2204176176075399E-3</v>
      </c>
      <c r="N7">
        <f t="shared" ref="N7:N35" si="2">L7*M7*I7</f>
        <v>10.069921168288163</v>
      </c>
    </row>
    <row r="8" spans="1:14">
      <c r="A8" s="3">
        <v>17</v>
      </c>
      <c r="B8" s="5">
        <v>4.08E-4</v>
      </c>
      <c r="C8" s="3">
        <v>17</v>
      </c>
      <c r="D8" s="5">
        <v>2.5500000000000002E-4</v>
      </c>
      <c r="E8">
        <v>3</v>
      </c>
      <c r="F8">
        <v>37</v>
      </c>
      <c r="G8">
        <v>32</v>
      </c>
      <c r="H8">
        <v>100000</v>
      </c>
      <c r="I8">
        <f t="shared" si="0"/>
        <v>0.86383759853147601</v>
      </c>
      <c r="J8">
        <f>J7*(1-B27)*B28/B27</f>
        <v>2.4016804474384802E-3</v>
      </c>
      <c r="K8">
        <f t="shared" si="1"/>
        <v>207.46618701552575</v>
      </c>
      <c r="L8">
        <v>5000</v>
      </c>
      <c r="M8">
        <f t="shared" ref="M8:M36" si="3">J8*(1-D23)</f>
        <v>2.3981956091092471E-3</v>
      </c>
      <c r="N8">
        <f t="shared" si="2"/>
        <v>10.358257678908311</v>
      </c>
    </row>
    <row r="9" spans="1:14">
      <c r="A9" s="3">
        <v>18</v>
      </c>
      <c r="B9" s="5">
        <v>4.44E-4</v>
      </c>
      <c r="C9" s="3">
        <v>18</v>
      </c>
      <c r="D9" s="5">
        <v>3.1300000000000002E-4</v>
      </c>
      <c r="E9">
        <v>4</v>
      </c>
      <c r="F9">
        <v>38</v>
      </c>
      <c r="G9">
        <v>33</v>
      </c>
      <c r="H9">
        <v>100000</v>
      </c>
      <c r="I9">
        <f t="shared" si="0"/>
        <v>0.82270247479188197</v>
      </c>
      <c r="J9">
        <f t="shared" ref="J9:J36" si="4">J8*(1-B28)*B29/B28</f>
        <v>2.5875983345311228E-3</v>
      </c>
      <c r="K9">
        <f t="shared" si="1"/>
        <v>212.88235535861068</v>
      </c>
      <c r="L9">
        <v>5000</v>
      </c>
      <c r="M9">
        <f t="shared" si="3"/>
        <v>2.5835772067192612E-3</v>
      </c>
      <c r="N9">
        <f t="shared" si="2"/>
        <v>10.627576808919169</v>
      </c>
    </row>
    <row r="10" spans="1:14">
      <c r="A10" s="3">
        <v>19</v>
      </c>
      <c r="B10" s="5">
        <v>4.8500000000000003E-4</v>
      </c>
      <c r="C10" s="3">
        <v>19</v>
      </c>
      <c r="D10" s="5">
        <v>3.7399999999999998E-4</v>
      </c>
      <c r="E10">
        <v>5</v>
      </c>
      <c r="F10">
        <v>39</v>
      </c>
      <c r="G10">
        <v>34</v>
      </c>
      <c r="H10">
        <v>100000</v>
      </c>
      <c r="I10">
        <f t="shared" si="0"/>
        <v>0.78352616646845896</v>
      </c>
      <c r="J10">
        <f t="shared" si="4"/>
        <v>2.7819762977205494E-3</v>
      </c>
      <c r="K10">
        <f t="shared" si="1"/>
        <v>217.97512237590985</v>
      </c>
      <c r="L10">
        <v>5000</v>
      </c>
      <c r="M10">
        <f t="shared" si="3"/>
        <v>2.7773609990426312E-3</v>
      </c>
      <c r="N10">
        <f t="shared" si="2"/>
        <v>10.880675082394411</v>
      </c>
    </row>
    <row r="11" spans="1:14">
      <c r="A11" s="3">
        <v>20</v>
      </c>
      <c r="B11" s="5">
        <v>5.31E-4</v>
      </c>
      <c r="C11" s="3">
        <v>20</v>
      </c>
      <c r="D11" s="5">
        <v>4.3800000000000002E-4</v>
      </c>
      <c r="E11">
        <v>6</v>
      </c>
      <c r="F11">
        <v>40</v>
      </c>
      <c r="G11">
        <v>35</v>
      </c>
      <c r="H11">
        <v>100000</v>
      </c>
      <c r="I11">
        <f t="shared" si="0"/>
        <v>0.74621539663662761</v>
      </c>
      <c r="J11">
        <f t="shared" si="4"/>
        <v>2.9836099768501359E-3</v>
      </c>
      <c r="K11">
        <f t="shared" si="1"/>
        <v>222.64157022842232</v>
      </c>
      <c r="L11">
        <v>5000</v>
      </c>
      <c r="M11">
        <f t="shared" si="3"/>
        <v>2.9783409216310184E-3</v>
      </c>
      <c r="N11">
        <f t="shared" si="2"/>
        <v>11.112419260769947</v>
      </c>
    </row>
    <row r="12" spans="1:14">
      <c r="A12" s="3">
        <v>21</v>
      </c>
      <c r="B12" s="5">
        <v>5.8100000000000003E-4</v>
      </c>
      <c r="C12" s="3">
        <v>21</v>
      </c>
      <c r="D12" s="5">
        <v>5.0500000000000002E-4</v>
      </c>
      <c r="E12">
        <v>7</v>
      </c>
      <c r="F12">
        <v>41</v>
      </c>
      <c r="G12">
        <v>36</v>
      </c>
      <c r="H12">
        <v>100000</v>
      </c>
      <c r="I12">
        <f t="shared" si="0"/>
        <v>0.71068133013012147</v>
      </c>
      <c r="J12">
        <f t="shared" si="4"/>
        <v>3.1932620851133765E-3</v>
      </c>
      <c r="K12">
        <f t="shared" si="1"/>
        <v>226.93917461024597</v>
      </c>
      <c r="L12">
        <v>5000</v>
      </c>
      <c r="M12">
        <f t="shared" si="3"/>
        <v>3.187277911965874E-3</v>
      </c>
      <c r="N12">
        <f t="shared" si="2"/>
        <v>11.325694529851319</v>
      </c>
    </row>
    <row r="13" spans="1:14">
      <c r="A13" s="3">
        <v>22</v>
      </c>
      <c r="B13" s="5">
        <v>6.38E-4</v>
      </c>
      <c r="C13" s="3">
        <v>22</v>
      </c>
      <c r="D13" s="5">
        <v>5.7600000000000001E-4</v>
      </c>
      <c r="E13">
        <v>8</v>
      </c>
      <c r="F13">
        <v>42</v>
      </c>
      <c r="G13">
        <v>37</v>
      </c>
      <c r="H13">
        <v>100000</v>
      </c>
      <c r="I13">
        <f t="shared" si="0"/>
        <v>0.67683936202868722</v>
      </c>
      <c r="J13">
        <f t="shared" si="4"/>
        <v>3.4096991967064571E-3</v>
      </c>
      <c r="K13">
        <f t="shared" si="1"/>
        <v>230.78186290085256</v>
      </c>
      <c r="L13">
        <v>5000</v>
      </c>
      <c r="M13">
        <f t="shared" si="3"/>
        <v>3.4029343535001916E-3</v>
      </c>
      <c r="N13">
        <f t="shared" si="2"/>
        <v>11.516199584242864</v>
      </c>
    </row>
    <row r="14" spans="1:14">
      <c r="A14" s="3">
        <v>23</v>
      </c>
      <c r="B14" s="5">
        <v>6.9999999999999999E-4</v>
      </c>
      <c r="C14" s="3">
        <v>23</v>
      </c>
      <c r="D14" s="5">
        <v>6.4899999999999995E-4</v>
      </c>
      <c r="E14">
        <v>9</v>
      </c>
      <c r="F14">
        <v>43</v>
      </c>
      <c r="G14">
        <v>38</v>
      </c>
      <c r="H14">
        <v>100000</v>
      </c>
      <c r="I14">
        <f t="shared" si="0"/>
        <v>0.64460891621779726</v>
      </c>
      <c r="J14">
        <f t="shared" si="4"/>
        <v>3.6307078844202861E-3</v>
      </c>
      <c r="K14">
        <f t="shared" si="1"/>
        <v>234.03866744795721</v>
      </c>
      <c r="L14">
        <v>5000</v>
      </c>
      <c r="M14">
        <f t="shared" si="3"/>
        <v>3.623097920694541E-3</v>
      </c>
      <c r="N14">
        <f t="shared" si="2"/>
        <v>11.677406120049316</v>
      </c>
    </row>
    <row r="15" spans="1:14">
      <c r="A15" s="3">
        <v>24</v>
      </c>
      <c r="B15" s="5">
        <v>7.6800000000000002E-4</v>
      </c>
      <c r="C15" s="3">
        <v>24</v>
      </c>
      <c r="D15" s="5">
        <v>7.2599999999999997E-4</v>
      </c>
      <c r="E15">
        <v>10</v>
      </c>
      <c r="F15">
        <v>44</v>
      </c>
      <c r="G15">
        <v>39</v>
      </c>
      <c r="H15">
        <v>100000</v>
      </c>
      <c r="I15">
        <f t="shared" si="0"/>
        <v>0.61391325354075932</v>
      </c>
      <c r="J15">
        <f t="shared" si="4"/>
        <v>3.8570186563632383E-3</v>
      </c>
      <c r="K15">
        <f t="shared" si="1"/>
        <v>236.78748722953637</v>
      </c>
      <c r="L15">
        <v>5000</v>
      </c>
      <c r="M15">
        <f t="shared" si="3"/>
        <v>3.8485023591699882E-3</v>
      </c>
      <c r="N15">
        <f t="shared" si="2"/>
        <v>11.813233022886676</v>
      </c>
    </row>
    <row r="16" spans="1:14">
      <c r="A16" s="3">
        <v>25</v>
      </c>
      <c r="B16" s="5">
        <v>8.4400000000000002E-4</v>
      </c>
      <c r="C16" s="3">
        <v>25</v>
      </c>
      <c r="D16" s="5">
        <v>8.0599999999999997E-4</v>
      </c>
      <c r="E16">
        <v>11</v>
      </c>
      <c r="F16">
        <v>45</v>
      </c>
      <c r="G16">
        <v>40</v>
      </c>
      <c r="H16">
        <v>100000</v>
      </c>
      <c r="I16">
        <f t="shared" si="0"/>
        <v>0.5846792890864374</v>
      </c>
      <c r="J16">
        <f t="shared" si="4"/>
        <v>4.0873880680322066E-3</v>
      </c>
      <c r="K16">
        <f t="shared" si="1"/>
        <v>238.98111498374575</v>
      </c>
      <c r="L16">
        <v>5000</v>
      </c>
      <c r="M16">
        <f t="shared" si="3"/>
        <v>4.0779012403263041E-3</v>
      </c>
      <c r="N16">
        <f t="shared" si="2"/>
        <v>11.921321990793423</v>
      </c>
    </row>
    <row r="17" spans="1:14">
      <c r="A17" s="3">
        <v>26</v>
      </c>
      <c r="B17" s="5">
        <v>9.2599999999999996E-4</v>
      </c>
      <c r="C17" s="3">
        <v>26</v>
      </c>
      <c r="D17" s="5">
        <v>8.8900000000000003E-4</v>
      </c>
      <c r="E17">
        <v>12</v>
      </c>
      <c r="F17">
        <v>46</v>
      </c>
      <c r="G17">
        <v>41</v>
      </c>
      <c r="H17">
        <v>100000</v>
      </c>
      <c r="I17">
        <f t="shared" si="0"/>
        <v>0.5568374181775595</v>
      </c>
      <c r="J17">
        <f t="shared" si="4"/>
        <v>4.3205784214023326E-3</v>
      </c>
      <c r="K17">
        <f t="shared" si="1"/>
        <v>240.58597332073506</v>
      </c>
      <c r="L17">
        <v>5000</v>
      </c>
      <c r="M17">
        <f t="shared" si="3"/>
        <v>4.3100578129462181E-3</v>
      </c>
      <c r="N17">
        <f t="shared" si="2"/>
        <v>12.000007323784953</v>
      </c>
    </row>
    <row r="18" spans="1:14">
      <c r="A18" s="3">
        <v>27</v>
      </c>
      <c r="B18" s="5">
        <v>1.016E-3</v>
      </c>
      <c r="C18" s="3">
        <v>27</v>
      </c>
      <c r="D18" s="5">
        <v>9.7599999999999998E-4</v>
      </c>
      <c r="E18">
        <v>13</v>
      </c>
      <c r="F18">
        <v>47</v>
      </c>
      <c r="G18">
        <v>42</v>
      </c>
      <c r="H18">
        <v>100000</v>
      </c>
      <c r="I18">
        <f t="shared" si="0"/>
        <v>0.53032135064529462</v>
      </c>
      <c r="J18">
        <f t="shared" si="4"/>
        <v>4.5543988559991694E-3</v>
      </c>
      <c r="K18">
        <f t="shared" si="1"/>
        <v>241.5294952690864</v>
      </c>
      <c r="L18">
        <v>5000</v>
      </c>
      <c r="M18">
        <f t="shared" si="3"/>
        <v>4.5427942477140838E-3</v>
      </c>
      <c r="N18">
        <f t="shared" si="2"/>
        <v>12.045703905757041</v>
      </c>
    </row>
    <row r="19" spans="1:14">
      <c r="A19" s="3">
        <v>28</v>
      </c>
      <c r="B19" s="5">
        <v>1.114E-3</v>
      </c>
      <c r="C19" s="3">
        <v>28</v>
      </c>
      <c r="D19" s="5">
        <v>1.065E-3</v>
      </c>
      <c r="E19">
        <v>14</v>
      </c>
      <c r="F19">
        <v>48</v>
      </c>
      <c r="G19">
        <v>43</v>
      </c>
      <c r="H19">
        <v>100000</v>
      </c>
      <c r="I19">
        <f t="shared" si="0"/>
        <v>0.50506795299551888</v>
      </c>
      <c r="J19">
        <f t="shared" si="4"/>
        <v>4.789568301577115E-3</v>
      </c>
      <c r="K19">
        <f t="shared" si="1"/>
        <v>241.90574578097775</v>
      </c>
      <c r="L19">
        <v>5000</v>
      </c>
      <c r="M19">
        <f t="shared" si="3"/>
        <v>4.7768232603266183E-3</v>
      </c>
      <c r="N19">
        <f t="shared" si="2"/>
        <v>12.063101729572729</v>
      </c>
    </row>
    <row r="20" spans="1:14">
      <c r="A20" s="3">
        <v>29</v>
      </c>
      <c r="B20" s="5">
        <v>1.2210000000000001E-3</v>
      </c>
      <c r="C20" s="3">
        <v>29</v>
      </c>
      <c r="D20" s="5">
        <v>1.158E-3</v>
      </c>
      <c r="E20">
        <v>15</v>
      </c>
      <c r="F20">
        <v>49</v>
      </c>
      <c r="G20">
        <v>44</v>
      </c>
      <c r="H20">
        <v>100000</v>
      </c>
      <c r="I20">
        <f t="shared" si="0"/>
        <v>0.48101709809097021</v>
      </c>
      <c r="J20">
        <f t="shared" si="4"/>
        <v>5.022010840820954E-3</v>
      </c>
      <c r="K20">
        <f t="shared" si="1"/>
        <v>241.56730812330883</v>
      </c>
      <c r="L20">
        <v>5000</v>
      </c>
      <c r="M20">
        <f t="shared" si="3"/>
        <v>5.0080797827485165E-3</v>
      </c>
      <c r="N20">
        <f t="shared" si="2"/>
        <v>12.044860020528739</v>
      </c>
    </row>
    <row r="21" spans="1:14">
      <c r="A21" s="3">
        <v>30</v>
      </c>
      <c r="B21" s="5">
        <v>1.3359999999999999E-3</v>
      </c>
      <c r="C21" s="3">
        <v>30</v>
      </c>
      <c r="D21" s="5">
        <v>1.253E-3</v>
      </c>
      <c r="E21">
        <v>16</v>
      </c>
      <c r="F21">
        <v>50</v>
      </c>
      <c r="G21">
        <v>45</v>
      </c>
      <c r="H21">
        <v>100000</v>
      </c>
      <c r="I21">
        <f t="shared" si="0"/>
        <v>0.45811152199140021</v>
      </c>
      <c r="J21">
        <f t="shared" si="4"/>
        <v>5.253433631779731E-3</v>
      </c>
      <c r="K21">
        <f t="shared" si="1"/>
        <v>240.66584767354217</v>
      </c>
      <c r="L21">
        <v>5000</v>
      </c>
      <c r="M21">
        <f t="shared" si="3"/>
        <v>5.2382669688847833E-3</v>
      </c>
      <c r="N21">
        <f t="shared" si="2"/>
        <v>11.998552268565433</v>
      </c>
    </row>
    <row r="22" spans="1:14">
      <c r="A22" s="3">
        <v>31</v>
      </c>
      <c r="B22" s="5">
        <v>1.4610000000000001E-3</v>
      </c>
      <c r="C22" s="3">
        <v>31</v>
      </c>
      <c r="D22" s="5">
        <v>1.351E-3</v>
      </c>
      <c r="E22">
        <v>17</v>
      </c>
      <c r="F22">
        <v>51</v>
      </c>
      <c r="G22">
        <v>46</v>
      </c>
      <c r="H22">
        <v>100000</v>
      </c>
      <c r="I22">
        <f t="shared" si="0"/>
        <v>0.43629668761085727</v>
      </c>
      <c r="J22">
        <f t="shared" si="4"/>
        <v>5.4798363395097164E-3</v>
      </c>
      <c r="K22">
        <f t="shared" si="1"/>
        <v>239.08344435776942</v>
      </c>
      <c r="L22">
        <v>5000</v>
      </c>
      <c r="M22">
        <f t="shared" si="3"/>
        <v>5.4633310724551132E-3</v>
      </c>
      <c r="N22">
        <f t="shared" si="2"/>
        <v>11.918166251168191</v>
      </c>
    </row>
    <row r="23" spans="1:14">
      <c r="A23" s="3">
        <v>32</v>
      </c>
      <c r="B23" s="5">
        <v>1.5950000000000001E-3</v>
      </c>
      <c r="C23" s="3">
        <v>32</v>
      </c>
      <c r="D23" s="5">
        <v>1.451E-3</v>
      </c>
      <c r="E23">
        <v>18</v>
      </c>
      <c r="F23">
        <v>52</v>
      </c>
      <c r="G23">
        <v>47</v>
      </c>
      <c r="H23">
        <v>100000</v>
      </c>
      <c r="I23">
        <f t="shared" si="0"/>
        <v>0.41552065486748313</v>
      </c>
      <c r="J23">
        <f t="shared" si="4"/>
        <v>5.7010771097289548E-3</v>
      </c>
      <c r="K23">
        <f t="shared" si="1"/>
        <v>236.89152940845932</v>
      </c>
      <c r="L23">
        <v>5000</v>
      </c>
      <c r="M23">
        <f t="shared" si="3"/>
        <v>5.6831187168333089E-3</v>
      </c>
      <c r="N23">
        <f t="shared" si="2"/>
        <v>11.807266054541135</v>
      </c>
    </row>
    <row r="24" spans="1:14">
      <c r="A24" s="3">
        <v>33</v>
      </c>
      <c r="B24" s="5">
        <v>1.738E-3</v>
      </c>
      <c r="C24" s="3">
        <v>33</v>
      </c>
      <c r="D24" s="5">
        <v>1.554E-3</v>
      </c>
      <c r="E24">
        <v>19</v>
      </c>
      <c r="F24">
        <v>53</v>
      </c>
      <c r="G24">
        <v>48</v>
      </c>
      <c r="H24">
        <v>100000</v>
      </c>
      <c r="I24">
        <f t="shared" si="0"/>
        <v>0.39573395701665059</v>
      </c>
      <c r="J24">
        <f t="shared" si="4"/>
        <v>5.9151584437501488E-3</v>
      </c>
      <c r="K24">
        <f t="shared" si="1"/>
        <v>234.08290573256991</v>
      </c>
      <c r="L24">
        <v>5000</v>
      </c>
      <c r="M24">
        <f t="shared" si="3"/>
        <v>5.8956088450935543E-3</v>
      </c>
      <c r="N24">
        <f t="shared" si="2"/>
        <v>11.665463086456189</v>
      </c>
    </row>
    <row r="25" spans="1:14">
      <c r="A25" s="3">
        <v>34</v>
      </c>
      <c r="B25" s="5">
        <v>1.892E-3</v>
      </c>
      <c r="C25" s="3">
        <v>34</v>
      </c>
      <c r="D25" s="5">
        <v>1.6590000000000001E-3</v>
      </c>
      <c r="E25">
        <v>20</v>
      </c>
      <c r="F25">
        <v>54</v>
      </c>
      <c r="G25">
        <v>49</v>
      </c>
      <c r="H25">
        <v>100000</v>
      </c>
      <c r="I25">
        <f t="shared" si="0"/>
        <v>0.37688948287300061</v>
      </c>
      <c r="J25">
        <f t="shared" si="4"/>
        <v>6.1210760301862706E-3</v>
      </c>
      <c r="K25">
        <f t="shared" si="1"/>
        <v>230.6969179643223</v>
      </c>
      <c r="L25">
        <v>5000</v>
      </c>
      <c r="M25">
        <f t="shared" si="3"/>
        <v>6.0997869277532825E-3</v>
      </c>
      <c r="N25">
        <f t="shared" si="2"/>
        <v>11.494727704182118</v>
      </c>
    </row>
    <row r="26" spans="1:14">
      <c r="A26" s="3">
        <v>35</v>
      </c>
      <c r="B26" s="5">
        <v>2.055E-3</v>
      </c>
      <c r="C26" s="3">
        <v>35</v>
      </c>
      <c r="D26" s="5">
        <v>1.766E-3</v>
      </c>
      <c r="E26">
        <v>21</v>
      </c>
      <c r="F26">
        <v>55</v>
      </c>
      <c r="G26">
        <v>50</v>
      </c>
      <c r="H26">
        <v>100000</v>
      </c>
      <c r="I26">
        <f t="shared" si="0"/>
        <v>0.35894236464095297</v>
      </c>
      <c r="J26">
        <f t="shared" si="4"/>
        <v>6.3261450858727031E-3</v>
      </c>
      <c r="K26">
        <f t="shared" si="1"/>
        <v>227.07214761848923</v>
      </c>
      <c r="L26">
        <v>5000</v>
      </c>
      <c r="M26">
        <f t="shared" si="3"/>
        <v>6.3029154811173787E-3</v>
      </c>
      <c r="N26">
        <f t="shared" si="2"/>
        <v>11.311916934621708</v>
      </c>
    </row>
    <row r="27" spans="1:14">
      <c r="A27" s="3">
        <v>36</v>
      </c>
      <c r="B27" s="5">
        <v>2.2279999999999999E-3</v>
      </c>
      <c r="C27" s="3">
        <v>36</v>
      </c>
      <c r="D27" s="5">
        <v>1.874E-3</v>
      </c>
      <c r="E27">
        <v>22</v>
      </c>
      <c r="F27">
        <v>56</v>
      </c>
      <c r="G27">
        <v>51</v>
      </c>
      <c r="H27">
        <v>100000</v>
      </c>
      <c r="I27">
        <f t="shared" si="0"/>
        <v>0.3418498710866219</v>
      </c>
      <c r="J27">
        <f t="shared" si="4"/>
        <v>6.5694054151500944E-3</v>
      </c>
      <c r="K27">
        <f t="shared" si="1"/>
        <v>224.57503942848157</v>
      </c>
      <c r="L27">
        <v>5000</v>
      </c>
      <c r="M27">
        <f t="shared" si="3"/>
        <v>6.5438701363014062E-3</v>
      </c>
      <c r="N27">
        <f t="shared" si="2"/>
        <v>11.185105812511154</v>
      </c>
    </row>
    <row r="28" spans="1:14">
      <c r="A28" s="3">
        <v>37</v>
      </c>
      <c r="B28" s="5">
        <v>2.4120000000000001E-3</v>
      </c>
      <c r="C28" s="3">
        <v>37</v>
      </c>
      <c r="D28" s="5">
        <v>1.9840000000000001E-3</v>
      </c>
      <c r="E28">
        <v>23</v>
      </c>
      <c r="F28">
        <v>57</v>
      </c>
      <c r="G28">
        <v>52</v>
      </c>
      <c r="H28">
        <v>100000</v>
      </c>
      <c r="I28">
        <f t="shared" si="0"/>
        <v>0.32557130579678267</v>
      </c>
      <c r="J28">
        <f t="shared" si="4"/>
        <v>6.8676180786125147E-3</v>
      </c>
      <c r="K28">
        <f t="shared" si="1"/>
        <v>223.58993855674683</v>
      </c>
      <c r="L28">
        <v>5000</v>
      </c>
      <c r="M28">
        <f t="shared" si="3"/>
        <v>6.839268551184002E-3</v>
      </c>
      <c r="N28">
        <f t="shared" si="2"/>
        <v>11.133347964519226</v>
      </c>
    </row>
    <row r="29" spans="1:14">
      <c r="A29" s="3">
        <v>38</v>
      </c>
      <c r="B29" s="5">
        <v>2.6050000000000001E-3</v>
      </c>
      <c r="C29" s="3">
        <v>38</v>
      </c>
      <c r="D29" s="5">
        <v>2.0960000000000002E-3</v>
      </c>
      <c r="E29">
        <v>24</v>
      </c>
      <c r="F29">
        <v>58</v>
      </c>
      <c r="G29">
        <v>53</v>
      </c>
      <c r="H29">
        <v>100000</v>
      </c>
      <c r="I29">
        <f t="shared" si="0"/>
        <v>0.31006791028265024</v>
      </c>
      <c r="J29">
        <f t="shared" si="4"/>
        <v>7.2277424349007063E-3</v>
      </c>
      <c r="K29">
        <f t="shared" si="1"/>
        <v>224.1090992850896</v>
      </c>
      <c r="L29">
        <v>5000</v>
      </c>
      <c r="M29">
        <f t="shared" si="3"/>
        <v>7.1959692791568833E-3</v>
      </c>
      <c r="N29">
        <f t="shared" si="2"/>
        <v>11.156195784231619</v>
      </c>
    </row>
    <row r="30" spans="1:14">
      <c r="A30" s="3">
        <v>39</v>
      </c>
      <c r="B30" s="5">
        <v>2.8080000000000002E-3</v>
      </c>
      <c r="C30" s="3">
        <v>39</v>
      </c>
      <c r="D30" s="5">
        <v>2.2079999999999999E-3</v>
      </c>
      <c r="E30">
        <v>25</v>
      </c>
      <c r="F30">
        <v>59</v>
      </c>
      <c r="G30">
        <v>54</v>
      </c>
      <c r="H30">
        <v>100000</v>
      </c>
      <c r="I30">
        <f t="shared" si="0"/>
        <v>0.29530277169776209</v>
      </c>
      <c r="J30">
        <f t="shared" si="4"/>
        <v>7.6588562502183212E-3</v>
      </c>
      <c r="K30">
        <f t="shared" si="1"/>
        <v>226.16814787241989</v>
      </c>
      <c r="L30">
        <v>5000</v>
      </c>
      <c r="M30">
        <f t="shared" si="3"/>
        <v>7.6228902612672953E-3</v>
      </c>
      <c r="N30">
        <f t="shared" si="2"/>
        <v>11.255303112500551</v>
      </c>
    </row>
    <row r="31" spans="1:14">
      <c r="A31" s="3">
        <v>40</v>
      </c>
      <c r="B31" s="5">
        <v>3.0200000000000001E-3</v>
      </c>
      <c r="C31" s="3">
        <v>40</v>
      </c>
      <c r="D31" s="5">
        <v>2.3210000000000001E-3</v>
      </c>
      <c r="E31">
        <v>26</v>
      </c>
      <c r="G31">
        <v>55</v>
      </c>
      <c r="I31">
        <f t="shared" si="0"/>
        <v>0.28124073495024959</v>
      </c>
      <c r="J31">
        <f t="shared" si="4"/>
        <v>8.1692663713534546E-3</v>
      </c>
      <c r="K31">
        <f t="shared" si="1"/>
        <v>0</v>
      </c>
      <c r="L31">
        <v>5000</v>
      </c>
      <c r="M31">
        <f t="shared" si="3"/>
        <v>8.1281749615055472E-3</v>
      </c>
      <c r="N31">
        <f t="shared" si="2"/>
        <v>11.429869499890184</v>
      </c>
    </row>
    <row r="32" spans="1:14">
      <c r="A32" s="3">
        <v>41</v>
      </c>
      <c r="B32" s="5">
        <v>3.2420000000000001E-3</v>
      </c>
      <c r="C32" s="3">
        <v>41</v>
      </c>
      <c r="D32" s="5">
        <v>2.4350000000000001E-3</v>
      </c>
      <c r="E32">
        <v>27</v>
      </c>
      <c r="G32">
        <v>56</v>
      </c>
      <c r="I32">
        <f t="shared" si="0"/>
        <v>0.2678483190002377</v>
      </c>
      <c r="J32">
        <f t="shared" si="4"/>
        <v>8.7672478473536375E-3</v>
      </c>
      <c r="K32" s="7">
        <f>SUM(K6:K31)</f>
        <v>5698.402248982713</v>
      </c>
      <c r="L32">
        <v>5000</v>
      </c>
      <c r="M32">
        <f t="shared" si="3"/>
        <v>8.7198784072343855E-3</v>
      </c>
      <c r="N32">
        <f t="shared" si="2"/>
        <v>11.678023866321002</v>
      </c>
    </row>
    <row r="33" spans="1:14">
      <c r="A33" s="3">
        <v>42</v>
      </c>
      <c r="B33" s="5">
        <v>3.473E-3</v>
      </c>
      <c r="C33" s="3">
        <v>42</v>
      </c>
      <c r="D33" s="5">
        <v>2.5479999999999999E-3</v>
      </c>
      <c r="E33">
        <v>28</v>
      </c>
      <c r="G33">
        <v>57</v>
      </c>
      <c r="I33">
        <f t="shared" si="0"/>
        <v>0.25509363714308358</v>
      </c>
      <c r="J33">
        <f t="shared" si="4"/>
        <v>9.4625609228853654E-3</v>
      </c>
      <c r="L33">
        <v>5000</v>
      </c>
      <c r="M33">
        <f t="shared" si="3"/>
        <v>9.407498280875096E-3</v>
      </c>
      <c r="N33">
        <f t="shared" si="2"/>
        <v>11.998964764428672</v>
      </c>
    </row>
    <row r="34" spans="1:14">
      <c r="A34" s="3">
        <v>43</v>
      </c>
      <c r="B34" s="5">
        <v>3.7109999999999999E-3</v>
      </c>
      <c r="C34" s="3">
        <v>43</v>
      </c>
      <c r="D34" s="5">
        <v>2.6610000000000002E-3</v>
      </c>
      <c r="E34">
        <v>29</v>
      </c>
      <c r="G34">
        <v>58</v>
      </c>
      <c r="I34">
        <f t="shared" si="0"/>
        <v>0.24294632108865097</v>
      </c>
      <c r="J34">
        <f t="shared" si="4"/>
        <v>1.0262638501651726E-2</v>
      </c>
      <c r="L34">
        <v>5000</v>
      </c>
      <c r="M34">
        <f t="shared" si="3"/>
        <v>1.0198148081307347E-2</v>
      </c>
      <c r="N34">
        <f t="shared" si="2"/>
        <v>12.388012791354523</v>
      </c>
    </row>
    <row r="35" spans="1:14">
      <c r="A35" s="3">
        <v>44</v>
      </c>
      <c r="B35" s="5">
        <v>3.9569999999999996E-3</v>
      </c>
      <c r="C35" s="3">
        <v>44</v>
      </c>
      <c r="D35" s="5">
        <v>2.774E-3</v>
      </c>
      <c r="E35">
        <v>30</v>
      </c>
      <c r="G35">
        <v>59</v>
      </c>
      <c r="I35">
        <f t="shared" si="0"/>
        <v>0.23137744865585813</v>
      </c>
      <c r="J35">
        <f t="shared" si="4"/>
        <v>1.1175767926486481E-2</v>
      </c>
      <c r="L35">
        <v>5000</v>
      </c>
      <c r="M35">
        <f t="shared" si="3"/>
        <v>1.109975035305052E-2</v>
      </c>
      <c r="N35">
        <f t="shared" si="2"/>
        <v>12.841159587028949</v>
      </c>
    </row>
    <row r="36" spans="1:14">
      <c r="A36" s="3">
        <v>45</v>
      </c>
      <c r="B36" s="5">
        <v>4.2100000000000002E-3</v>
      </c>
      <c r="C36" s="3">
        <v>45</v>
      </c>
      <c r="D36" s="5">
        <v>2.8869999999999998E-3</v>
      </c>
      <c r="J36">
        <f t="shared" si="4"/>
        <v>1.2208911753427802E-2</v>
      </c>
      <c r="N36" s="7">
        <f>SUM(N6:N35)</f>
        <v>344.49190649478197</v>
      </c>
    </row>
    <row r="37" spans="1:14">
      <c r="A37" s="3">
        <v>46</v>
      </c>
      <c r="B37" s="5">
        <v>4.4689999999999999E-3</v>
      </c>
      <c r="C37" s="3">
        <v>46</v>
      </c>
      <c r="D37" s="5">
        <v>3.0119999999999999E-3</v>
      </c>
    </row>
    <row r="38" spans="1:14">
      <c r="A38" s="3">
        <v>47</v>
      </c>
      <c r="B38" s="5">
        <v>4.7320000000000001E-3</v>
      </c>
      <c r="C38" s="3">
        <v>47</v>
      </c>
      <c r="D38" s="5">
        <v>3.15E-3</v>
      </c>
    </row>
    <row r="39" spans="1:14">
      <c r="A39" s="3">
        <v>48</v>
      </c>
      <c r="B39" s="5">
        <v>5.0000000000000001E-3</v>
      </c>
      <c r="C39" s="3">
        <v>48</v>
      </c>
      <c r="D39" s="5">
        <v>3.3050000000000002E-3</v>
      </c>
    </row>
    <row r="40" spans="1:14">
      <c r="A40" s="3">
        <v>49</v>
      </c>
      <c r="B40" s="5">
        <v>5.2690000000000002E-3</v>
      </c>
      <c r="C40" s="3">
        <v>49</v>
      </c>
      <c r="D40" s="5">
        <v>3.4780000000000002E-3</v>
      </c>
    </row>
    <row r="41" spans="1:14">
      <c r="A41" s="3">
        <v>50</v>
      </c>
      <c r="B41" s="5">
        <v>5.5409999999999999E-3</v>
      </c>
      <c r="C41" s="3">
        <v>50</v>
      </c>
      <c r="D41" s="5">
        <v>3.6719999999999999E-3</v>
      </c>
    </row>
    <row r="42" spans="1:14">
      <c r="A42" s="3">
        <v>51</v>
      </c>
      <c r="B42" s="5">
        <v>5.8120000000000003E-3</v>
      </c>
      <c r="C42" s="3">
        <v>51</v>
      </c>
      <c r="D42" s="5">
        <v>3.8869999999999998E-3</v>
      </c>
    </row>
    <row r="43" spans="1:14">
      <c r="A43" s="3">
        <v>52</v>
      </c>
      <c r="B43" s="5">
        <v>6.0819999999999997E-3</v>
      </c>
      <c r="C43" s="3">
        <v>52</v>
      </c>
      <c r="D43" s="5">
        <v>4.1279999999999997E-3</v>
      </c>
    </row>
    <row r="44" spans="1:14">
      <c r="A44" s="3">
        <v>53</v>
      </c>
      <c r="B44" s="5">
        <v>6.3489999999999996E-3</v>
      </c>
      <c r="C44" s="3">
        <v>53</v>
      </c>
      <c r="D44" s="5">
        <v>4.3959999999999997E-3</v>
      </c>
    </row>
    <row r="45" spans="1:14">
      <c r="A45" s="3">
        <v>54</v>
      </c>
      <c r="B45" s="5">
        <v>6.6119999999999998E-3</v>
      </c>
      <c r="C45" s="3">
        <v>54</v>
      </c>
      <c r="D45" s="5">
        <v>4.6959999999999997E-3</v>
      </c>
    </row>
    <row r="46" spans="1:14">
      <c r="A46" s="3">
        <v>55</v>
      </c>
      <c r="B46" s="5">
        <v>6.8789999999999997E-3</v>
      </c>
      <c r="C46" s="3">
        <v>55</v>
      </c>
      <c r="D46" s="5">
        <v>5.0299999999999997E-3</v>
      </c>
    </row>
    <row r="47" spans="1:14">
      <c r="A47" s="3">
        <v>56</v>
      </c>
      <c r="B47" s="5">
        <v>7.1929999999999997E-3</v>
      </c>
      <c r="C47" s="3">
        <v>56</v>
      </c>
      <c r="D47" s="5">
        <v>5.4029999999999998E-3</v>
      </c>
    </row>
    <row r="48" spans="1:14">
      <c r="A48" s="3">
        <v>57</v>
      </c>
      <c r="B48" s="5">
        <v>7.574E-3</v>
      </c>
      <c r="C48" s="3">
        <v>57</v>
      </c>
      <c r="D48" s="5">
        <v>5.8190000000000004E-3</v>
      </c>
    </row>
    <row r="49" spans="1:4">
      <c r="A49" s="3">
        <v>58</v>
      </c>
      <c r="B49" s="5">
        <v>8.0319999999999992E-3</v>
      </c>
      <c r="C49" s="3">
        <v>58</v>
      </c>
      <c r="D49" s="5">
        <v>6.2839999999999997E-3</v>
      </c>
    </row>
    <row r="50" spans="1:4">
      <c r="A50" s="3">
        <v>59</v>
      </c>
      <c r="B50" s="5">
        <v>8.5800000000000008E-3</v>
      </c>
      <c r="C50" s="3">
        <v>59</v>
      </c>
      <c r="D50" s="5">
        <v>6.8019999999999999E-3</v>
      </c>
    </row>
    <row r="51" spans="1:4">
      <c r="A51" s="3">
        <v>60</v>
      </c>
      <c r="B51" s="5">
        <v>9.2309999999999996E-3</v>
      </c>
      <c r="C51" s="3">
        <v>60</v>
      </c>
      <c r="D51" s="5">
        <v>7.3800000000000003E-3</v>
      </c>
    </row>
    <row r="52" spans="1:4">
      <c r="A52" s="3">
        <v>61</v>
      </c>
      <c r="B52" s="5">
        <v>9.9989999999999992E-3</v>
      </c>
      <c r="C52" s="3">
        <v>61</v>
      </c>
      <c r="D52" s="5">
        <v>8.0249999999999991E-3</v>
      </c>
    </row>
    <row r="53" spans="1:4">
      <c r="A53" s="3">
        <v>62</v>
      </c>
      <c r="B53" s="5">
        <v>1.0900999999999999E-2</v>
      </c>
      <c r="C53" s="3">
        <v>62</v>
      </c>
      <c r="D53" s="5">
        <v>8.7449999999999993E-3</v>
      </c>
    </row>
    <row r="54" spans="1:4">
      <c r="A54" s="3">
        <v>63</v>
      </c>
      <c r="B54" s="5">
        <v>1.1953E-2</v>
      </c>
      <c r="C54" s="3">
        <v>63</v>
      </c>
      <c r="D54" s="5">
        <v>9.5479999999999992E-3</v>
      </c>
    </row>
    <row r="55" spans="1:4">
      <c r="A55" s="3">
        <v>64</v>
      </c>
      <c r="B55" s="5">
        <v>1.3174E-2</v>
      </c>
      <c r="C55" s="3">
        <v>64</v>
      </c>
      <c r="D55" s="5">
        <v>1.0442999999999999E-2</v>
      </c>
    </row>
    <row r="56" spans="1:4">
      <c r="A56" s="3">
        <v>65</v>
      </c>
      <c r="B56" s="5">
        <v>1.4584E-2</v>
      </c>
      <c r="C56" s="3">
        <v>65</v>
      </c>
      <c r="D56" s="5">
        <v>1.1442000000000001E-2</v>
      </c>
    </row>
    <row r="57" spans="1:4">
      <c r="A57" s="3">
        <v>66</v>
      </c>
      <c r="B57" s="5">
        <v>1.6202000000000001E-2</v>
      </c>
      <c r="C57" s="3">
        <v>66</v>
      </c>
      <c r="D57" s="5">
        <v>1.2555E-2</v>
      </c>
    </row>
    <row r="58" spans="1:4">
      <c r="A58" s="3">
        <v>67</v>
      </c>
      <c r="B58" s="5">
        <v>1.8051000000000001E-2</v>
      </c>
      <c r="C58" s="3">
        <v>67</v>
      </c>
      <c r="D58" s="5">
        <v>1.3797E-2</v>
      </c>
    </row>
    <row r="59" spans="1:4">
      <c r="A59" s="3">
        <v>68</v>
      </c>
      <c r="B59" s="5">
        <v>2.0152E-2</v>
      </c>
      <c r="C59" s="3">
        <v>68</v>
      </c>
      <c r="D59" s="5">
        <v>1.5181E-2</v>
      </c>
    </row>
    <row r="60" spans="1:4">
      <c r="A60" s="3">
        <v>69</v>
      </c>
      <c r="B60" s="5">
        <v>2.2530000000000001E-2</v>
      </c>
      <c r="C60" s="3">
        <v>69</v>
      </c>
      <c r="D60" s="5">
        <v>1.6723999999999999E-2</v>
      </c>
    </row>
    <row r="61" spans="1:4">
      <c r="A61" s="3">
        <v>70</v>
      </c>
      <c r="B61" s="5">
        <v>2.5208999999999999E-2</v>
      </c>
      <c r="C61" s="3">
        <v>70</v>
      </c>
      <c r="D61" s="5">
        <v>1.8443000000000001E-2</v>
      </c>
    </row>
    <row r="62" spans="1:4">
      <c r="A62" s="3">
        <v>71</v>
      </c>
      <c r="B62" s="5">
        <v>2.8212999999999998E-2</v>
      </c>
      <c r="C62" s="3">
        <v>71</v>
      </c>
      <c r="D62" s="5">
        <v>2.0358999999999999E-2</v>
      </c>
    </row>
    <row r="63" spans="1:4">
      <c r="A63" s="3">
        <v>72</v>
      </c>
      <c r="B63" s="5">
        <v>3.1569E-2</v>
      </c>
      <c r="C63" s="3">
        <v>72</v>
      </c>
      <c r="D63" s="5">
        <v>2.2494E-2</v>
      </c>
    </row>
    <row r="64" spans="1:4">
      <c r="A64" s="3">
        <v>73</v>
      </c>
      <c r="B64" s="5">
        <v>3.5303000000000001E-2</v>
      </c>
      <c r="C64" s="3">
        <v>73</v>
      </c>
      <c r="D64" s="5">
        <v>2.4871000000000001E-2</v>
      </c>
    </row>
    <row r="65" spans="1:4">
      <c r="A65" s="3">
        <v>74</v>
      </c>
      <c r="B65" s="5">
        <v>3.9441999999999998E-2</v>
      </c>
      <c r="C65" s="3">
        <v>74</v>
      </c>
      <c r="D65" s="5">
        <v>2.7518000000000001E-2</v>
      </c>
    </row>
    <row r="66" spans="1:4">
      <c r="A66" s="3">
        <v>75</v>
      </c>
      <c r="B66" s="5">
        <v>4.4014999999999999E-2</v>
      </c>
      <c r="C66" s="3">
        <v>75</v>
      </c>
      <c r="D66" s="5">
        <v>3.0464999999999999E-2</v>
      </c>
    </row>
    <row r="67" spans="1:4">
      <c r="A67" s="3">
        <v>76</v>
      </c>
      <c r="B67" s="5">
        <v>4.9049000000000002E-2</v>
      </c>
      <c r="C67" s="3">
        <v>76</v>
      </c>
      <c r="D67" s="5">
        <v>3.3743000000000002E-2</v>
      </c>
    </row>
    <row r="68" spans="1:4">
      <c r="A68" s="3">
        <v>77</v>
      </c>
      <c r="B68" s="5">
        <v>5.4574999999999999E-2</v>
      </c>
      <c r="C68" s="3">
        <v>77</v>
      </c>
      <c r="D68" s="5">
        <v>3.739E-2</v>
      </c>
    </row>
    <row r="69" spans="1:4">
      <c r="A69" s="3">
        <v>78</v>
      </c>
      <c r="B69" s="5">
        <v>6.0621000000000001E-2</v>
      </c>
      <c r="C69" s="3">
        <v>78</v>
      </c>
      <c r="D69" s="5">
        <v>4.1445000000000003E-2</v>
      </c>
    </row>
    <row r="70" spans="1:4">
      <c r="A70" s="3">
        <v>79</v>
      </c>
      <c r="B70" s="5">
        <v>6.7221000000000003E-2</v>
      </c>
      <c r="C70" s="3">
        <v>79</v>
      </c>
      <c r="D70" s="5">
        <v>4.5950999999999999E-2</v>
      </c>
    </row>
    <row r="71" spans="1:4">
      <c r="A71" s="3">
        <v>80</v>
      </c>
      <c r="B71" s="5">
        <v>7.4406E-2</v>
      </c>
      <c r="C71" s="3">
        <v>80</v>
      </c>
      <c r="D71" s="5">
        <v>5.0957000000000002E-2</v>
      </c>
    </row>
    <row r="72" spans="1:4">
      <c r="A72" s="3">
        <v>81</v>
      </c>
      <c r="B72" s="5">
        <v>8.2209000000000004E-2</v>
      </c>
      <c r="C72" s="3">
        <v>81</v>
      </c>
      <c r="D72" s="5">
        <v>5.6514000000000002E-2</v>
      </c>
    </row>
    <row r="73" spans="1:4">
      <c r="A73" s="3">
        <v>82</v>
      </c>
      <c r="B73" s="5">
        <v>9.0666999999999998E-2</v>
      </c>
      <c r="C73" s="3">
        <v>82</v>
      </c>
      <c r="D73" s="5">
        <v>6.2678999999999999E-2</v>
      </c>
    </row>
    <row r="74" spans="1:4">
      <c r="A74" s="3">
        <v>83</v>
      </c>
      <c r="B74" s="5">
        <v>9.9816000000000002E-2</v>
      </c>
      <c r="C74" s="3">
        <v>83</v>
      </c>
      <c r="D74" s="5">
        <v>6.9513000000000005E-2</v>
      </c>
    </row>
    <row r="75" spans="1:4">
      <c r="A75" s="3">
        <v>84</v>
      </c>
      <c r="B75" s="5">
        <v>0.109695</v>
      </c>
      <c r="C75" s="3">
        <v>84</v>
      </c>
      <c r="D75" s="5">
        <v>7.7084E-2</v>
      </c>
    </row>
    <row r="76" spans="1:4">
      <c r="A76" s="3">
        <v>85</v>
      </c>
      <c r="B76" s="5">
        <v>0.12034599999999999</v>
      </c>
      <c r="C76" s="3">
        <v>85</v>
      </c>
      <c r="D76" s="5">
        <v>8.5461999999999996E-2</v>
      </c>
    </row>
    <row r="77" spans="1:4">
      <c r="A77" s="3">
        <v>86</v>
      </c>
      <c r="B77" s="5">
        <v>0.13181300000000001</v>
      </c>
      <c r="C77" s="3">
        <v>86</v>
      </c>
      <c r="D77" s="5">
        <v>9.4726000000000005E-2</v>
      </c>
    </row>
    <row r="78" spans="1:4">
      <c r="A78" s="3">
        <v>87</v>
      </c>
      <c r="B78" s="5">
        <v>0.14414199999999999</v>
      </c>
      <c r="C78" s="3">
        <v>87</v>
      </c>
      <c r="D78" s="5">
        <v>0.10495599999999999</v>
      </c>
    </row>
    <row r="79" spans="1:4">
      <c r="A79" s="3">
        <v>88</v>
      </c>
      <c r="B79" s="5">
        <v>0.157384</v>
      </c>
      <c r="C79" s="3">
        <v>88</v>
      </c>
      <c r="D79" s="5">
        <v>0.11624</v>
      </c>
    </row>
    <row r="80" spans="1:4">
      <c r="A80" s="3">
        <v>89</v>
      </c>
      <c r="B80" s="5">
        <v>0.17159099999999999</v>
      </c>
      <c r="C80" s="3">
        <v>89</v>
      </c>
      <c r="D80" s="5">
        <v>0.128668</v>
      </c>
    </row>
    <row r="81" spans="1:4">
      <c r="A81" s="3">
        <v>90</v>
      </c>
      <c r="B81" s="5">
        <v>0.18682099999999999</v>
      </c>
      <c r="C81" s="3">
        <v>90</v>
      </c>
      <c r="D81" s="5">
        <v>0.14233599999999999</v>
      </c>
    </row>
    <row r="82" spans="1:4">
      <c r="A82" s="3">
        <v>91</v>
      </c>
      <c r="B82" s="5">
        <v>0.20313100000000001</v>
      </c>
      <c r="C82" s="3">
        <v>91</v>
      </c>
      <c r="D82" s="5">
        <v>0.15734000000000001</v>
      </c>
    </row>
    <row r="83" spans="1:4">
      <c r="A83" s="3">
        <v>92</v>
      </c>
      <c r="B83" s="5">
        <v>0.22058700000000001</v>
      </c>
      <c r="C83" s="3">
        <v>92</v>
      </c>
      <c r="D83" s="5">
        <v>0.17377999999999999</v>
      </c>
    </row>
    <row r="84" spans="1:4">
      <c r="A84" s="3">
        <v>93</v>
      </c>
      <c r="B84" s="5">
        <v>0.23925099999999999</v>
      </c>
      <c r="C84" s="3">
        <v>93</v>
      </c>
      <c r="D84" s="5">
        <v>0.19175400000000001</v>
      </c>
    </row>
    <row r="85" spans="1:4">
      <c r="A85" s="3">
        <v>94</v>
      </c>
      <c r="B85" s="5">
        <v>0.25919399999999998</v>
      </c>
      <c r="C85" s="3">
        <v>94</v>
      </c>
      <c r="D85" s="5">
        <v>0.21135699999999999</v>
      </c>
    </row>
    <row r="86" spans="1:4">
      <c r="A86" s="3">
        <v>95</v>
      </c>
      <c r="B86" s="5">
        <v>0.28018199999999999</v>
      </c>
      <c r="C86" s="3">
        <v>95</v>
      </c>
      <c r="D86" s="5">
        <v>0.232435</v>
      </c>
    </row>
    <row r="87" spans="1:4">
      <c r="A87" s="3">
        <v>96</v>
      </c>
      <c r="B87" s="5">
        <v>0.30105300000000002</v>
      </c>
      <c r="C87" s="3">
        <v>96</v>
      </c>
      <c r="D87" s="5">
        <v>0.25402000000000002</v>
      </c>
    </row>
    <row r="88" spans="1:4">
      <c r="A88" s="3">
        <v>97</v>
      </c>
      <c r="B88" s="5">
        <v>0.32148199999999999</v>
      </c>
      <c r="C88" s="3">
        <v>97</v>
      </c>
      <c r="D88" s="5">
        <v>0.27574500000000002</v>
      </c>
    </row>
    <row r="89" spans="1:4">
      <c r="A89" s="3">
        <v>98</v>
      </c>
      <c r="B89" s="5">
        <v>0.34143600000000002</v>
      </c>
      <c r="C89" s="3">
        <v>98</v>
      </c>
      <c r="D89" s="5">
        <v>0.29747800000000002</v>
      </c>
    </row>
    <row r="90" spans="1:4">
      <c r="A90" s="3">
        <v>99</v>
      </c>
      <c r="B90" s="5">
        <v>0.36088599999999998</v>
      </c>
      <c r="C90" s="3">
        <v>99</v>
      </c>
      <c r="D90" s="5">
        <v>0.31909799999999999</v>
      </c>
    </row>
    <row r="91" spans="1:4">
      <c r="A91" s="3">
        <v>100</v>
      </c>
      <c r="B91" s="5">
        <v>0.37980900000000001</v>
      </c>
      <c r="C91" s="3">
        <v>100</v>
      </c>
      <c r="D91" s="5">
        <v>0.34049400000000002</v>
      </c>
    </row>
    <row r="92" spans="1:4">
      <c r="A92" s="3">
        <v>101</v>
      </c>
      <c r="B92" s="5">
        <v>0.39818300000000001</v>
      </c>
      <c r="C92" s="3">
        <v>101</v>
      </c>
      <c r="D92" s="5">
        <v>0.361568</v>
      </c>
    </row>
    <row r="93" spans="1:4">
      <c r="A93" s="3">
        <v>102</v>
      </c>
      <c r="B93" s="5">
        <v>0.415993</v>
      </c>
      <c r="C93" s="3">
        <v>102</v>
      </c>
      <c r="D93" s="5">
        <v>0.38223400000000002</v>
      </c>
    </row>
    <row r="94" spans="1:4">
      <c r="A94" s="3">
        <v>103</v>
      </c>
      <c r="B94" s="5">
        <v>0.43322500000000003</v>
      </c>
      <c r="C94" s="3">
        <v>103</v>
      </c>
      <c r="D94" s="5">
        <v>0.40241500000000002</v>
      </c>
    </row>
    <row r="95" spans="1:4">
      <c r="A95" s="3">
        <v>104</v>
      </c>
      <c r="B95" s="5">
        <v>0.44986799999999999</v>
      </c>
      <c r="C95" s="3">
        <v>104</v>
      </c>
      <c r="D95" s="5">
        <v>0.422045</v>
      </c>
    </row>
    <row r="96" spans="1:4">
      <c r="A96" s="3">
        <v>105</v>
      </c>
      <c r="B96" s="5">
        <v>0.465916</v>
      </c>
      <c r="C96" s="3">
        <v>105</v>
      </c>
      <c r="D96" s="5">
        <v>0.44106699999999999</v>
      </c>
    </row>
    <row r="97" spans="1:4">
      <c r="A97" s="3">
        <v>106</v>
      </c>
      <c r="B97" s="5">
        <v>0.48136400000000001</v>
      </c>
      <c r="C97" s="3">
        <v>106</v>
      </c>
      <c r="D97" s="5">
        <v>0.45943400000000001</v>
      </c>
    </row>
    <row r="98" spans="1:4">
      <c r="A98" s="3">
        <v>107</v>
      </c>
      <c r="B98" s="5">
        <v>0.49620799999999998</v>
      </c>
      <c r="C98" s="3">
        <v>107</v>
      </c>
      <c r="D98" s="5">
        <v>0.47710599999999997</v>
      </c>
    </row>
    <row r="99" spans="1:4">
      <c r="A99" s="3">
        <v>108</v>
      </c>
      <c r="B99" s="5">
        <v>0.51044900000000004</v>
      </c>
      <c r="C99" s="3">
        <v>108</v>
      </c>
      <c r="D99" s="5">
        <v>0.49405199999999999</v>
      </c>
    </row>
    <row r="100" spans="1:4">
      <c r="A100" s="3">
        <v>109</v>
      </c>
      <c r="B100" s="5">
        <v>0.524088</v>
      </c>
      <c r="C100" s="3">
        <v>109</v>
      </c>
      <c r="D100" s="5">
        <v>0.51024400000000003</v>
      </c>
    </row>
    <row r="101" spans="1:4">
      <c r="A101" s="3">
        <v>110</v>
      </c>
      <c r="B101" s="5">
        <v>0.53712599999999999</v>
      </c>
      <c r="C101" s="3">
        <v>110</v>
      </c>
      <c r="D101" s="5">
        <v>0.52566400000000002</v>
      </c>
    </row>
    <row r="102" spans="1:4">
      <c r="A102" s="3">
        <v>111</v>
      </c>
      <c r="B102" s="5">
        <v>0.54956799999999995</v>
      </c>
      <c r="C102" s="3">
        <v>111</v>
      </c>
      <c r="D102" s="5">
        <v>0.540296</v>
      </c>
    </row>
    <row r="103" spans="1:4">
      <c r="A103" s="3">
        <v>112</v>
      </c>
      <c r="B103" s="5">
        <v>0.561419</v>
      </c>
      <c r="C103" s="3">
        <v>112</v>
      </c>
      <c r="D103" s="5">
        <v>0.55413000000000001</v>
      </c>
    </row>
    <row r="104" spans="1:4">
      <c r="A104" s="3">
        <v>113</v>
      </c>
      <c r="B104" s="5">
        <v>0.572685</v>
      </c>
      <c r="C104" s="3">
        <v>113</v>
      </c>
      <c r="D104" s="5">
        <v>0.56715899999999997</v>
      </c>
    </row>
    <row r="105" spans="1:4">
      <c r="A105" s="3">
        <v>114</v>
      </c>
      <c r="B105" s="5">
        <v>0.58337099999999997</v>
      </c>
      <c r="C105" s="3">
        <v>114</v>
      </c>
      <c r="D105" s="5">
        <v>0.57937899999999998</v>
      </c>
    </row>
    <row r="106" spans="1:4">
      <c r="A106" s="3">
        <v>115</v>
      </c>
      <c r="B106" s="5">
        <v>0.59348500000000004</v>
      </c>
      <c r="C106" s="3">
        <v>115</v>
      </c>
      <c r="D106" s="5">
        <v>0.59078799999999998</v>
      </c>
    </row>
    <row r="107" spans="1:4">
      <c r="A107" s="3">
        <v>116</v>
      </c>
      <c r="B107" s="5">
        <v>0.60303399999999996</v>
      </c>
      <c r="C107" s="3">
        <v>116</v>
      </c>
      <c r="D107" s="5">
        <v>0.60138499999999995</v>
      </c>
    </row>
    <row r="108" spans="1:4">
      <c r="A108" s="3">
        <v>117</v>
      </c>
      <c r="B108" s="5">
        <v>0.61202400000000001</v>
      </c>
      <c r="C108" s="3">
        <v>117</v>
      </c>
      <c r="D108" s="5">
        <v>0.61117100000000002</v>
      </c>
    </row>
    <row r="109" spans="1:4">
      <c r="A109" s="3">
        <v>118</v>
      </c>
      <c r="B109" s="5">
        <v>0.62046400000000002</v>
      </c>
      <c r="C109" s="3">
        <v>118</v>
      </c>
      <c r="D109" s="5">
        <v>0.620147</v>
      </c>
    </row>
    <row r="110" spans="1:4">
      <c r="A110" s="3">
        <v>119</v>
      </c>
      <c r="B110" s="5">
        <v>0.628359</v>
      </c>
      <c r="C110" s="3">
        <v>119</v>
      </c>
      <c r="D110" s="5">
        <v>0.62831300000000001</v>
      </c>
    </row>
    <row r="111" spans="1:4">
      <c r="A111" s="3">
        <v>120</v>
      </c>
      <c r="B111" s="5">
        <v>1</v>
      </c>
      <c r="C111" s="3">
        <v>120</v>
      </c>
      <c r="D111" s="5">
        <v>1</v>
      </c>
    </row>
  </sheetData>
  <mergeCells count="2">
    <mergeCell ref="A3:B3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8"/>
  <sheetViews>
    <sheetView workbookViewId="0">
      <selection activeCell="K4" sqref="K4"/>
    </sheetView>
  </sheetViews>
  <sheetFormatPr defaultRowHeight="15"/>
  <sheetData>
    <row r="3" spans="1:10" ht="15.75" thickBot="1"/>
    <row r="4" spans="1:10" ht="15.75">
      <c r="A4" s="8" t="s">
        <v>2</v>
      </c>
      <c r="B4" s="9" t="s">
        <v>13</v>
      </c>
      <c r="C4" s="9" t="s">
        <v>14</v>
      </c>
      <c r="D4" s="9" t="s">
        <v>15</v>
      </c>
      <c r="E4" s="18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10" t="s">
        <v>21</v>
      </c>
    </row>
    <row r="5" spans="1:10">
      <c r="A5" s="11"/>
      <c r="B5" s="12"/>
      <c r="C5" s="12"/>
      <c r="D5" s="12"/>
      <c r="E5" s="19"/>
      <c r="F5" s="12"/>
      <c r="G5" s="12"/>
      <c r="H5" s="12"/>
      <c r="I5" s="12"/>
      <c r="J5" s="13"/>
    </row>
    <row r="6" spans="1:10">
      <c r="A6" s="14">
        <v>18</v>
      </c>
      <c r="B6" s="15">
        <v>100000</v>
      </c>
      <c r="C6" s="15">
        <v>50</v>
      </c>
      <c r="D6" s="15">
        <v>20000</v>
      </c>
      <c r="E6" s="20">
        <v>5.0000000000000001E-4</v>
      </c>
      <c r="F6" s="21">
        <v>0.2</v>
      </c>
      <c r="G6" s="21">
        <v>0.20050000000000001</v>
      </c>
      <c r="H6" s="21">
        <v>0.79949999999999999</v>
      </c>
      <c r="I6" s="21">
        <v>5.5802679977089316E-4</v>
      </c>
      <c r="J6" s="22">
        <v>0.22321071990835728</v>
      </c>
    </row>
    <row r="7" spans="1:10">
      <c r="A7" s="14">
        <v>19</v>
      </c>
      <c r="B7" s="15">
        <v>79950</v>
      </c>
      <c r="C7" s="15">
        <v>44</v>
      </c>
      <c r="D7" s="15">
        <v>14000</v>
      </c>
      <c r="E7" s="20">
        <v>5.5034396497811132E-4</v>
      </c>
      <c r="F7" s="21">
        <v>0.17510944340212634</v>
      </c>
      <c r="G7" s="21">
        <v>0.17565978736710444</v>
      </c>
      <c r="H7" s="21">
        <v>0.82434021263289559</v>
      </c>
      <c r="I7" s="21">
        <v>6.0520977032915658E-4</v>
      </c>
      <c r="J7" s="22">
        <v>0.19256674510473162</v>
      </c>
    </row>
    <row r="8" spans="1:10">
      <c r="A8" s="14">
        <v>20</v>
      </c>
      <c r="B8" s="15">
        <v>65906</v>
      </c>
      <c r="C8" s="15">
        <v>39</v>
      </c>
      <c r="D8" s="15">
        <v>10000</v>
      </c>
      <c r="E8" s="20">
        <v>5.9175188905410741E-4</v>
      </c>
      <c r="F8" s="21">
        <v>0.15173125360361728</v>
      </c>
      <c r="G8" s="21">
        <v>0.15232300549267139</v>
      </c>
      <c r="H8" s="21">
        <v>0.84767699450732859</v>
      </c>
      <c r="I8" s="21">
        <v>6.4199313873622638E-4</v>
      </c>
      <c r="J8" s="22">
        <v>0.16461362531698112</v>
      </c>
    </row>
    <row r="9" spans="1:10">
      <c r="A9" s="14">
        <v>21</v>
      </c>
      <c r="B9" s="15">
        <v>55867</v>
      </c>
      <c r="C9" s="15">
        <v>37</v>
      </c>
      <c r="D9" s="15">
        <v>8000</v>
      </c>
      <c r="E9" s="20">
        <v>6.6228721785669537E-4</v>
      </c>
      <c r="F9" s="21">
        <v>0.14319723629333952</v>
      </c>
      <c r="G9" s="21">
        <v>0.14385952351119621</v>
      </c>
      <c r="H9" s="21">
        <v>0.85614047648880376</v>
      </c>
      <c r="I9" s="21">
        <v>7.1505162442556255E-4</v>
      </c>
      <c r="J9" s="22">
        <v>0.15460575663255405</v>
      </c>
    </row>
    <row r="10" spans="1:10">
      <c r="A10" s="14">
        <v>22</v>
      </c>
      <c r="B10" s="15">
        <v>47830</v>
      </c>
      <c r="C10" s="15">
        <v>35</v>
      </c>
      <c r="D10" s="15">
        <v>6500</v>
      </c>
      <c r="E10" s="20">
        <v>7.3175831068367139E-4</v>
      </c>
      <c r="F10" s="21">
        <v>0.13589797198411038</v>
      </c>
      <c r="G10" s="21">
        <v>0.13662973029479406</v>
      </c>
      <c r="H10" s="21">
        <v>0.86337026970520592</v>
      </c>
      <c r="I10" s="21">
        <v>7.8682587070135932E-4</v>
      </c>
      <c r="J10" s="22">
        <v>0.14612480455882385</v>
      </c>
    </row>
    <row r="11" spans="1:10">
      <c r="A11" s="14">
        <v>23</v>
      </c>
      <c r="B11" s="15">
        <v>41295</v>
      </c>
      <c r="C11" s="15">
        <v>33</v>
      </c>
      <c r="D11" s="15">
        <v>5000</v>
      </c>
      <c r="E11" s="20">
        <v>7.9912822375590266E-4</v>
      </c>
      <c r="F11" s="21">
        <v>0.1210800339024095</v>
      </c>
      <c r="G11" s="21">
        <v>0.1218791621261654</v>
      </c>
      <c r="H11" s="21">
        <v>0.87812083787383455</v>
      </c>
      <c r="I11" s="21">
        <v>8.5218461882556953E-4</v>
      </c>
      <c r="J11" s="22">
        <v>0.12911888164023783</v>
      </c>
    </row>
    <row r="12" spans="1:10">
      <c r="A12" s="14">
        <v>24</v>
      </c>
      <c r="B12" s="15">
        <v>36262</v>
      </c>
      <c r="C12" s="15">
        <v>32</v>
      </c>
      <c r="D12" s="15">
        <v>4000</v>
      </c>
      <c r="E12" s="20">
        <v>8.824664938503116E-4</v>
      </c>
      <c r="F12" s="21">
        <v>0.11030831173128895</v>
      </c>
      <c r="G12" s="21">
        <v>0.11119077822513926</v>
      </c>
      <c r="H12" s="21">
        <v>0.88880922177486077</v>
      </c>
      <c r="I12" s="21">
        <v>9.3549734266881344E-4</v>
      </c>
      <c r="J12" s="22">
        <v>0.1169371678336017</v>
      </c>
    </row>
    <row r="13" spans="1:10">
      <c r="A13" s="14">
        <v>25</v>
      </c>
      <c r="B13" s="15">
        <v>32230</v>
      </c>
      <c r="C13" s="15">
        <v>31</v>
      </c>
      <c r="D13" s="15">
        <v>3000</v>
      </c>
      <c r="E13" s="20">
        <v>9.6183679801427238E-4</v>
      </c>
      <c r="F13" s="21">
        <v>9.3080980452994108E-2</v>
      </c>
      <c r="G13" s="21">
        <v>9.4042817251008382E-2</v>
      </c>
      <c r="H13" s="21">
        <v>0.90595718274899162</v>
      </c>
      <c r="I13" s="21">
        <v>1.0101155543257299E-3</v>
      </c>
      <c r="J13" s="22">
        <v>9.7753118160554514E-2</v>
      </c>
    </row>
    <row r="14" spans="1:10">
      <c r="A14" s="14">
        <v>26</v>
      </c>
      <c r="B14" s="15">
        <v>29199</v>
      </c>
      <c r="C14" s="15">
        <v>31</v>
      </c>
      <c r="D14" s="15">
        <v>2500</v>
      </c>
      <c r="E14" s="20">
        <v>1.0616801945272098E-3</v>
      </c>
      <c r="F14" s="21">
        <v>8.5619370526387892E-2</v>
      </c>
      <c r="G14" s="21">
        <v>8.6681050720915101E-2</v>
      </c>
      <c r="H14" s="21">
        <v>0.91331894927908486</v>
      </c>
      <c r="I14" s="21">
        <v>1.1105387744196895E-3</v>
      </c>
      <c r="J14" s="22">
        <v>8.9559578582233026E-2</v>
      </c>
    </row>
    <row r="15" spans="1:10">
      <c r="A15" s="14">
        <v>27</v>
      </c>
      <c r="B15" s="15">
        <v>26668</v>
      </c>
      <c r="C15" s="15">
        <v>31</v>
      </c>
      <c r="D15" s="15">
        <v>2000</v>
      </c>
      <c r="E15" s="20">
        <v>1.1624418779061048E-3</v>
      </c>
      <c r="F15" s="21">
        <v>7.4996250187490621E-2</v>
      </c>
      <c r="G15" s="21">
        <v>7.615869206539673E-2</v>
      </c>
      <c r="H15" s="21">
        <v>0.92384130793460328</v>
      </c>
      <c r="I15" s="21">
        <v>1.2090910729901803E-3</v>
      </c>
      <c r="J15" s="22">
        <v>7.8005875676785824E-2</v>
      </c>
    </row>
    <row r="16" spans="1:10">
      <c r="A16" s="14">
        <v>28</v>
      </c>
      <c r="B16" s="15">
        <v>24637</v>
      </c>
      <c r="C16" s="15">
        <v>31</v>
      </c>
      <c r="D16" s="15">
        <v>1800</v>
      </c>
      <c r="E16" s="20">
        <v>1.2582700815846086E-3</v>
      </c>
      <c r="F16" s="21">
        <v>7.3060843446848239E-2</v>
      </c>
      <c r="G16" s="21">
        <v>7.4319113528432845E-2</v>
      </c>
      <c r="H16" s="21">
        <v>0.9256808864715671</v>
      </c>
      <c r="I16" s="21">
        <v>1.3074807656455485E-3</v>
      </c>
      <c r="J16" s="22">
        <v>7.5918238005225389E-2</v>
      </c>
    </row>
    <row r="17" spans="1:10">
      <c r="A17" s="14">
        <v>29</v>
      </c>
      <c r="B17" s="15">
        <v>22806</v>
      </c>
      <c r="C17" s="15">
        <v>32</v>
      </c>
      <c r="D17" s="15">
        <v>1550</v>
      </c>
      <c r="E17" s="20">
        <v>1.403139524686486E-3</v>
      </c>
      <c r="F17" s="21">
        <v>6.7964570727001669E-2</v>
      </c>
      <c r="G17" s="21">
        <v>6.9367710251688156E-2</v>
      </c>
      <c r="H17" s="21">
        <v>0.9306322897483118</v>
      </c>
      <c r="I17" s="21">
        <v>1.4541803772384972E-3</v>
      </c>
      <c r="J17" s="22">
        <v>7.0436862022489707E-2</v>
      </c>
    </row>
    <row r="18" spans="1:10">
      <c r="A18" s="14">
        <v>30</v>
      </c>
      <c r="B18" s="15">
        <v>21224</v>
      </c>
      <c r="C18" s="15">
        <v>32</v>
      </c>
      <c r="D18" s="15">
        <v>1300</v>
      </c>
      <c r="E18" s="20">
        <v>1.5077271013946476E-3</v>
      </c>
      <c r="F18" s="21">
        <v>6.125141349415756E-2</v>
      </c>
      <c r="G18" s="21">
        <v>6.275914059555221E-2</v>
      </c>
      <c r="H18" s="21">
        <v>0.93724085940444779</v>
      </c>
      <c r="I18" s="21">
        <v>1.5571165401308449E-3</v>
      </c>
      <c r="J18" s="22">
        <v>6.3257859442815575E-2</v>
      </c>
    </row>
    <row r="19" spans="1:10">
      <c r="A19" s="14">
        <v>31</v>
      </c>
      <c r="B19" s="15">
        <v>19892</v>
      </c>
      <c r="C19" s="15">
        <v>33</v>
      </c>
      <c r="D19" s="15">
        <v>1200</v>
      </c>
      <c r="E19" s="20">
        <v>1.6589583752262215E-3</v>
      </c>
      <c r="F19" s="21">
        <v>6.0325759099135332E-2</v>
      </c>
      <c r="G19" s="21">
        <v>6.1984717474361552E-2</v>
      </c>
      <c r="H19" s="21">
        <v>0.93801528252563848</v>
      </c>
      <c r="I19" s="21">
        <v>1.7126019752096871E-3</v>
      </c>
      <c r="J19" s="22">
        <v>6.2276435462170446E-2</v>
      </c>
    </row>
    <row r="20" spans="1:10">
      <c r="A20" s="14">
        <v>32</v>
      </c>
      <c r="B20" s="15">
        <v>18659</v>
      </c>
      <c r="C20" s="15">
        <v>34</v>
      </c>
      <c r="D20" s="15">
        <v>950</v>
      </c>
      <c r="E20" s="20">
        <v>1.822176965539418E-3</v>
      </c>
      <c r="F20" s="21">
        <v>5.0913768154777855E-2</v>
      </c>
      <c r="G20" s="21">
        <v>5.2735945120317276E-2</v>
      </c>
      <c r="H20" s="21">
        <v>0.94726405487968268</v>
      </c>
      <c r="I20" s="21">
        <v>1.8719830442115533E-3</v>
      </c>
      <c r="J20" s="22">
        <v>5.2305408588263984E-2</v>
      </c>
    </row>
    <row r="21" spans="1:10">
      <c r="A21" s="14">
        <v>33</v>
      </c>
      <c r="B21" s="15">
        <v>17675</v>
      </c>
      <c r="C21" s="15">
        <v>35</v>
      </c>
      <c r="D21" s="15">
        <v>900</v>
      </c>
      <c r="E21" s="20">
        <v>1.9801980198019802E-3</v>
      </c>
      <c r="F21" s="21">
        <v>5.0919377652050922E-2</v>
      </c>
      <c r="G21" s="21">
        <v>5.2899575671852904E-2</v>
      </c>
      <c r="H21" s="21">
        <v>0.94710042432814712</v>
      </c>
      <c r="I21" s="21">
        <v>2.0344974708510705E-3</v>
      </c>
      <c r="J21" s="22">
        <v>5.2315649250456106E-2</v>
      </c>
    </row>
    <row r="22" spans="1:10">
      <c r="A22" s="14">
        <v>34</v>
      </c>
      <c r="B22" s="15">
        <v>16740</v>
      </c>
      <c r="C22" s="15">
        <v>36</v>
      </c>
      <c r="D22" s="15">
        <v>850</v>
      </c>
      <c r="E22" s="20">
        <v>2.1505376344086021E-3</v>
      </c>
      <c r="F22" s="21">
        <v>5.0776583034647549E-2</v>
      </c>
      <c r="G22" s="21">
        <v>5.2927120669056152E-2</v>
      </c>
      <c r="H22" s="21">
        <v>0.94707287933094386</v>
      </c>
      <c r="I22" s="21">
        <v>2.2095398456762356E-3</v>
      </c>
      <c r="J22" s="22">
        <v>5.2169690800688888E-2</v>
      </c>
    </row>
    <row r="23" spans="1:10">
      <c r="A23" s="14">
        <v>35</v>
      </c>
      <c r="B23" s="15">
        <v>15854</v>
      </c>
      <c r="C23" s="15">
        <v>37</v>
      </c>
      <c r="D23" s="15">
        <v>800</v>
      </c>
      <c r="E23" s="20">
        <v>2.3337958874731931E-3</v>
      </c>
      <c r="F23" s="21">
        <v>5.0460451621042006E-2</v>
      </c>
      <c r="G23" s="21">
        <v>5.2794247508515198E-2</v>
      </c>
      <c r="H23" s="21">
        <v>0.94720575249148475</v>
      </c>
      <c r="I23" s="21">
        <v>2.397659311257298E-3</v>
      </c>
      <c r="J23" s="22">
        <v>5.1841282405563197E-2</v>
      </c>
    </row>
    <row r="24" spans="1:10">
      <c r="A24" s="14">
        <v>36</v>
      </c>
      <c r="B24" s="15">
        <v>15017</v>
      </c>
      <c r="C24" s="15">
        <v>38</v>
      </c>
      <c r="D24" s="15">
        <v>750</v>
      </c>
      <c r="E24" s="20">
        <v>2.5304654724645401E-3</v>
      </c>
      <c r="F24" s="21">
        <v>4.9943397482852765E-2</v>
      </c>
      <c r="G24" s="21">
        <v>5.2473862955317307E-2</v>
      </c>
      <c r="H24" s="21">
        <v>0.94752613704468269</v>
      </c>
      <c r="I24" s="21">
        <v>2.5992750902466932E-3</v>
      </c>
      <c r="J24" s="22">
        <v>5.1301482044342622E-2</v>
      </c>
    </row>
    <row r="25" spans="1:10">
      <c r="A25" s="14">
        <v>37</v>
      </c>
      <c r="B25" s="15">
        <v>14229</v>
      </c>
      <c r="C25" s="15">
        <v>39</v>
      </c>
      <c r="D25" s="15">
        <v>700</v>
      </c>
      <c r="E25" s="20">
        <v>2.7408812987560617E-3</v>
      </c>
      <c r="F25" s="21">
        <v>4.9195305362288284E-2</v>
      </c>
      <c r="G25" s="21">
        <v>5.1936186661044347E-2</v>
      </c>
      <c r="H25" s="21">
        <v>0.94806381333895562</v>
      </c>
      <c r="I25" s="21">
        <v>2.8146213104353248E-3</v>
      </c>
      <c r="J25" s="22">
        <v>5.0518844033454545E-2</v>
      </c>
    </row>
    <row r="26" spans="1:10">
      <c r="A26" s="14">
        <v>38</v>
      </c>
      <c r="B26" s="15">
        <v>13490</v>
      </c>
      <c r="C26" s="15">
        <v>40</v>
      </c>
      <c r="D26" s="15">
        <v>650</v>
      </c>
      <c r="E26" s="20">
        <v>2.9651593773165306E-3</v>
      </c>
      <c r="F26" s="21">
        <v>4.8183839881393624E-2</v>
      </c>
      <c r="G26" s="21">
        <v>5.1148999258710151E-2</v>
      </c>
      <c r="H26" s="21">
        <v>0.94885100074128981</v>
      </c>
      <c r="I26" s="21">
        <v>3.0436811184981491E-3</v>
      </c>
      <c r="J26" s="22">
        <v>4.9459818175594923E-2</v>
      </c>
    </row>
    <row r="27" spans="1:10">
      <c r="A27" s="14">
        <v>39</v>
      </c>
      <c r="B27" s="15">
        <v>12800</v>
      </c>
      <c r="C27" s="15">
        <v>41</v>
      </c>
      <c r="D27" s="15">
        <v>610</v>
      </c>
      <c r="E27" s="20">
        <v>3.2031249999999998E-3</v>
      </c>
      <c r="F27" s="21">
        <v>4.7656249999999997E-2</v>
      </c>
      <c r="G27" s="21">
        <v>5.0859374999999998E-2</v>
      </c>
      <c r="H27" s="21">
        <v>0.94914062499999996</v>
      </c>
      <c r="I27" s="21">
        <v>3.2874511077905133E-3</v>
      </c>
      <c r="J27" s="22">
        <v>4.8910857945175933E-2</v>
      </c>
    </row>
    <row r="28" spans="1:10">
      <c r="A28" s="14">
        <v>40</v>
      </c>
      <c r="B28" s="15">
        <v>12149</v>
      </c>
      <c r="C28" s="15">
        <v>41</v>
      </c>
      <c r="D28" s="15">
        <v>570</v>
      </c>
      <c r="E28" s="20">
        <v>3.3747633550086425E-3</v>
      </c>
      <c r="F28" s="21">
        <v>4.6917441764754299E-2</v>
      </c>
      <c r="G28" s="21">
        <v>5.0292205119762942E-2</v>
      </c>
      <c r="H28" s="21">
        <v>0.94970779488023704</v>
      </c>
      <c r="I28" s="21">
        <v>3.4625825982883855E-3</v>
      </c>
      <c r="J28" s="22">
        <v>4.8138343439619015E-2</v>
      </c>
    </row>
    <row r="29" spans="1:10">
      <c r="A29" s="14">
        <v>41</v>
      </c>
      <c r="B29" s="15">
        <v>11538</v>
      </c>
      <c r="C29" s="15">
        <v>42</v>
      </c>
      <c r="D29" s="15">
        <v>530</v>
      </c>
      <c r="E29" s="20">
        <v>3.6401456058242328E-3</v>
      </c>
      <c r="F29" s="21">
        <v>4.5935170740162942E-2</v>
      </c>
      <c r="G29" s="21">
        <v>4.9575316345987178E-2</v>
      </c>
      <c r="H29" s="21">
        <v>0.95042468365401278</v>
      </c>
      <c r="I29" s="21">
        <v>3.7334739017820312E-3</v>
      </c>
      <c r="J29" s="22">
        <v>4.7112884951058975E-2</v>
      </c>
    </row>
    <row r="30" spans="1:10">
      <c r="A30" s="14">
        <v>42</v>
      </c>
      <c r="B30" s="15">
        <v>10966</v>
      </c>
      <c r="C30" s="15">
        <v>43</v>
      </c>
      <c r="D30" s="15">
        <v>500</v>
      </c>
      <c r="E30" s="20">
        <v>3.9212110158672259E-3</v>
      </c>
      <c r="F30" s="21">
        <v>4.5595476928688677E-2</v>
      </c>
      <c r="G30" s="21">
        <v>4.9516687944555902E-2</v>
      </c>
      <c r="H30" s="21">
        <v>0.95048331205544412</v>
      </c>
      <c r="I30" s="21">
        <v>4.0216224524141303E-3</v>
      </c>
      <c r="J30" s="22">
        <v>4.6763051772257334E-2</v>
      </c>
    </row>
    <row r="31" spans="1:10">
      <c r="A31" s="14">
        <v>43</v>
      </c>
      <c r="B31" s="15">
        <v>10423</v>
      </c>
      <c r="C31" s="15">
        <v>44</v>
      </c>
      <c r="D31" s="15">
        <v>470</v>
      </c>
      <c r="E31" s="20">
        <v>4.221433368511945E-3</v>
      </c>
      <c r="F31" s="21">
        <v>4.5092583709104864E-2</v>
      </c>
      <c r="G31" s="21">
        <v>4.931401707761681E-2</v>
      </c>
      <c r="H31" s="21">
        <v>0.95068598292238315</v>
      </c>
      <c r="I31" s="21">
        <v>4.3290750543552746E-3</v>
      </c>
      <c r="J31" s="22">
        <v>4.6242392626067705E-2</v>
      </c>
    </row>
    <row r="32" spans="1:10">
      <c r="A32" s="14">
        <v>44</v>
      </c>
      <c r="B32" s="15">
        <v>9909</v>
      </c>
      <c r="C32" s="15">
        <v>44</v>
      </c>
      <c r="D32" s="15">
        <v>440</v>
      </c>
      <c r="E32" s="20">
        <v>4.4404077101624787E-3</v>
      </c>
      <c r="F32" s="21">
        <v>4.4404077101624785E-2</v>
      </c>
      <c r="G32" s="21">
        <v>4.8844484811787263E-2</v>
      </c>
      <c r="H32" s="21">
        <v>0.95115551518821273</v>
      </c>
      <c r="I32" s="21">
        <v>4.5525183402443494E-3</v>
      </c>
      <c r="J32" s="22">
        <v>4.5525183402443485E-2</v>
      </c>
    </row>
    <row r="33" spans="1:10">
      <c r="A33" s="14">
        <v>45</v>
      </c>
      <c r="B33" s="15">
        <v>9425</v>
      </c>
      <c r="C33" s="15">
        <v>45</v>
      </c>
      <c r="D33" s="15">
        <v>410</v>
      </c>
      <c r="E33" s="20">
        <v>4.7745358090185673E-3</v>
      </c>
      <c r="F33" s="21">
        <v>4.3501326259946953E-2</v>
      </c>
      <c r="G33" s="21">
        <v>4.8275862068965517E-2</v>
      </c>
      <c r="H33" s="21">
        <v>0.9517241379310345</v>
      </c>
      <c r="I33" s="21">
        <v>4.8936320370365632E-3</v>
      </c>
      <c r="J33" s="22">
        <v>4.4586425226333139E-2</v>
      </c>
    </row>
    <row r="34" spans="1:10">
      <c r="A34" s="14">
        <v>46</v>
      </c>
      <c r="B34" s="15">
        <v>8970</v>
      </c>
      <c r="C34" s="15">
        <v>45</v>
      </c>
      <c r="D34" s="15">
        <v>380</v>
      </c>
      <c r="E34" s="20">
        <v>5.016722408026756E-3</v>
      </c>
      <c r="F34" s="21">
        <v>4.2363433667781496E-2</v>
      </c>
      <c r="G34" s="21">
        <v>4.7380156075808255E-2</v>
      </c>
      <c r="H34" s="21">
        <v>0.95261984392419174</v>
      </c>
      <c r="I34" s="21">
        <v>5.1394615944512336E-3</v>
      </c>
      <c r="J34" s="22">
        <v>4.339989790869931E-2</v>
      </c>
    </row>
    <row r="35" spans="1:10">
      <c r="A35" s="14">
        <v>47</v>
      </c>
      <c r="B35" s="15">
        <v>8545</v>
      </c>
      <c r="C35" s="15">
        <v>45</v>
      </c>
      <c r="D35" s="15">
        <v>350</v>
      </c>
      <c r="E35" s="20">
        <v>5.2662375658279695E-3</v>
      </c>
      <c r="F35" s="21">
        <v>4.0959625511995321E-2</v>
      </c>
      <c r="G35" s="21">
        <v>4.6225863077823288E-2</v>
      </c>
      <c r="H35" s="21">
        <v>0.95377413692217672</v>
      </c>
      <c r="I35" s="21">
        <v>5.3918418206714653E-3</v>
      </c>
      <c r="J35" s="22">
        <v>4.1936547494111402E-2</v>
      </c>
    </row>
    <row r="36" spans="1:10">
      <c r="A36" s="14">
        <v>48</v>
      </c>
      <c r="B36" s="15">
        <v>8150</v>
      </c>
      <c r="C36" s="15">
        <v>46</v>
      </c>
      <c r="D36" s="15">
        <v>320</v>
      </c>
      <c r="E36" s="20">
        <v>5.644171779141104E-3</v>
      </c>
      <c r="F36" s="21">
        <v>3.9263803680981597E-2</v>
      </c>
      <c r="G36" s="21">
        <v>4.49079754601227E-2</v>
      </c>
      <c r="H36" s="21">
        <v>0.95509202453987729</v>
      </c>
      <c r="I36" s="21">
        <v>5.7748327567680351E-3</v>
      </c>
      <c r="J36" s="22">
        <v>4.0172749612299379E-2</v>
      </c>
    </row>
    <row r="37" spans="1:10">
      <c r="A37" s="14">
        <v>49</v>
      </c>
      <c r="B37" s="15">
        <v>7784</v>
      </c>
      <c r="C37" s="15">
        <v>46</v>
      </c>
      <c r="D37" s="15">
        <v>280</v>
      </c>
      <c r="E37" s="20">
        <v>5.9095580678314493E-3</v>
      </c>
      <c r="F37" s="21">
        <v>3.5971223021582732E-2</v>
      </c>
      <c r="G37" s="21">
        <v>4.1880781089414183E-2</v>
      </c>
      <c r="H37" s="21">
        <v>0.95811921891058582</v>
      </c>
      <c r="I37" s="21">
        <v>6.0368739381762076E-3</v>
      </c>
      <c r="J37" s="22">
        <v>3.6746189188898659E-2</v>
      </c>
    </row>
    <row r="38" spans="1:10">
      <c r="A38" s="14">
        <v>50</v>
      </c>
      <c r="B38" s="15">
        <v>7458</v>
      </c>
      <c r="C38" s="15">
        <v>46</v>
      </c>
      <c r="D38" s="15">
        <v>450</v>
      </c>
      <c r="E38" s="20">
        <v>6.1678734245105924E-3</v>
      </c>
      <c r="F38" s="21">
        <v>6.0337892196299273E-2</v>
      </c>
      <c r="G38" s="21">
        <v>6.650576562080987E-2</v>
      </c>
      <c r="H38" s="21">
        <v>0.9334942343791901</v>
      </c>
      <c r="I38" s="21">
        <v>6.3825456631039692E-3</v>
      </c>
      <c r="J38" s="22">
        <v>6.2437946704277957E-2</v>
      </c>
    </row>
    <row r="39" spans="1:10">
      <c r="A39" s="14">
        <v>51</v>
      </c>
      <c r="B39" s="15">
        <v>6962</v>
      </c>
      <c r="C39" s="15">
        <v>46</v>
      </c>
      <c r="D39" s="15">
        <v>280</v>
      </c>
      <c r="E39" s="20">
        <v>6.6072967538063779E-3</v>
      </c>
      <c r="F39" s="21">
        <v>4.0218328066647518E-2</v>
      </c>
      <c r="G39" s="21">
        <v>4.6825624820453896E-2</v>
      </c>
      <c r="H39" s="21">
        <v>0.95317437517954606</v>
      </c>
      <c r="I39" s="21">
        <v>6.766997499411842E-3</v>
      </c>
      <c r="J39" s="22">
        <v>4.1190419561637305E-2</v>
      </c>
    </row>
    <row r="40" spans="1:10">
      <c r="A40" s="14">
        <v>52</v>
      </c>
      <c r="B40" s="15">
        <v>6636</v>
      </c>
      <c r="C40" s="15">
        <v>45</v>
      </c>
      <c r="D40" s="15">
        <v>250</v>
      </c>
      <c r="E40" s="20">
        <v>6.7811934900542494E-3</v>
      </c>
      <c r="F40" s="21">
        <v>3.7673297166968052E-2</v>
      </c>
      <c r="G40" s="21">
        <v>4.4454490657022304E-2</v>
      </c>
      <c r="H40" s="21">
        <v>0.95554550934297766</v>
      </c>
      <c r="I40" s="21">
        <v>6.9365421778429101E-3</v>
      </c>
      <c r="J40" s="22">
        <v>3.8536345432460616E-2</v>
      </c>
    </row>
    <row r="41" spans="1:10">
      <c r="A41" s="14">
        <v>53</v>
      </c>
      <c r="B41" s="15">
        <v>6341</v>
      </c>
      <c r="C41" s="15">
        <v>45</v>
      </c>
      <c r="D41" s="15">
        <v>220</v>
      </c>
      <c r="E41" s="20">
        <v>7.0966724491405139E-3</v>
      </c>
      <c r="F41" s="21">
        <v>3.4694843084686955E-2</v>
      </c>
      <c r="G41" s="21">
        <v>4.179151553382747E-2</v>
      </c>
      <c r="H41" s="21">
        <v>0.95820848446617257</v>
      </c>
      <c r="I41" s="21">
        <v>7.2492282992323194E-3</v>
      </c>
      <c r="J41" s="22">
        <v>3.5440671685135774E-2</v>
      </c>
    </row>
    <row r="42" spans="1:10">
      <c r="A42" s="14">
        <v>54</v>
      </c>
      <c r="B42" s="15">
        <v>6076</v>
      </c>
      <c r="C42" s="15">
        <v>45</v>
      </c>
      <c r="D42" s="15">
        <v>190</v>
      </c>
      <c r="E42" s="20">
        <v>7.4061882817643187E-3</v>
      </c>
      <c r="F42" s="21">
        <v>3.1270572745227126E-2</v>
      </c>
      <c r="G42" s="21">
        <v>3.8676761026991448E-2</v>
      </c>
      <c r="H42" s="21">
        <v>0.96132323897300853</v>
      </c>
      <c r="I42" s="21">
        <v>7.5532154697486613E-3</v>
      </c>
      <c r="J42" s="22">
        <v>3.189135420560546E-2</v>
      </c>
    </row>
    <row r="43" spans="1:10">
      <c r="A43" s="14">
        <v>55</v>
      </c>
      <c r="B43" s="15">
        <v>5841</v>
      </c>
      <c r="C43" s="15">
        <v>45</v>
      </c>
      <c r="D43" s="15">
        <v>170</v>
      </c>
      <c r="E43" s="20">
        <v>7.7041602465331279E-3</v>
      </c>
      <c r="F43" s="21">
        <v>2.9104605375791816E-2</v>
      </c>
      <c r="G43" s="21">
        <v>3.6808765622324942E-2</v>
      </c>
      <c r="H43" s="21">
        <v>0.96319123437767507</v>
      </c>
      <c r="I43" s="21">
        <v>7.8495289515015092E-3</v>
      </c>
      <c r="J43" s="22">
        <v>2.9653776039005705E-2</v>
      </c>
    </row>
    <row r="44" spans="1:10">
      <c r="A44" s="14">
        <v>56</v>
      </c>
      <c r="B44" s="15">
        <v>5626</v>
      </c>
      <c r="C44" s="15">
        <v>46</v>
      </c>
      <c r="D44" s="15">
        <v>150</v>
      </c>
      <c r="E44" s="20">
        <v>8.1763242090295059E-3</v>
      </c>
      <c r="F44" s="21">
        <v>2.6661926768574477E-2</v>
      </c>
      <c r="G44" s="21">
        <v>3.4838250977603985E-2</v>
      </c>
      <c r="H44" s="21">
        <v>0.96516174902239604</v>
      </c>
      <c r="I44" s="21">
        <v>8.3221454163457474E-3</v>
      </c>
      <c r="J44" s="22">
        <v>2.7137430705475262E-2</v>
      </c>
    </row>
    <row r="45" spans="1:10">
      <c r="A45" s="14">
        <v>57</v>
      </c>
      <c r="B45" s="15">
        <v>5430</v>
      </c>
      <c r="C45" s="15">
        <v>46</v>
      </c>
      <c r="D45" s="15">
        <v>160</v>
      </c>
      <c r="E45" s="20">
        <v>8.4714548802946599E-3</v>
      </c>
      <c r="F45" s="21">
        <v>2.9465930018416207E-2</v>
      </c>
      <c r="G45" s="21">
        <v>3.7937384898710867E-2</v>
      </c>
      <c r="H45" s="21">
        <v>0.9620626151012891</v>
      </c>
      <c r="I45" s="21">
        <v>8.6363307315478234E-3</v>
      </c>
      <c r="J45" s="22">
        <v>3.0039411240166344E-2</v>
      </c>
    </row>
    <row r="46" spans="1:10">
      <c r="A46" s="14">
        <v>58</v>
      </c>
      <c r="B46" s="15">
        <v>5224</v>
      </c>
      <c r="C46" s="15">
        <v>47</v>
      </c>
      <c r="D46" s="15">
        <v>180</v>
      </c>
      <c r="E46" s="20">
        <v>8.9969372128637058E-3</v>
      </c>
      <c r="F46" s="21">
        <v>3.4456355283307809E-2</v>
      </c>
      <c r="G46" s="21">
        <v>4.3453292496171511E-2</v>
      </c>
      <c r="H46" s="21">
        <v>0.95654670750382853</v>
      </c>
      <c r="I46" s="21">
        <v>9.1982643249643656E-3</v>
      </c>
      <c r="J46" s="22">
        <v>3.522739528709757E-2</v>
      </c>
    </row>
    <row r="47" spans="1:10">
      <c r="A47" s="14">
        <v>59</v>
      </c>
      <c r="B47" s="15">
        <v>4997</v>
      </c>
      <c r="C47" s="15">
        <v>48</v>
      </c>
      <c r="D47" s="15">
        <v>200</v>
      </c>
      <c r="E47" s="20">
        <v>9.6057634580748452E-3</v>
      </c>
      <c r="F47" s="21">
        <v>4.0024014408645184E-2</v>
      </c>
      <c r="G47" s="21">
        <v>4.9629777866720029E-2</v>
      </c>
      <c r="H47" s="21">
        <v>0.95037022213327993</v>
      </c>
      <c r="I47" s="21">
        <v>9.8523218313064289E-3</v>
      </c>
      <c r="J47" s="22">
        <v>4.1051340963776779E-2</v>
      </c>
    </row>
    <row r="48" spans="1:10" ht="15.75" thickBot="1">
      <c r="A48" s="16">
        <v>60</v>
      </c>
      <c r="B48" s="17">
        <v>4749</v>
      </c>
      <c r="C48" s="17">
        <v>49</v>
      </c>
      <c r="D48" s="17">
        <v>2000</v>
      </c>
      <c r="E48" s="23">
        <v>1.0317961676142346E-2</v>
      </c>
      <c r="F48" s="24">
        <v>0.42114129290376923</v>
      </c>
      <c r="G48" s="24">
        <v>0.43145925457991158</v>
      </c>
      <c r="H48" s="24">
        <v>0.56854074542008837</v>
      </c>
      <c r="I48" s="24">
        <v>1.3503871415948452E-2</v>
      </c>
      <c r="J48" s="25">
        <v>0.5511784251407531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T245"/>
  <sheetViews>
    <sheetView tabSelected="1" topLeftCell="D5" workbookViewId="0">
      <selection activeCell="R4" sqref="R4"/>
    </sheetView>
  </sheetViews>
  <sheetFormatPr defaultRowHeight="15"/>
  <sheetData>
    <row r="2" spans="1:20">
      <c r="B2" t="s">
        <v>22</v>
      </c>
    </row>
    <row r="3" spans="1:20">
      <c r="L3" t="s">
        <v>29</v>
      </c>
      <c r="Q3" t="s">
        <v>30</v>
      </c>
    </row>
    <row r="4" spans="1:20">
      <c r="A4" t="s">
        <v>23</v>
      </c>
      <c r="B4" t="s">
        <v>23</v>
      </c>
      <c r="C4" t="s">
        <v>24</v>
      </c>
      <c r="E4" t="s">
        <v>23</v>
      </c>
      <c r="F4" t="s">
        <v>25</v>
      </c>
      <c r="G4" t="s">
        <v>26</v>
      </c>
      <c r="H4" t="s">
        <v>27</v>
      </c>
      <c r="I4" t="s">
        <v>28</v>
      </c>
      <c r="J4" t="s">
        <v>23</v>
      </c>
      <c r="K4" t="s">
        <v>26</v>
      </c>
      <c r="L4" t="s">
        <v>24</v>
      </c>
      <c r="M4" t="s">
        <v>28</v>
      </c>
      <c r="O4" t="s">
        <v>23</v>
      </c>
      <c r="P4" t="s">
        <v>31</v>
      </c>
      <c r="Q4" t="s">
        <v>32</v>
      </c>
      <c r="R4" t="s">
        <v>33</v>
      </c>
      <c r="S4" t="s">
        <v>34</v>
      </c>
      <c r="T4" t="s">
        <v>31</v>
      </c>
    </row>
    <row r="5" spans="1:20">
      <c r="A5" s="26">
        <v>43101</v>
      </c>
      <c r="B5">
        <v>0</v>
      </c>
      <c r="C5">
        <v>500000</v>
      </c>
      <c r="E5" s="26">
        <v>43101</v>
      </c>
      <c r="F5">
        <v>500000</v>
      </c>
      <c r="H5">
        <f>-F5+G5</f>
        <v>-500000</v>
      </c>
      <c r="I5">
        <f>-F5+G5</f>
        <v>-500000</v>
      </c>
      <c r="J5" s="26">
        <v>43101</v>
      </c>
      <c r="K5">
        <v>70000</v>
      </c>
      <c r="L5">
        <v>1785784.5043200003</v>
      </c>
      <c r="M5">
        <f>L5-K5</f>
        <v>1715784.5043200003</v>
      </c>
      <c r="O5">
        <v>0</v>
      </c>
      <c r="P5">
        <v>750000</v>
      </c>
    </row>
    <row r="6" spans="1:20">
      <c r="A6" s="26">
        <v>43132</v>
      </c>
      <c r="B6">
        <v>1</v>
      </c>
      <c r="E6" s="26">
        <v>43191</v>
      </c>
      <c r="F6">
        <v>300000</v>
      </c>
      <c r="H6">
        <f t="shared" ref="H6:H44" si="0">-F6+G6</f>
        <v>-300000</v>
      </c>
      <c r="I6">
        <f>I5-F6+G6</f>
        <v>-800000</v>
      </c>
      <c r="J6" s="26">
        <v>43466</v>
      </c>
      <c r="K6">
        <v>70000</v>
      </c>
      <c r="M6">
        <f>M5+K6</f>
        <v>1785784.5043200003</v>
      </c>
      <c r="O6">
        <v>1</v>
      </c>
      <c r="P6">
        <f>T6</f>
        <v>737676.19452744722</v>
      </c>
      <c r="Q6">
        <v>102323.80547255283</v>
      </c>
      <c r="R6">
        <f>P5*0.12</f>
        <v>90000</v>
      </c>
      <c r="S6">
        <f>Q6-R6</f>
        <v>12323.805472552835</v>
      </c>
      <c r="T6">
        <f>P5-S6</f>
        <v>737676.19452744722</v>
      </c>
    </row>
    <row r="7" spans="1:20">
      <c r="A7" s="26">
        <v>43160</v>
      </c>
      <c r="B7">
        <v>2</v>
      </c>
      <c r="E7" s="26">
        <v>43466</v>
      </c>
      <c r="G7">
        <v>250000</v>
      </c>
      <c r="H7">
        <f t="shared" si="0"/>
        <v>250000</v>
      </c>
      <c r="I7">
        <f t="shared" ref="I7:I44" si="1">I6-F7+G7</f>
        <v>-550000</v>
      </c>
      <c r="J7" s="26">
        <v>43831</v>
      </c>
      <c r="K7">
        <f>K6*1.2</f>
        <v>84000</v>
      </c>
      <c r="M7">
        <f t="shared" ref="M7:M24" si="2">M6+K7</f>
        <v>1869784.5043200003</v>
      </c>
      <c r="O7">
        <v>2</v>
      </c>
      <c r="P7">
        <f t="shared" ref="P7:P25" si="3">T7</f>
        <v>723873.53239818802</v>
      </c>
      <c r="Q7">
        <f>Q6</f>
        <v>102323.80547255283</v>
      </c>
      <c r="R7">
        <f t="shared" ref="R7:R15" si="4">P6*0.12</f>
        <v>88521.143343293661</v>
      </c>
      <c r="S7">
        <f t="shared" ref="S7:S25" si="5">Q7-R7</f>
        <v>13802.662129259174</v>
      </c>
      <c r="T7">
        <f t="shared" ref="T7:T25" si="6">P6-S7</f>
        <v>723873.53239818802</v>
      </c>
    </row>
    <row r="8" spans="1:20">
      <c r="A8" s="26">
        <v>43191</v>
      </c>
      <c r="B8">
        <v>3</v>
      </c>
      <c r="C8">
        <v>300000</v>
      </c>
      <c r="E8" s="26">
        <v>43647</v>
      </c>
      <c r="G8">
        <v>250000</v>
      </c>
      <c r="H8">
        <f t="shared" si="0"/>
        <v>250000</v>
      </c>
      <c r="I8">
        <f t="shared" si="1"/>
        <v>-300000</v>
      </c>
      <c r="J8" s="26">
        <v>44197</v>
      </c>
      <c r="K8">
        <f>K7</f>
        <v>84000</v>
      </c>
      <c r="M8">
        <f t="shared" si="2"/>
        <v>1953784.5043200003</v>
      </c>
      <c r="O8">
        <v>3</v>
      </c>
      <c r="P8">
        <f t="shared" si="3"/>
        <v>708414.55081341777</v>
      </c>
      <c r="Q8">
        <f t="shared" ref="Q8:Q25" si="7">Q7</f>
        <v>102323.80547255283</v>
      </c>
      <c r="R8">
        <f t="shared" si="4"/>
        <v>86864.823887782564</v>
      </c>
      <c r="S8">
        <f t="shared" si="5"/>
        <v>15458.98158477027</v>
      </c>
      <c r="T8">
        <f t="shared" si="6"/>
        <v>708414.55081341777</v>
      </c>
    </row>
    <row r="9" spans="1:20">
      <c r="A9" s="26">
        <v>43221</v>
      </c>
      <c r="B9">
        <v>4</v>
      </c>
      <c r="E9" s="26">
        <v>43831</v>
      </c>
      <c r="G9">
        <v>240000</v>
      </c>
      <c r="H9">
        <f t="shared" si="0"/>
        <v>240000</v>
      </c>
      <c r="I9">
        <f t="shared" si="1"/>
        <v>-60000</v>
      </c>
      <c r="J9" s="26">
        <v>44562</v>
      </c>
      <c r="K9">
        <f>K8*1.2</f>
        <v>100800</v>
      </c>
      <c r="M9">
        <f t="shared" si="2"/>
        <v>2054584.5043200003</v>
      </c>
      <c r="O9">
        <v>4</v>
      </c>
      <c r="P9">
        <f t="shared" si="3"/>
        <v>691100.49143847509</v>
      </c>
      <c r="Q9">
        <f t="shared" si="7"/>
        <v>102323.80547255283</v>
      </c>
      <c r="R9">
        <f t="shared" si="4"/>
        <v>85009.746097610128</v>
      </c>
      <c r="S9">
        <f t="shared" si="5"/>
        <v>17314.059374942706</v>
      </c>
      <c r="T9">
        <f t="shared" si="6"/>
        <v>691100.49143847509</v>
      </c>
    </row>
    <row r="10" spans="1:20">
      <c r="A10" s="26">
        <v>43252</v>
      </c>
      <c r="B10">
        <v>5</v>
      </c>
      <c r="E10" s="26">
        <v>44013</v>
      </c>
      <c r="G10">
        <v>240000</v>
      </c>
      <c r="H10">
        <f t="shared" si="0"/>
        <v>240000</v>
      </c>
      <c r="I10">
        <f t="shared" si="1"/>
        <v>180000</v>
      </c>
      <c r="J10" s="26">
        <v>44927</v>
      </c>
      <c r="K10">
        <f>K9</f>
        <v>100800</v>
      </c>
      <c r="M10">
        <f t="shared" si="2"/>
        <v>2155384.5043200003</v>
      </c>
      <c r="O10">
        <v>5</v>
      </c>
      <c r="P10">
        <f t="shared" si="3"/>
        <v>671708.74493853922</v>
      </c>
      <c r="Q10">
        <f t="shared" si="7"/>
        <v>102323.80547255283</v>
      </c>
      <c r="R10">
        <f t="shared" si="4"/>
        <v>82932.058972617015</v>
      </c>
      <c r="S10">
        <f t="shared" si="5"/>
        <v>19391.74649993582</v>
      </c>
      <c r="T10">
        <f t="shared" si="6"/>
        <v>671708.74493853922</v>
      </c>
    </row>
    <row r="11" spans="1:20">
      <c r="A11" s="26">
        <v>43282</v>
      </c>
      <c r="B11">
        <v>6</v>
      </c>
      <c r="E11" s="26">
        <v>44197</v>
      </c>
      <c r="G11">
        <v>230000</v>
      </c>
      <c r="H11">
        <f t="shared" si="0"/>
        <v>230000</v>
      </c>
      <c r="I11">
        <f t="shared" si="1"/>
        <v>410000</v>
      </c>
      <c r="J11" s="26">
        <v>45292</v>
      </c>
      <c r="K11">
        <f>K10*1.2</f>
        <v>120960</v>
      </c>
      <c r="M11">
        <f t="shared" si="2"/>
        <v>2276344.5043200003</v>
      </c>
      <c r="O11">
        <v>6</v>
      </c>
      <c r="P11">
        <f t="shared" si="3"/>
        <v>649989.98885861109</v>
      </c>
      <c r="Q11">
        <f t="shared" si="7"/>
        <v>102323.80547255283</v>
      </c>
      <c r="R11">
        <f t="shared" si="4"/>
        <v>80605.0493926247</v>
      </c>
      <c r="S11">
        <f t="shared" si="5"/>
        <v>21718.756079928135</v>
      </c>
      <c r="T11">
        <f t="shared" si="6"/>
        <v>649989.98885861109</v>
      </c>
    </row>
    <row r="12" spans="1:20">
      <c r="A12" s="26">
        <v>43313</v>
      </c>
      <c r="B12">
        <v>7</v>
      </c>
      <c r="E12" s="26">
        <v>44378</v>
      </c>
      <c r="G12">
        <v>230000</v>
      </c>
      <c r="H12">
        <f t="shared" si="0"/>
        <v>230000</v>
      </c>
      <c r="I12">
        <f t="shared" si="1"/>
        <v>640000</v>
      </c>
      <c r="J12" s="26">
        <v>45658</v>
      </c>
      <c r="K12">
        <f>K11</f>
        <v>120960</v>
      </c>
      <c r="M12">
        <f t="shared" si="2"/>
        <v>2397304.5043200003</v>
      </c>
      <c r="O12">
        <v>7</v>
      </c>
      <c r="P12">
        <f t="shared" si="3"/>
        <v>625664.9820490916</v>
      </c>
      <c r="Q12">
        <f t="shared" si="7"/>
        <v>102323.80547255283</v>
      </c>
      <c r="R12">
        <f t="shared" si="4"/>
        <v>77998.798663033333</v>
      </c>
      <c r="S12">
        <f t="shared" si="5"/>
        <v>24325.006809519502</v>
      </c>
      <c r="T12">
        <f t="shared" si="6"/>
        <v>625664.9820490916</v>
      </c>
    </row>
    <row r="13" spans="1:20">
      <c r="A13" s="26">
        <v>43344</v>
      </c>
      <c r="B13">
        <v>8</v>
      </c>
      <c r="E13" s="26">
        <v>44562</v>
      </c>
      <c r="G13">
        <v>220000</v>
      </c>
      <c r="H13">
        <f t="shared" si="0"/>
        <v>220000</v>
      </c>
      <c r="I13">
        <f t="shared" si="1"/>
        <v>860000</v>
      </c>
      <c r="J13" s="26">
        <v>46023</v>
      </c>
      <c r="K13">
        <f>K12*1.2</f>
        <v>145152</v>
      </c>
      <c r="M13">
        <f t="shared" si="2"/>
        <v>2542456.5043200003</v>
      </c>
      <c r="O13">
        <v>8</v>
      </c>
      <c r="P13">
        <f t="shared" si="3"/>
        <v>598420.9744224298</v>
      </c>
      <c r="Q13">
        <f t="shared" si="7"/>
        <v>102323.80547255283</v>
      </c>
      <c r="R13">
        <f t="shared" si="4"/>
        <v>75079.797845890993</v>
      </c>
      <c r="S13">
        <f t="shared" si="5"/>
        <v>27244.007626661842</v>
      </c>
      <c r="T13">
        <f t="shared" si="6"/>
        <v>598420.9744224298</v>
      </c>
    </row>
    <row r="14" spans="1:20">
      <c r="A14" s="26">
        <v>43374</v>
      </c>
      <c r="B14">
        <v>9</v>
      </c>
      <c r="E14" s="26">
        <v>44743</v>
      </c>
      <c r="G14">
        <v>220000</v>
      </c>
      <c r="H14">
        <f t="shared" si="0"/>
        <v>220000</v>
      </c>
      <c r="I14">
        <f t="shared" si="1"/>
        <v>1080000</v>
      </c>
      <c r="J14" s="26">
        <v>46388</v>
      </c>
      <c r="K14">
        <f>K13</f>
        <v>145152</v>
      </c>
      <c r="M14">
        <f t="shared" si="2"/>
        <v>2687608.5043200003</v>
      </c>
      <c r="O14">
        <v>9</v>
      </c>
      <c r="P14">
        <f t="shared" si="3"/>
        <v>567907.68588056858</v>
      </c>
      <c r="Q14">
        <f t="shared" si="7"/>
        <v>102323.80547255283</v>
      </c>
      <c r="R14">
        <f t="shared" si="4"/>
        <v>71810.516930691578</v>
      </c>
      <c r="S14">
        <f t="shared" si="5"/>
        <v>30513.288541861257</v>
      </c>
      <c r="T14">
        <f t="shared" si="6"/>
        <v>567907.68588056858</v>
      </c>
    </row>
    <row r="15" spans="1:20">
      <c r="A15" s="26">
        <v>43405</v>
      </c>
      <c r="B15">
        <v>10</v>
      </c>
      <c r="E15" s="26">
        <v>44927</v>
      </c>
      <c r="G15">
        <v>210000</v>
      </c>
      <c r="H15">
        <f t="shared" si="0"/>
        <v>210000</v>
      </c>
      <c r="I15">
        <f t="shared" si="1"/>
        <v>1290000</v>
      </c>
      <c r="J15" s="26">
        <v>46753</v>
      </c>
      <c r="K15">
        <f>K14*1.2</f>
        <v>174182.39999999999</v>
      </c>
      <c r="M15">
        <f t="shared" si="2"/>
        <v>2861790.9043200002</v>
      </c>
      <c r="O15">
        <v>10</v>
      </c>
      <c r="P15">
        <f t="shared" si="3"/>
        <v>533732.80271368392</v>
      </c>
      <c r="Q15">
        <f t="shared" si="7"/>
        <v>102323.80547255283</v>
      </c>
      <c r="R15">
        <f t="shared" si="4"/>
        <v>68148.922305668224</v>
      </c>
      <c r="S15">
        <f t="shared" si="5"/>
        <v>34174.883166884611</v>
      </c>
      <c r="T15">
        <f t="shared" si="6"/>
        <v>533732.80271368392</v>
      </c>
    </row>
    <row r="16" spans="1:20">
      <c r="A16" s="26">
        <v>43435</v>
      </c>
      <c r="B16">
        <v>11</v>
      </c>
      <c r="E16" s="26">
        <v>45108</v>
      </c>
      <c r="G16">
        <v>210000</v>
      </c>
      <c r="H16">
        <f t="shared" si="0"/>
        <v>210000</v>
      </c>
      <c r="I16">
        <f t="shared" si="1"/>
        <v>1500000</v>
      </c>
      <c r="J16" s="26">
        <v>47119</v>
      </c>
      <c r="K16">
        <f>K15</f>
        <v>174182.39999999999</v>
      </c>
      <c r="M16">
        <f t="shared" si="2"/>
        <v>3035973.3043200001</v>
      </c>
      <c r="O16">
        <v>11</v>
      </c>
      <c r="P16">
        <f t="shared" si="3"/>
        <v>506131.58962104685</v>
      </c>
      <c r="Q16">
        <f t="shared" si="7"/>
        <v>102323.80547255283</v>
      </c>
      <c r="R16">
        <f>P15*0.14</f>
        <v>74722.592379915761</v>
      </c>
      <c r="S16">
        <f t="shared" si="5"/>
        <v>27601.213092637074</v>
      </c>
      <c r="T16">
        <f t="shared" si="6"/>
        <v>506131.58962104685</v>
      </c>
    </row>
    <row r="17" spans="1:20">
      <c r="A17" s="26">
        <v>43466</v>
      </c>
      <c r="B17">
        <v>12</v>
      </c>
      <c r="D17">
        <v>250000</v>
      </c>
      <c r="E17" s="26">
        <v>45292</v>
      </c>
      <c r="G17">
        <v>200000</v>
      </c>
      <c r="H17">
        <f t="shared" si="0"/>
        <v>200000</v>
      </c>
      <c r="I17">
        <f t="shared" si="1"/>
        <v>1700000</v>
      </c>
      <c r="J17" s="26">
        <v>47484</v>
      </c>
      <c r="K17">
        <f>K16*1.2</f>
        <v>209018.87999999998</v>
      </c>
      <c r="M17">
        <f t="shared" si="2"/>
        <v>3244992.18432</v>
      </c>
      <c r="O17">
        <v>12</v>
      </c>
      <c r="P17">
        <f t="shared" si="3"/>
        <v>474666.20669544057</v>
      </c>
      <c r="Q17">
        <f t="shared" si="7"/>
        <v>102323.80547255283</v>
      </c>
      <c r="R17">
        <f t="shared" ref="R17:R25" si="8">P16*0.14</f>
        <v>70858.42254694656</v>
      </c>
      <c r="S17">
        <f t="shared" si="5"/>
        <v>31465.382925606275</v>
      </c>
      <c r="T17">
        <f t="shared" si="6"/>
        <v>474666.20669544057</v>
      </c>
    </row>
    <row r="18" spans="1:20">
      <c r="A18" s="26">
        <v>43497</v>
      </c>
      <c r="B18">
        <v>13</v>
      </c>
      <c r="E18" s="26">
        <v>45474</v>
      </c>
      <c r="G18">
        <v>200000</v>
      </c>
      <c r="H18">
        <f t="shared" si="0"/>
        <v>200000</v>
      </c>
      <c r="I18">
        <f t="shared" si="1"/>
        <v>1900000</v>
      </c>
      <c r="J18" s="26">
        <v>47849</v>
      </c>
      <c r="K18">
        <f>K17</f>
        <v>209018.87999999998</v>
      </c>
      <c r="M18">
        <f t="shared" si="2"/>
        <v>3454011.0643199999</v>
      </c>
      <c r="O18">
        <v>13</v>
      </c>
      <c r="P18">
        <f t="shared" si="3"/>
        <v>438795.67016024946</v>
      </c>
      <c r="Q18">
        <f t="shared" si="7"/>
        <v>102323.80547255283</v>
      </c>
      <c r="R18">
        <f t="shared" si="8"/>
        <v>66453.268937361689</v>
      </c>
      <c r="S18">
        <f t="shared" si="5"/>
        <v>35870.536535191146</v>
      </c>
      <c r="T18">
        <f t="shared" si="6"/>
        <v>438795.67016024946</v>
      </c>
    </row>
    <row r="19" spans="1:20">
      <c r="A19" s="26">
        <v>43525</v>
      </c>
      <c r="B19">
        <v>14</v>
      </c>
      <c r="E19" s="26">
        <v>45658</v>
      </c>
      <c r="G19">
        <v>190000</v>
      </c>
      <c r="H19">
        <f t="shared" si="0"/>
        <v>190000</v>
      </c>
      <c r="I19">
        <f t="shared" si="1"/>
        <v>2090000</v>
      </c>
      <c r="J19" s="26">
        <v>48214</v>
      </c>
      <c r="K19">
        <f>K18*1.2</f>
        <v>250822.65599999996</v>
      </c>
      <c r="M19">
        <f t="shared" si="2"/>
        <v>3704833.7203199998</v>
      </c>
      <c r="O19">
        <v>14</v>
      </c>
      <c r="P19">
        <f t="shared" si="3"/>
        <v>397903.25851013156</v>
      </c>
      <c r="Q19">
        <f t="shared" si="7"/>
        <v>102323.80547255283</v>
      </c>
      <c r="R19">
        <f t="shared" si="8"/>
        <v>61431.393822434933</v>
      </c>
      <c r="S19">
        <f t="shared" si="5"/>
        <v>40892.411650117901</v>
      </c>
      <c r="T19">
        <f t="shared" si="6"/>
        <v>397903.25851013156</v>
      </c>
    </row>
    <row r="20" spans="1:20">
      <c r="A20" s="26">
        <v>43556</v>
      </c>
      <c r="B20">
        <v>15</v>
      </c>
      <c r="E20" s="26">
        <v>45839</v>
      </c>
      <c r="G20">
        <v>190000</v>
      </c>
      <c r="H20">
        <f t="shared" si="0"/>
        <v>190000</v>
      </c>
      <c r="I20">
        <f t="shared" si="1"/>
        <v>2280000</v>
      </c>
      <c r="J20" s="26">
        <v>48580</v>
      </c>
      <c r="K20">
        <f>K19</f>
        <v>250822.65599999996</v>
      </c>
      <c r="M20">
        <f t="shared" si="2"/>
        <v>3955656.3763199998</v>
      </c>
      <c r="O20">
        <v>15</v>
      </c>
      <c r="P20">
        <f t="shared" si="3"/>
        <v>351285.90922899713</v>
      </c>
      <c r="Q20">
        <f t="shared" si="7"/>
        <v>102323.80547255283</v>
      </c>
      <c r="R20">
        <f t="shared" si="8"/>
        <v>55706.456191418423</v>
      </c>
      <c r="S20">
        <f t="shared" si="5"/>
        <v>46617.349281134411</v>
      </c>
      <c r="T20">
        <f t="shared" si="6"/>
        <v>351285.90922899713</v>
      </c>
    </row>
    <row r="21" spans="1:20">
      <c r="A21" s="26">
        <v>43586</v>
      </c>
      <c r="B21">
        <v>16</v>
      </c>
      <c r="E21" s="26">
        <v>46023</v>
      </c>
      <c r="G21">
        <v>180000</v>
      </c>
      <c r="H21">
        <f t="shared" si="0"/>
        <v>180000</v>
      </c>
      <c r="I21">
        <f t="shared" si="1"/>
        <v>2460000</v>
      </c>
      <c r="J21" s="26">
        <v>48945</v>
      </c>
      <c r="K21">
        <f>K20*1.2</f>
        <v>300987.18719999993</v>
      </c>
      <c r="M21">
        <f t="shared" si="2"/>
        <v>4256643.5635199994</v>
      </c>
      <c r="O21">
        <v>16</v>
      </c>
      <c r="P21">
        <f t="shared" si="3"/>
        <v>298142.13104850391</v>
      </c>
      <c r="Q21">
        <f t="shared" si="7"/>
        <v>102323.80547255283</v>
      </c>
      <c r="R21">
        <f t="shared" si="8"/>
        <v>49180.027292059603</v>
      </c>
      <c r="S21">
        <f t="shared" si="5"/>
        <v>53143.778180493231</v>
      </c>
      <c r="T21">
        <f t="shared" si="6"/>
        <v>298142.13104850391</v>
      </c>
    </row>
    <row r="22" spans="1:20">
      <c r="A22" s="26">
        <v>43617</v>
      </c>
      <c r="B22">
        <v>17</v>
      </c>
      <c r="E22" s="26">
        <v>46204</v>
      </c>
      <c r="G22">
        <v>180000</v>
      </c>
      <c r="H22">
        <f t="shared" si="0"/>
        <v>180000</v>
      </c>
      <c r="I22">
        <f t="shared" si="1"/>
        <v>2640000</v>
      </c>
      <c r="J22" s="26">
        <v>49310</v>
      </c>
      <c r="K22">
        <f>K21</f>
        <v>300987.18719999993</v>
      </c>
      <c r="M22">
        <f t="shared" si="2"/>
        <v>4557630.750719999</v>
      </c>
      <c r="O22">
        <v>17</v>
      </c>
      <c r="P22">
        <f t="shared" si="3"/>
        <v>237558.22392274163</v>
      </c>
      <c r="Q22">
        <f t="shared" si="7"/>
        <v>102323.80547255283</v>
      </c>
      <c r="R22">
        <f t="shared" si="8"/>
        <v>41739.898346790549</v>
      </c>
      <c r="S22">
        <f t="shared" si="5"/>
        <v>60583.907125762285</v>
      </c>
      <c r="T22">
        <f t="shared" si="6"/>
        <v>237558.22392274163</v>
      </c>
    </row>
    <row r="23" spans="1:20">
      <c r="A23" s="26">
        <v>43647</v>
      </c>
      <c r="B23">
        <v>18</v>
      </c>
      <c r="D23">
        <v>250000</v>
      </c>
      <c r="E23" s="26">
        <v>46388</v>
      </c>
      <c r="G23">
        <v>170000</v>
      </c>
      <c r="H23">
        <f t="shared" si="0"/>
        <v>170000</v>
      </c>
      <c r="I23">
        <f t="shared" si="1"/>
        <v>2810000</v>
      </c>
      <c r="J23" s="26">
        <v>49675</v>
      </c>
      <c r="K23">
        <f>K22*1.2</f>
        <v>361184.62463999988</v>
      </c>
      <c r="M23">
        <f t="shared" si="2"/>
        <v>4918815.375359999</v>
      </c>
      <c r="O23">
        <v>18</v>
      </c>
      <c r="P23">
        <f t="shared" si="3"/>
        <v>168492.56979937264</v>
      </c>
      <c r="Q23">
        <f t="shared" si="7"/>
        <v>102323.80547255283</v>
      </c>
      <c r="R23">
        <f t="shared" si="8"/>
        <v>33258.151349183834</v>
      </c>
      <c r="S23">
        <f t="shared" si="5"/>
        <v>69065.654123368993</v>
      </c>
      <c r="T23">
        <f t="shared" si="6"/>
        <v>168492.56979937264</v>
      </c>
    </row>
    <row r="24" spans="1:20">
      <c r="A24" s="26">
        <v>43678</v>
      </c>
      <c r="B24">
        <v>19</v>
      </c>
      <c r="E24" s="26">
        <v>46569</v>
      </c>
      <c r="G24">
        <v>170000</v>
      </c>
      <c r="H24">
        <f t="shared" si="0"/>
        <v>170000</v>
      </c>
      <c r="I24">
        <f t="shared" si="1"/>
        <v>2980000</v>
      </c>
      <c r="J24" s="26">
        <v>50041</v>
      </c>
      <c r="K24">
        <f>K23</f>
        <v>361184.62463999988</v>
      </c>
      <c r="M24">
        <f t="shared" si="2"/>
        <v>5279999.9999999991</v>
      </c>
      <c r="O24">
        <v>19</v>
      </c>
      <c r="P24">
        <f t="shared" si="3"/>
        <v>89757.724098731967</v>
      </c>
      <c r="Q24">
        <f t="shared" si="7"/>
        <v>102323.80547255283</v>
      </c>
      <c r="R24">
        <f t="shared" si="8"/>
        <v>23588.95977191217</v>
      </c>
      <c r="S24">
        <f t="shared" si="5"/>
        <v>78734.845700640668</v>
      </c>
      <c r="T24">
        <f t="shared" si="6"/>
        <v>89757.724098731967</v>
      </c>
    </row>
    <row r="25" spans="1:20">
      <c r="A25" s="26">
        <v>43709</v>
      </c>
      <c r="B25">
        <v>20</v>
      </c>
      <c r="E25" s="26">
        <v>46753</v>
      </c>
      <c r="G25">
        <v>160000</v>
      </c>
      <c r="H25">
        <f t="shared" si="0"/>
        <v>160000</v>
      </c>
      <c r="I25">
        <f t="shared" si="1"/>
        <v>3140000</v>
      </c>
      <c r="O25">
        <v>20</v>
      </c>
      <c r="P25">
        <f t="shared" si="3"/>
        <v>1.6152625903487206E-9</v>
      </c>
      <c r="Q25">
        <f t="shared" si="7"/>
        <v>102323.80547255283</v>
      </c>
      <c r="R25">
        <f t="shared" si="8"/>
        <v>12566.081373822477</v>
      </c>
      <c r="S25">
        <f t="shared" si="5"/>
        <v>89757.724098730352</v>
      </c>
      <c r="T25">
        <f t="shared" si="6"/>
        <v>1.6152625903487206E-9</v>
      </c>
    </row>
    <row r="26" spans="1:20">
      <c r="A26" s="26">
        <v>43739</v>
      </c>
      <c r="B26">
        <v>21</v>
      </c>
      <c r="E26" s="26">
        <v>46935</v>
      </c>
      <c r="G26">
        <v>160000</v>
      </c>
      <c r="H26">
        <f t="shared" si="0"/>
        <v>160000</v>
      </c>
      <c r="I26">
        <f t="shared" si="1"/>
        <v>3300000</v>
      </c>
    </row>
    <row r="27" spans="1:20">
      <c r="A27" s="26">
        <v>43770</v>
      </c>
      <c r="B27">
        <v>22</v>
      </c>
      <c r="E27" s="26">
        <v>47119</v>
      </c>
      <c r="G27">
        <v>150000</v>
      </c>
      <c r="H27">
        <f t="shared" si="0"/>
        <v>150000</v>
      </c>
      <c r="I27">
        <f t="shared" si="1"/>
        <v>3450000</v>
      </c>
      <c r="M27">
        <f>M24</f>
        <v>5279999.9999999991</v>
      </c>
    </row>
    <row r="28" spans="1:20">
      <c r="A28" s="26">
        <v>43800</v>
      </c>
      <c r="B28">
        <v>23</v>
      </c>
      <c r="E28" s="26">
        <v>47300</v>
      </c>
      <c r="G28">
        <v>150000</v>
      </c>
      <c r="H28">
        <f t="shared" si="0"/>
        <v>150000</v>
      </c>
      <c r="I28">
        <f t="shared" si="1"/>
        <v>3600000</v>
      </c>
    </row>
    <row r="29" spans="1:20">
      <c r="A29" s="26">
        <v>43831</v>
      </c>
      <c r="B29">
        <v>24</v>
      </c>
      <c r="D29">
        <v>240000</v>
      </c>
      <c r="E29" s="26">
        <v>47484</v>
      </c>
      <c r="G29">
        <v>140000</v>
      </c>
      <c r="H29">
        <f t="shared" si="0"/>
        <v>140000</v>
      </c>
      <c r="I29">
        <f t="shared" si="1"/>
        <v>3740000</v>
      </c>
    </row>
    <row r="30" spans="1:20">
      <c r="A30" s="26">
        <v>43862</v>
      </c>
      <c r="B30">
        <v>25</v>
      </c>
      <c r="E30" s="26">
        <v>47665</v>
      </c>
      <c r="G30">
        <v>140000</v>
      </c>
      <c r="H30">
        <f t="shared" si="0"/>
        <v>140000</v>
      </c>
      <c r="I30">
        <f t="shared" si="1"/>
        <v>3880000</v>
      </c>
    </row>
    <row r="31" spans="1:20">
      <c r="A31" s="26">
        <v>43891</v>
      </c>
      <c r="B31">
        <v>26</v>
      </c>
      <c r="E31" s="26">
        <v>47849</v>
      </c>
      <c r="G31">
        <v>130000</v>
      </c>
      <c r="H31">
        <f t="shared" si="0"/>
        <v>130000</v>
      </c>
      <c r="I31">
        <f t="shared" si="1"/>
        <v>4010000</v>
      </c>
    </row>
    <row r="32" spans="1:20">
      <c r="A32" s="26">
        <v>43922</v>
      </c>
      <c r="B32">
        <v>27</v>
      </c>
      <c r="E32" s="26">
        <v>48030</v>
      </c>
      <c r="G32">
        <v>130000</v>
      </c>
      <c r="H32">
        <f t="shared" si="0"/>
        <v>130000</v>
      </c>
      <c r="I32">
        <f t="shared" si="1"/>
        <v>4140000</v>
      </c>
    </row>
    <row r="33" spans="1:13">
      <c r="A33" s="26">
        <v>43952</v>
      </c>
      <c r="B33">
        <v>28</v>
      </c>
      <c r="E33" s="26">
        <v>48214</v>
      </c>
      <c r="G33">
        <v>120000</v>
      </c>
      <c r="H33">
        <f t="shared" si="0"/>
        <v>120000</v>
      </c>
      <c r="I33">
        <f t="shared" si="1"/>
        <v>4260000</v>
      </c>
    </row>
    <row r="34" spans="1:13">
      <c r="A34" s="26">
        <v>43983</v>
      </c>
      <c r="B34">
        <v>29</v>
      </c>
      <c r="E34" s="26">
        <v>48396</v>
      </c>
      <c r="G34">
        <v>120000</v>
      </c>
      <c r="H34">
        <f t="shared" si="0"/>
        <v>120000</v>
      </c>
      <c r="I34">
        <f t="shared" si="1"/>
        <v>4380000</v>
      </c>
    </row>
    <row r="35" spans="1:13">
      <c r="A35" s="26">
        <v>44013</v>
      </c>
      <c r="B35">
        <v>30</v>
      </c>
      <c r="D35">
        <v>240000</v>
      </c>
      <c r="E35" s="26">
        <v>48580</v>
      </c>
      <c r="G35">
        <v>110000</v>
      </c>
      <c r="H35">
        <f t="shared" si="0"/>
        <v>110000</v>
      </c>
      <c r="I35">
        <f t="shared" si="1"/>
        <v>4490000</v>
      </c>
    </row>
    <row r="36" spans="1:13">
      <c r="A36" s="26">
        <v>44044</v>
      </c>
      <c r="B36">
        <v>31</v>
      </c>
      <c r="E36" s="26">
        <v>48761</v>
      </c>
      <c r="G36">
        <v>110000</v>
      </c>
      <c r="H36">
        <f t="shared" si="0"/>
        <v>110000</v>
      </c>
      <c r="I36">
        <f t="shared" si="1"/>
        <v>4600000</v>
      </c>
      <c r="M36">
        <f>I45-M27</f>
        <v>0</v>
      </c>
    </row>
    <row r="37" spans="1:13">
      <c r="A37" s="26">
        <v>44075</v>
      </c>
      <c r="B37">
        <v>32</v>
      </c>
      <c r="E37" s="26">
        <v>48945</v>
      </c>
      <c r="G37">
        <v>100000</v>
      </c>
      <c r="H37">
        <f t="shared" si="0"/>
        <v>100000</v>
      </c>
      <c r="I37">
        <f t="shared" si="1"/>
        <v>4700000</v>
      </c>
    </row>
    <row r="38" spans="1:13">
      <c r="A38" s="26">
        <v>44105</v>
      </c>
      <c r="B38">
        <v>33</v>
      </c>
      <c r="E38" s="26">
        <v>49126</v>
      </c>
      <c r="G38">
        <v>100000</v>
      </c>
      <c r="H38">
        <f t="shared" si="0"/>
        <v>100000</v>
      </c>
      <c r="I38">
        <f t="shared" si="1"/>
        <v>4800000</v>
      </c>
    </row>
    <row r="39" spans="1:13">
      <c r="A39" s="26">
        <v>44136</v>
      </c>
      <c r="B39">
        <v>34</v>
      </c>
      <c r="E39" s="26">
        <v>49310</v>
      </c>
      <c r="G39">
        <v>90000</v>
      </c>
      <c r="H39">
        <f t="shared" si="0"/>
        <v>90000</v>
      </c>
      <c r="I39">
        <f t="shared" si="1"/>
        <v>4890000</v>
      </c>
    </row>
    <row r="40" spans="1:13">
      <c r="A40" s="26">
        <v>44166</v>
      </c>
      <c r="B40">
        <v>35</v>
      </c>
      <c r="E40" s="26">
        <v>49491</v>
      </c>
      <c r="G40">
        <v>90000</v>
      </c>
      <c r="H40">
        <f t="shared" si="0"/>
        <v>90000</v>
      </c>
      <c r="I40">
        <f t="shared" si="1"/>
        <v>4980000</v>
      </c>
    </row>
    <row r="41" spans="1:13">
      <c r="A41" s="26">
        <v>44197</v>
      </c>
      <c r="B41">
        <v>36</v>
      </c>
      <c r="D41">
        <v>230000</v>
      </c>
      <c r="E41" s="26">
        <v>49675</v>
      </c>
      <c r="G41">
        <v>80000</v>
      </c>
      <c r="H41">
        <f t="shared" si="0"/>
        <v>80000</v>
      </c>
      <c r="I41">
        <f t="shared" si="1"/>
        <v>5060000</v>
      </c>
    </row>
    <row r="42" spans="1:13">
      <c r="A42" s="26">
        <v>44228</v>
      </c>
      <c r="B42">
        <v>37</v>
      </c>
      <c r="E42" s="26">
        <v>49857</v>
      </c>
      <c r="G42">
        <v>80000</v>
      </c>
      <c r="H42">
        <f t="shared" si="0"/>
        <v>80000</v>
      </c>
      <c r="I42">
        <f t="shared" si="1"/>
        <v>5140000</v>
      </c>
    </row>
    <row r="43" spans="1:13">
      <c r="A43" s="26">
        <v>44256</v>
      </c>
      <c r="B43">
        <v>38</v>
      </c>
      <c r="E43" s="26">
        <v>50041</v>
      </c>
      <c r="G43">
        <v>70000</v>
      </c>
      <c r="H43">
        <f t="shared" si="0"/>
        <v>70000</v>
      </c>
      <c r="I43">
        <f t="shared" si="1"/>
        <v>5210000</v>
      </c>
    </row>
    <row r="44" spans="1:13">
      <c r="A44" s="26">
        <v>44287</v>
      </c>
      <c r="B44">
        <v>39</v>
      </c>
      <c r="E44" s="26">
        <v>50222</v>
      </c>
      <c r="G44">
        <v>70000</v>
      </c>
      <c r="H44">
        <f t="shared" si="0"/>
        <v>70000</v>
      </c>
      <c r="I44">
        <f t="shared" si="1"/>
        <v>5280000</v>
      </c>
    </row>
    <row r="45" spans="1:13">
      <c r="A45" s="26">
        <v>44317</v>
      </c>
      <c r="B45">
        <v>40</v>
      </c>
      <c r="E45" s="26">
        <v>13881</v>
      </c>
      <c r="I45">
        <f>I44</f>
        <v>5280000</v>
      </c>
    </row>
    <row r="46" spans="1:13">
      <c r="A46" s="26">
        <v>44348</v>
      </c>
      <c r="B46">
        <v>41</v>
      </c>
    </row>
    <row r="47" spans="1:13">
      <c r="A47" s="26">
        <v>44378</v>
      </c>
      <c r="B47">
        <v>42</v>
      </c>
      <c r="D47">
        <v>230000</v>
      </c>
    </row>
    <row r="48" spans="1:13">
      <c r="A48" s="26">
        <v>44409</v>
      </c>
      <c r="B48">
        <v>43</v>
      </c>
    </row>
    <row r="49" spans="1:4">
      <c r="A49" s="26">
        <v>44440</v>
      </c>
      <c r="B49">
        <v>44</v>
      </c>
    </row>
    <row r="50" spans="1:4">
      <c r="A50" s="26">
        <v>44470</v>
      </c>
      <c r="B50">
        <v>45</v>
      </c>
    </row>
    <row r="51" spans="1:4">
      <c r="A51" s="26">
        <v>44501</v>
      </c>
      <c r="B51">
        <v>46</v>
      </c>
    </row>
    <row r="52" spans="1:4">
      <c r="A52" s="26">
        <v>44531</v>
      </c>
      <c r="B52">
        <v>47</v>
      </c>
    </row>
    <row r="53" spans="1:4">
      <c r="A53" s="26">
        <v>44562</v>
      </c>
      <c r="B53">
        <v>48</v>
      </c>
      <c r="D53">
        <v>220000</v>
      </c>
    </row>
    <row r="54" spans="1:4">
      <c r="A54" s="26">
        <v>44593</v>
      </c>
      <c r="B54">
        <v>49</v>
      </c>
    </row>
    <row r="55" spans="1:4">
      <c r="A55" s="26">
        <v>44621</v>
      </c>
      <c r="B55">
        <v>50</v>
      </c>
    </row>
    <row r="56" spans="1:4">
      <c r="A56" s="26">
        <v>44652</v>
      </c>
      <c r="B56">
        <v>51</v>
      </c>
    </row>
    <row r="57" spans="1:4">
      <c r="A57" s="26">
        <v>44682</v>
      </c>
      <c r="B57">
        <v>52</v>
      </c>
    </row>
    <row r="58" spans="1:4">
      <c r="A58" s="26">
        <v>44713</v>
      </c>
      <c r="B58">
        <v>53</v>
      </c>
    </row>
    <row r="59" spans="1:4">
      <c r="A59" s="26">
        <v>44743</v>
      </c>
      <c r="B59">
        <v>54</v>
      </c>
      <c r="D59">
        <v>220000</v>
      </c>
    </row>
    <row r="60" spans="1:4">
      <c r="A60" s="26">
        <v>44774</v>
      </c>
      <c r="B60">
        <v>55</v>
      </c>
    </row>
    <row r="61" spans="1:4">
      <c r="A61" s="26">
        <v>44805</v>
      </c>
      <c r="B61">
        <v>56</v>
      </c>
    </row>
    <row r="62" spans="1:4">
      <c r="A62" s="26">
        <v>44835</v>
      </c>
      <c r="B62">
        <v>57</v>
      </c>
    </row>
    <row r="63" spans="1:4">
      <c r="A63" s="26">
        <v>44866</v>
      </c>
      <c r="B63">
        <v>58</v>
      </c>
    </row>
    <row r="64" spans="1:4">
      <c r="A64" s="26">
        <v>44896</v>
      </c>
      <c r="B64">
        <v>59</v>
      </c>
    </row>
    <row r="65" spans="1:2">
      <c r="A65" s="26">
        <v>44927</v>
      </c>
      <c r="B65">
        <v>60</v>
      </c>
    </row>
    <row r="66" spans="1:2">
      <c r="A66" s="26">
        <v>44958</v>
      </c>
      <c r="B66">
        <v>61</v>
      </c>
    </row>
    <row r="67" spans="1:2">
      <c r="A67" s="26">
        <v>44986</v>
      </c>
      <c r="B67">
        <v>62</v>
      </c>
    </row>
    <row r="68" spans="1:2">
      <c r="A68" s="26">
        <v>45017</v>
      </c>
      <c r="B68">
        <v>63</v>
      </c>
    </row>
    <row r="69" spans="1:2">
      <c r="A69" s="26">
        <v>45047</v>
      </c>
      <c r="B69">
        <v>64</v>
      </c>
    </row>
    <row r="70" spans="1:2">
      <c r="A70" s="26">
        <v>45078</v>
      </c>
      <c r="B70">
        <v>65</v>
      </c>
    </row>
    <row r="71" spans="1:2">
      <c r="A71" s="26">
        <v>45108</v>
      </c>
      <c r="B71">
        <v>66</v>
      </c>
    </row>
    <row r="72" spans="1:2">
      <c r="A72" s="26">
        <v>45139</v>
      </c>
      <c r="B72">
        <v>67</v>
      </c>
    </row>
    <row r="73" spans="1:2">
      <c r="A73" s="26">
        <v>45170</v>
      </c>
      <c r="B73">
        <v>68</v>
      </c>
    </row>
    <row r="74" spans="1:2">
      <c r="A74" s="26">
        <v>45200</v>
      </c>
      <c r="B74">
        <v>69</v>
      </c>
    </row>
    <row r="75" spans="1:2">
      <c r="A75" s="26">
        <v>45231</v>
      </c>
      <c r="B75">
        <v>70</v>
      </c>
    </row>
    <row r="76" spans="1:2">
      <c r="A76" s="26">
        <v>45261</v>
      </c>
      <c r="B76">
        <v>71</v>
      </c>
    </row>
    <row r="77" spans="1:2">
      <c r="A77" s="26">
        <v>45292</v>
      </c>
      <c r="B77">
        <v>72</v>
      </c>
    </row>
    <row r="78" spans="1:2">
      <c r="A78" s="26">
        <v>45323</v>
      </c>
      <c r="B78">
        <v>73</v>
      </c>
    </row>
    <row r="79" spans="1:2">
      <c r="A79" s="26">
        <v>45352</v>
      </c>
      <c r="B79">
        <v>74</v>
      </c>
    </row>
    <row r="80" spans="1:2">
      <c r="A80" s="26">
        <v>45383</v>
      </c>
      <c r="B80">
        <v>75</v>
      </c>
    </row>
    <row r="81" spans="1:2">
      <c r="A81" s="26">
        <v>45413</v>
      </c>
      <c r="B81">
        <v>76</v>
      </c>
    </row>
    <row r="82" spans="1:2">
      <c r="A82" s="26">
        <v>45444</v>
      </c>
      <c r="B82">
        <v>77</v>
      </c>
    </row>
    <row r="83" spans="1:2">
      <c r="A83" s="26">
        <v>45474</v>
      </c>
      <c r="B83">
        <v>78</v>
      </c>
    </row>
    <row r="84" spans="1:2">
      <c r="A84" s="26">
        <v>45505</v>
      </c>
      <c r="B84">
        <v>79</v>
      </c>
    </row>
    <row r="85" spans="1:2">
      <c r="A85" s="26">
        <v>45536</v>
      </c>
      <c r="B85">
        <v>80</v>
      </c>
    </row>
    <row r="86" spans="1:2">
      <c r="A86" s="26">
        <v>45566</v>
      </c>
      <c r="B86">
        <v>81</v>
      </c>
    </row>
    <row r="87" spans="1:2">
      <c r="A87" s="26">
        <v>45597</v>
      </c>
      <c r="B87">
        <v>82</v>
      </c>
    </row>
    <row r="88" spans="1:2">
      <c r="A88" s="26">
        <v>45627</v>
      </c>
      <c r="B88">
        <v>83</v>
      </c>
    </row>
    <row r="89" spans="1:2">
      <c r="A89" s="26">
        <v>45658</v>
      </c>
      <c r="B89">
        <v>84</v>
      </c>
    </row>
    <row r="90" spans="1:2">
      <c r="A90" s="26">
        <v>45689</v>
      </c>
      <c r="B90">
        <v>85</v>
      </c>
    </row>
    <row r="91" spans="1:2">
      <c r="A91" s="26">
        <v>45717</v>
      </c>
      <c r="B91">
        <v>86</v>
      </c>
    </row>
    <row r="92" spans="1:2">
      <c r="A92" s="26">
        <v>45748</v>
      </c>
      <c r="B92">
        <v>87</v>
      </c>
    </row>
    <row r="93" spans="1:2">
      <c r="A93" s="26">
        <v>45778</v>
      </c>
      <c r="B93">
        <v>88</v>
      </c>
    </row>
    <row r="94" spans="1:2">
      <c r="A94" s="26">
        <v>45809</v>
      </c>
      <c r="B94">
        <v>89</v>
      </c>
    </row>
    <row r="95" spans="1:2">
      <c r="A95" s="26">
        <v>45839</v>
      </c>
      <c r="B95">
        <v>90</v>
      </c>
    </row>
    <row r="96" spans="1:2">
      <c r="A96" s="26">
        <v>45870</v>
      </c>
      <c r="B96">
        <v>91</v>
      </c>
    </row>
    <row r="97" spans="1:2">
      <c r="A97" s="26">
        <v>45901</v>
      </c>
      <c r="B97">
        <v>92</v>
      </c>
    </row>
    <row r="98" spans="1:2">
      <c r="A98" s="26">
        <v>45931</v>
      </c>
      <c r="B98">
        <v>93</v>
      </c>
    </row>
    <row r="99" spans="1:2">
      <c r="A99" s="26">
        <v>45962</v>
      </c>
      <c r="B99">
        <v>94</v>
      </c>
    </row>
    <row r="100" spans="1:2">
      <c r="A100" s="26">
        <v>45992</v>
      </c>
      <c r="B100">
        <v>95</v>
      </c>
    </row>
    <row r="101" spans="1:2">
      <c r="A101" s="26">
        <v>46023</v>
      </c>
      <c r="B101">
        <v>96</v>
      </c>
    </row>
    <row r="102" spans="1:2">
      <c r="A102" s="26">
        <v>46054</v>
      </c>
      <c r="B102">
        <v>97</v>
      </c>
    </row>
    <row r="103" spans="1:2">
      <c r="A103" s="26">
        <v>46082</v>
      </c>
      <c r="B103">
        <v>98</v>
      </c>
    </row>
    <row r="104" spans="1:2">
      <c r="A104" s="26">
        <v>46113</v>
      </c>
      <c r="B104">
        <v>99</v>
      </c>
    </row>
    <row r="105" spans="1:2">
      <c r="A105" s="26">
        <v>46143</v>
      </c>
      <c r="B105">
        <v>100</v>
      </c>
    </row>
    <row r="106" spans="1:2">
      <c r="A106" s="26">
        <v>46174</v>
      </c>
      <c r="B106">
        <v>101</v>
      </c>
    </row>
    <row r="107" spans="1:2">
      <c r="A107" s="26">
        <v>46204</v>
      </c>
      <c r="B107">
        <v>102</v>
      </c>
    </row>
    <row r="108" spans="1:2">
      <c r="A108" s="26">
        <v>46235</v>
      </c>
      <c r="B108">
        <v>103</v>
      </c>
    </row>
    <row r="109" spans="1:2">
      <c r="A109" s="26">
        <v>46266</v>
      </c>
      <c r="B109">
        <v>104</v>
      </c>
    </row>
    <row r="110" spans="1:2">
      <c r="A110" s="26">
        <v>46296</v>
      </c>
      <c r="B110">
        <v>105</v>
      </c>
    </row>
    <row r="111" spans="1:2">
      <c r="A111" s="26">
        <v>46327</v>
      </c>
      <c r="B111">
        <v>106</v>
      </c>
    </row>
    <row r="112" spans="1:2">
      <c r="A112" s="26">
        <v>46357</v>
      </c>
      <c r="B112">
        <v>107</v>
      </c>
    </row>
    <row r="113" spans="1:2">
      <c r="A113" s="26">
        <v>46388</v>
      </c>
      <c r="B113">
        <v>108</v>
      </c>
    </row>
    <row r="114" spans="1:2">
      <c r="A114" s="26">
        <v>46419</v>
      </c>
      <c r="B114">
        <v>109</v>
      </c>
    </row>
    <row r="115" spans="1:2">
      <c r="A115" s="26">
        <v>46447</v>
      </c>
      <c r="B115">
        <v>110</v>
      </c>
    </row>
    <row r="116" spans="1:2">
      <c r="A116" s="26">
        <v>46478</v>
      </c>
      <c r="B116">
        <v>111</v>
      </c>
    </row>
    <row r="117" spans="1:2">
      <c r="A117" s="26">
        <v>46508</v>
      </c>
      <c r="B117">
        <v>112</v>
      </c>
    </row>
    <row r="118" spans="1:2">
      <c r="A118" s="26">
        <v>46539</v>
      </c>
      <c r="B118">
        <v>113</v>
      </c>
    </row>
    <row r="119" spans="1:2">
      <c r="A119" s="26">
        <v>46569</v>
      </c>
      <c r="B119">
        <v>114</v>
      </c>
    </row>
    <row r="120" spans="1:2">
      <c r="A120" s="26">
        <v>46600</v>
      </c>
      <c r="B120">
        <v>115</v>
      </c>
    </row>
    <row r="121" spans="1:2">
      <c r="A121" s="26">
        <v>46631</v>
      </c>
      <c r="B121">
        <v>116</v>
      </c>
    </row>
    <row r="122" spans="1:2">
      <c r="A122" s="26">
        <v>46661</v>
      </c>
      <c r="B122">
        <v>117</v>
      </c>
    </row>
    <row r="123" spans="1:2">
      <c r="A123" s="26">
        <v>46692</v>
      </c>
      <c r="B123">
        <v>118</v>
      </c>
    </row>
    <row r="124" spans="1:2">
      <c r="A124" s="26">
        <v>46722</v>
      </c>
      <c r="B124">
        <v>119</v>
      </c>
    </row>
    <row r="125" spans="1:2">
      <c r="A125" s="26">
        <v>46753</v>
      </c>
      <c r="B125">
        <v>120</v>
      </c>
    </row>
    <row r="126" spans="1:2">
      <c r="A126" s="26">
        <v>46784</v>
      </c>
      <c r="B126">
        <v>121</v>
      </c>
    </row>
    <row r="127" spans="1:2">
      <c r="A127" s="26">
        <v>46813</v>
      </c>
      <c r="B127">
        <v>122</v>
      </c>
    </row>
    <row r="128" spans="1:2">
      <c r="A128" s="26">
        <v>46844</v>
      </c>
      <c r="B128">
        <v>123</v>
      </c>
    </row>
    <row r="129" spans="1:2">
      <c r="A129" s="26">
        <v>46874</v>
      </c>
      <c r="B129">
        <v>124</v>
      </c>
    </row>
    <row r="130" spans="1:2">
      <c r="A130" s="26">
        <v>46905</v>
      </c>
      <c r="B130">
        <v>125</v>
      </c>
    </row>
    <row r="131" spans="1:2">
      <c r="A131" s="26">
        <v>46935</v>
      </c>
      <c r="B131">
        <v>126</v>
      </c>
    </row>
    <row r="132" spans="1:2">
      <c r="A132" s="26">
        <v>46966</v>
      </c>
      <c r="B132">
        <v>127</v>
      </c>
    </row>
    <row r="133" spans="1:2">
      <c r="A133" s="26">
        <v>46997</v>
      </c>
      <c r="B133">
        <v>128</v>
      </c>
    </row>
    <row r="134" spans="1:2">
      <c r="A134" s="26">
        <v>47027</v>
      </c>
      <c r="B134">
        <v>129</v>
      </c>
    </row>
    <row r="135" spans="1:2">
      <c r="A135" s="26">
        <v>47058</v>
      </c>
      <c r="B135">
        <v>130</v>
      </c>
    </row>
    <row r="136" spans="1:2">
      <c r="A136" s="26">
        <v>47088</v>
      </c>
      <c r="B136">
        <v>131</v>
      </c>
    </row>
    <row r="137" spans="1:2">
      <c r="A137" s="26">
        <v>47119</v>
      </c>
      <c r="B137">
        <v>132</v>
      </c>
    </row>
    <row r="138" spans="1:2">
      <c r="A138" s="26">
        <v>47150</v>
      </c>
      <c r="B138">
        <v>133</v>
      </c>
    </row>
    <row r="139" spans="1:2">
      <c r="A139" s="26">
        <v>47178</v>
      </c>
      <c r="B139">
        <v>134</v>
      </c>
    </row>
    <row r="140" spans="1:2">
      <c r="A140" s="26">
        <v>47209</v>
      </c>
      <c r="B140">
        <v>135</v>
      </c>
    </row>
    <row r="141" spans="1:2">
      <c r="A141" s="26">
        <v>47239</v>
      </c>
      <c r="B141">
        <v>136</v>
      </c>
    </row>
    <row r="142" spans="1:2">
      <c r="A142" s="26">
        <v>47270</v>
      </c>
      <c r="B142">
        <v>137</v>
      </c>
    </row>
    <row r="143" spans="1:2">
      <c r="A143" s="26">
        <v>47300</v>
      </c>
      <c r="B143">
        <v>138</v>
      </c>
    </row>
    <row r="144" spans="1:2">
      <c r="A144" s="26">
        <v>47331</v>
      </c>
      <c r="B144">
        <v>139</v>
      </c>
    </row>
    <row r="145" spans="1:2">
      <c r="A145" s="26">
        <v>47362</v>
      </c>
      <c r="B145">
        <v>140</v>
      </c>
    </row>
    <row r="146" spans="1:2">
      <c r="A146" s="26">
        <v>47392</v>
      </c>
      <c r="B146">
        <v>141</v>
      </c>
    </row>
    <row r="147" spans="1:2">
      <c r="A147" s="26">
        <v>47423</v>
      </c>
      <c r="B147">
        <v>142</v>
      </c>
    </row>
    <row r="148" spans="1:2">
      <c r="A148" s="26">
        <v>47453</v>
      </c>
      <c r="B148">
        <v>143</v>
      </c>
    </row>
    <row r="149" spans="1:2">
      <c r="A149" s="26">
        <v>47484</v>
      </c>
      <c r="B149">
        <v>144</v>
      </c>
    </row>
    <row r="150" spans="1:2">
      <c r="A150" s="26">
        <v>47515</v>
      </c>
      <c r="B150">
        <v>145</v>
      </c>
    </row>
    <row r="151" spans="1:2">
      <c r="A151" s="26">
        <v>47543</v>
      </c>
      <c r="B151">
        <v>146</v>
      </c>
    </row>
    <row r="152" spans="1:2">
      <c r="A152" s="26">
        <v>47574</v>
      </c>
      <c r="B152">
        <v>147</v>
      </c>
    </row>
    <row r="153" spans="1:2">
      <c r="A153" s="26">
        <v>47604</v>
      </c>
      <c r="B153">
        <v>148</v>
      </c>
    </row>
    <row r="154" spans="1:2">
      <c r="A154" s="26">
        <v>47635</v>
      </c>
      <c r="B154">
        <v>149</v>
      </c>
    </row>
    <row r="155" spans="1:2">
      <c r="A155" s="26">
        <v>47665</v>
      </c>
      <c r="B155">
        <v>150</v>
      </c>
    </row>
    <row r="156" spans="1:2">
      <c r="A156" s="26">
        <v>47696</v>
      </c>
      <c r="B156">
        <v>151</v>
      </c>
    </row>
    <row r="157" spans="1:2">
      <c r="A157" s="26">
        <v>47727</v>
      </c>
      <c r="B157">
        <v>152</v>
      </c>
    </row>
    <row r="158" spans="1:2">
      <c r="A158" s="26">
        <v>47757</v>
      </c>
      <c r="B158">
        <v>153</v>
      </c>
    </row>
    <row r="159" spans="1:2">
      <c r="A159" s="26">
        <v>47788</v>
      </c>
      <c r="B159">
        <v>154</v>
      </c>
    </row>
    <row r="160" spans="1:2">
      <c r="A160" s="26">
        <v>47818</v>
      </c>
      <c r="B160">
        <v>155</v>
      </c>
    </row>
    <row r="161" spans="1:2">
      <c r="A161" s="26">
        <v>47849</v>
      </c>
      <c r="B161">
        <v>156</v>
      </c>
    </row>
    <row r="162" spans="1:2">
      <c r="A162" s="26">
        <v>47880</v>
      </c>
      <c r="B162">
        <v>157</v>
      </c>
    </row>
    <row r="163" spans="1:2">
      <c r="A163" s="26">
        <v>47908</v>
      </c>
      <c r="B163">
        <v>158</v>
      </c>
    </row>
    <row r="164" spans="1:2">
      <c r="A164" s="26">
        <v>47939</v>
      </c>
      <c r="B164">
        <v>159</v>
      </c>
    </row>
    <row r="165" spans="1:2">
      <c r="A165" s="26">
        <v>47969</v>
      </c>
      <c r="B165">
        <v>160</v>
      </c>
    </row>
    <row r="166" spans="1:2">
      <c r="A166" s="26">
        <v>48000</v>
      </c>
      <c r="B166">
        <v>161</v>
      </c>
    </row>
    <row r="167" spans="1:2">
      <c r="A167" s="26">
        <v>48030</v>
      </c>
      <c r="B167">
        <v>162</v>
      </c>
    </row>
    <row r="168" spans="1:2">
      <c r="A168" s="26">
        <v>48061</v>
      </c>
      <c r="B168">
        <v>163</v>
      </c>
    </row>
    <row r="169" spans="1:2">
      <c r="A169" s="26">
        <v>48092</v>
      </c>
      <c r="B169">
        <v>164</v>
      </c>
    </row>
    <row r="170" spans="1:2">
      <c r="A170" s="26">
        <v>48122</v>
      </c>
      <c r="B170">
        <v>165</v>
      </c>
    </row>
    <row r="171" spans="1:2">
      <c r="A171" s="26">
        <v>48153</v>
      </c>
      <c r="B171">
        <v>166</v>
      </c>
    </row>
    <row r="172" spans="1:2">
      <c r="A172" s="26">
        <v>48183</v>
      </c>
      <c r="B172">
        <v>167</v>
      </c>
    </row>
    <row r="173" spans="1:2">
      <c r="A173" s="26">
        <v>48214</v>
      </c>
      <c r="B173">
        <v>168</v>
      </c>
    </row>
    <row r="174" spans="1:2">
      <c r="A174" s="26">
        <v>48245</v>
      </c>
      <c r="B174">
        <v>169</v>
      </c>
    </row>
    <row r="175" spans="1:2">
      <c r="A175" s="26">
        <v>48274</v>
      </c>
      <c r="B175">
        <v>170</v>
      </c>
    </row>
    <row r="176" spans="1:2">
      <c r="A176" s="26">
        <v>48305</v>
      </c>
      <c r="B176">
        <v>171</v>
      </c>
    </row>
    <row r="177" spans="1:2">
      <c r="A177" s="26">
        <v>48335</v>
      </c>
      <c r="B177">
        <v>172</v>
      </c>
    </row>
    <row r="178" spans="1:2">
      <c r="A178" s="26">
        <v>48366</v>
      </c>
      <c r="B178">
        <v>173</v>
      </c>
    </row>
    <row r="179" spans="1:2">
      <c r="A179" s="26">
        <v>48396</v>
      </c>
      <c r="B179">
        <v>174</v>
      </c>
    </row>
    <row r="180" spans="1:2">
      <c r="A180" s="26">
        <v>48427</v>
      </c>
      <c r="B180">
        <v>175</v>
      </c>
    </row>
    <row r="181" spans="1:2">
      <c r="A181" s="26">
        <v>48458</v>
      </c>
      <c r="B181">
        <v>176</v>
      </c>
    </row>
    <row r="182" spans="1:2">
      <c r="A182" s="26">
        <v>48488</v>
      </c>
      <c r="B182">
        <v>177</v>
      </c>
    </row>
    <row r="183" spans="1:2">
      <c r="A183" s="26">
        <v>48519</v>
      </c>
      <c r="B183">
        <v>178</v>
      </c>
    </row>
    <row r="184" spans="1:2">
      <c r="A184" s="26">
        <v>48549</v>
      </c>
      <c r="B184">
        <v>179</v>
      </c>
    </row>
    <row r="185" spans="1:2">
      <c r="A185" s="26">
        <v>48580</v>
      </c>
      <c r="B185">
        <v>180</v>
      </c>
    </row>
    <row r="186" spans="1:2">
      <c r="A186" s="26">
        <v>48611</v>
      </c>
      <c r="B186">
        <v>181</v>
      </c>
    </row>
    <row r="187" spans="1:2">
      <c r="A187" s="26">
        <v>48639</v>
      </c>
      <c r="B187">
        <v>182</v>
      </c>
    </row>
    <row r="188" spans="1:2">
      <c r="A188" s="26">
        <v>48670</v>
      </c>
      <c r="B188">
        <v>183</v>
      </c>
    </row>
    <row r="189" spans="1:2">
      <c r="A189" s="26">
        <v>48700</v>
      </c>
      <c r="B189">
        <v>184</v>
      </c>
    </row>
    <row r="190" spans="1:2">
      <c r="A190" s="26">
        <v>48731</v>
      </c>
      <c r="B190">
        <v>185</v>
      </c>
    </row>
    <row r="191" spans="1:2">
      <c r="A191" s="26">
        <v>48761</v>
      </c>
      <c r="B191">
        <v>186</v>
      </c>
    </row>
    <row r="192" spans="1:2">
      <c r="A192" s="26">
        <v>48792</v>
      </c>
      <c r="B192">
        <v>187</v>
      </c>
    </row>
    <row r="193" spans="1:2">
      <c r="A193" s="26">
        <v>48823</v>
      </c>
      <c r="B193">
        <v>188</v>
      </c>
    </row>
    <row r="194" spans="1:2">
      <c r="A194" s="26">
        <v>48853</v>
      </c>
      <c r="B194">
        <v>189</v>
      </c>
    </row>
    <row r="195" spans="1:2">
      <c r="A195" s="26">
        <v>48884</v>
      </c>
      <c r="B195">
        <v>190</v>
      </c>
    </row>
    <row r="196" spans="1:2">
      <c r="A196" s="26">
        <v>48914</v>
      </c>
      <c r="B196">
        <v>191</v>
      </c>
    </row>
    <row r="197" spans="1:2">
      <c r="A197" s="26">
        <v>48945</v>
      </c>
      <c r="B197">
        <v>192</v>
      </c>
    </row>
    <row r="198" spans="1:2">
      <c r="A198" s="26">
        <v>48976</v>
      </c>
      <c r="B198">
        <v>193</v>
      </c>
    </row>
    <row r="199" spans="1:2">
      <c r="A199" s="26">
        <v>49004</v>
      </c>
      <c r="B199">
        <v>194</v>
      </c>
    </row>
    <row r="200" spans="1:2">
      <c r="A200" s="26">
        <v>49035</v>
      </c>
      <c r="B200">
        <v>195</v>
      </c>
    </row>
    <row r="201" spans="1:2">
      <c r="A201" s="26">
        <v>49065</v>
      </c>
      <c r="B201">
        <v>196</v>
      </c>
    </row>
    <row r="202" spans="1:2">
      <c r="A202" s="26">
        <v>49096</v>
      </c>
      <c r="B202">
        <v>197</v>
      </c>
    </row>
    <row r="203" spans="1:2">
      <c r="A203" s="26">
        <v>49126</v>
      </c>
      <c r="B203">
        <v>198</v>
      </c>
    </row>
    <row r="204" spans="1:2">
      <c r="A204" s="26">
        <v>49157</v>
      </c>
      <c r="B204">
        <v>199</v>
      </c>
    </row>
    <row r="205" spans="1:2">
      <c r="A205" s="26">
        <v>49188</v>
      </c>
      <c r="B205">
        <v>200</v>
      </c>
    </row>
    <row r="206" spans="1:2">
      <c r="A206" s="26">
        <v>49218</v>
      </c>
      <c r="B206">
        <v>201</v>
      </c>
    </row>
    <row r="207" spans="1:2">
      <c r="A207" s="26">
        <v>49249</v>
      </c>
      <c r="B207">
        <v>202</v>
      </c>
    </row>
    <row r="208" spans="1:2">
      <c r="A208" s="26">
        <v>49279</v>
      </c>
      <c r="B208">
        <v>203</v>
      </c>
    </row>
    <row r="209" spans="1:2">
      <c r="A209" s="26">
        <v>49310</v>
      </c>
      <c r="B209">
        <v>204</v>
      </c>
    </row>
    <row r="210" spans="1:2">
      <c r="A210" s="26">
        <v>49341</v>
      </c>
      <c r="B210">
        <v>205</v>
      </c>
    </row>
    <row r="211" spans="1:2">
      <c r="A211" s="26">
        <v>49369</v>
      </c>
      <c r="B211">
        <v>206</v>
      </c>
    </row>
    <row r="212" spans="1:2">
      <c r="A212" s="26">
        <v>49400</v>
      </c>
      <c r="B212">
        <v>207</v>
      </c>
    </row>
    <row r="213" spans="1:2">
      <c r="A213" s="26">
        <v>49430</v>
      </c>
      <c r="B213">
        <v>208</v>
      </c>
    </row>
    <row r="214" spans="1:2">
      <c r="A214" s="26">
        <v>49461</v>
      </c>
      <c r="B214">
        <v>209</v>
      </c>
    </row>
    <row r="215" spans="1:2">
      <c r="A215" s="26">
        <v>49491</v>
      </c>
      <c r="B215">
        <v>210</v>
      </c>
    </row>
    <row r="216" spans="1:2">
      <c r="A216" s="26">
        <v>49522</v>
      </c>
      <c r="B216">
        <v>211</v>
      </c>
    </row>
    <row r="217" spans="1:2">
      <c r="A217" s="26">
        <v>49553</v>
      </c>
      <c r="B217">
        <v>212</v>
      </c>
    </row>
    <row r="218" spans="1:2">
      <c r="A218" s="26">
        <v>49583</v>
      </c>
      <c r="B218">
        <v>213</v>
      </c>
    </row>
    <row r="219" spans="1:2">
      <c r="A219" s="26">
        <v>49614</v>
      </c>
      <c r="B219">
        <v>214</v>
      </c>
    </row>
    <row r="220" spans="1:2">
      <c r="A220" s="26">
        <v>49644</v>
      </c>
      <c r="B220">
        <v>215</v>
      </c>
    </row>
    <row r="221" spans="1:2">
      <c r="A221" s="26">
        <v>49675</v>
      </c>
      <c r="B221">
        <v>216</v>
      </c>
    </row>
    <row r="222" spans="1:2">
      <c r="A222" s="26">
        <v>49706</v>
      </c>
      <c r="B222">
        <v>217</v>
      </c>
    </row>
    <row r="223" spans="1:2">
      <c r="A223" s="26">
        <v>49735</v>
      </c>
      <c r="B223">
        <v>218</v>
      </c>
    </row>
    <row r="224" spans="1:2">
      <c r="A224" s="26">
        <v>49766</v>
      </c>
      <c r="B224">
        <v>219</v>
      </c>
    </row>
    <row r="225" spans="1:2">
      <c r="A225" s="26">
        <v>49796</v>
      </c>
      <c r="B225">
        <v>220</v>
      </c>
    </row>
    <row r="226" spans="1:2">
      <c r="A226" s="26">
        <v>49827</v>
      </c>
      <c r="B226">
        <v>221</v>
      </c>
    </row>
    <row r="227" spans="1:2">
      <c r="A227" s="26">
        <v>49857</v>
      </c>
      <c r="B227">
        <v>222</v>
      </c>
    </row>
    <row r="228" spans="1:2">
      <c r="A228" s="26">
        <v>49888</v>
      </c>
      <c r="B228">
        <v>223</v>
      </c>
    </row>
    <row r="229" spans="1:2">
      <c r="A229" s="26">
        <v>49919</v>
      </c>
      <c r="B229">
        <v>224</v>
      </c>
    </row>
    <row r="230" spans="1:2">
      <c r="A230" s="26">
        <v>49949</v>
      </c>
      <c r="B230">
        <v>225</v>
      </c>
    </row>
    <row r="231" spans="1:2">
      <c r="A231" s="26">
        <v>49980</v>
      </c>
      <c r="B231">
        <v>226</v>
      </c>
    </row>
    <row r="232" spans="1:2">
      <c r="A232" s="26">
        <v>50010</v>
      </c>
      <c r="B232">
        <v>227</v>
      </c>
    </row>
    <row r="233" spans="1:2">
      <c r="A233" s="26">
        <v>50041</v>
      </c>
      <c r="B233">
        <v>228</v>
      </c>
    </row>
    <row r="234" spans="1:2">
      <c r="A234" s="26">
        <v>50072</v>
      </c>
      <c r="B234">
        <v>229</v>
      </c>
    </row>
    <row r="235" spans="1:2">
      <c r="A235" s="26">
        <v>50100</v>
      </c>
      <c r="B235">
        <v>230</v>
      </c>
    </row>
    <row r="236" spans="1:2">
      <c r="A236" s="26">
        <v>50131</v>
      </c>
      <c r="B236">
        <v>231</v>
      </c>
    </row>
    <row r="237" spans="1:2">
      <c r="A237" s="26">
        <v>50161</v>
      </c>
      <c r="B237">
        <v>232</v>
      </c>
    </row>
    <row r="238" spans="1:2">
      <c r="A238" s="26">
        <v>50192</v>
      </c>
      <c r="B238">
        <v>233</v>
      </c>
    </row>
    <row r="239" spans="1:2">
      <c r="A239" s="26">
        <v>50222</v>
      </c>
      <c r="B239">
        <v>234</v>
      </c>
    </row>
    <row r="240" spans="1:2">
      <c r="A240" s="26">
        <v>50253</v>
      </c>
      <c r="B240">
        <v>235</v>
      </c>
    </row>
    <row r="241" spans="1:2">
      <c r="A241" s="26">
        <v>50284</v>
      </c>
      <c r="B241">
        <v>236</v>
      </c>
    </row>
    <row r="242" spans="1:2">
      <c r="A242" s="26">
        <v>50314</v>
      </c>
      <c r="B242">
        <v>237</v>
      </c>
    </row>
    <row r="243" spans="1:2">
      <c r="A243" s="26">
        <v>50345</v>
      </c>
      <c r="B243">
        <v>238</v>
      </c>
    </row>
    <row r="244" spans="1:2">
      <c r="A244" s="26">
        <v>50375</v>
      </c>
      <c r="B244">
        <v>239</v>
      </c>
    </row>
    <row r="245" spans="1:2">
      <c r="A245" s="26">
        <v>50406</v>
      </c>
      <c r="B245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2021-04-12T16:19:09Z</dcterms:created>
  <dcterms:modified xsi:type="dcterms:W3CDTF">2021-04-12T17:55:26Z</dcterms:modified>
</cp:coreProperties>
</file>