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28" i="1"/>
  <c r="R29"/>
  <c r="R30"/>
  <c r="R31"/>
  <c r="R32"/>
  <c r="R33"/>
  <c r="R34"/>
  <c r="R35"/>
  <c r="R36"/>
  <c r="R27"/>
  <c r="Z9"/>
  <c r="X10"/>
  <c r="X11"/>
  <c r="X12"/>
  <c r="X13"/>
  <c r="X14"/>
  <c r="X15"/>
  <c r="X16"/>
  <c r="X17"/>
  <c r="X18"/>
  <c r="X9"/>
  <c r="Y10"/>
  <c r="Y11"/>
  <c r="Y12"/>
  <c r="Y13"/>
  <c r="Y14"/>
  <c r="Y15"/>
  <c r="Y16"/>
  <c r="Y17"/>
  <c r="Y18"/>
  <c r="Y9"/>
  <c r="W9"/>
  <c r="W10"/>
  <c r="W11"/>
  <c r="W12"/>
  <c r="W13"/>
  <c r="W14"/>
  <c r="W15"/>
  <c r="W16"/>
  <c r="W17"/>
  <c r="W18"/>
  <c r="V18"/>
  <c r="U18"/>
  <c r="U10"/>
  <c r="U11"/>
  <c r="U12"/>
  <c r="U13"/>
  <c r="U14"/>
  <c r="U15"/>
  <c r="U16"/>
  <c r="U17"/>
  <c r="U9"/>
  <c r="T12"/>
  <c r="T13"/>
  <c r="T14"/>
  <c r="T15"/>
  <c r="T16"/>
  <c r="T17"/>
  <c r="T18"/>
  <c r="T11"/>
  <c r="T10"/>
  <c r="T9"/>
  <c r="S11"/>
  <c r="S12"/>
  <c r="S13"/>
  <c r="S14"/>
  <c r="S15"/>
  <c r="S16"/>
  <c r="S17"/>
  <c r="S18"/>
  <c r="S10"/>
  <c r="R11"/>
  <c r="R12"/>
  <c r="R13"/>
  <c r="R14"/>
  <c r="R15"/>
  <c r="R16"/>
  <c r="R17"/>
  <c r="R18"/>
  <c r="R10"/>
  <c r="J107"/>
  <c r="H107"/>
  <c r="G107"/>
  <c r="K107" s="1"/>
  <c r="F5"/>
  <c r="G4" s="1"/>
  <c r="K4" s="1"/>
  <c r="L4"/>
  <c r="H106" l="1"/>
  <c r="J106" s="1"/>
  <c r="F6"/>
  <c r="L5"/>
  <c r="G5" l="1"/>
  <c r="L6"/>
  <c r="F7"/>
  <c r="F8" l="1"/>
  <c r="L7"/>
  <c r="G6"/>
  <c r="K5"/>
  <c r="H4"/>
  <c r="J4" s="1"/>
  <c r="G7" l="1"/>
  <c r="F9"/>
  <c r="L8"/>
  <c r="K6"/>
  <c r="H5"/>
  <c r="J5" s="1"/>
  <c r="K7" l="1"/>
  <c r="H6"/>
  <c r="J6" s="1"/>
  <c r="F10"/>
  <c r="L9"/>
  <c r="G8"/>
  <c r="K8" l="1"/>
  <c r="H7"/>
  <c r="J7" s="1"/>
  <c r="G9"/>
  <c r="L10"/>
  <c r="F11"/>
  <c r="F12" l="1"/>
  <c r="L11"/>
  <c r="G10"/>
  <c r="K9"/>
  <c r="H8"/>
  <c r="J8" s="1"/>
  <c r="G11" l="1"/>
  <c r="F13"/>
  <c r="L12"/>
  <c r="K10"/>
  <c r="H9"/>
  <c r="J9" s="1"/>
  <c r="K11" l="1"/>
  <c r="H10"/>
  <c r="J10" s="1"/>
  <c r="F14"/>
  <c r="L13"/>
  <c r="G12"/>
  <c r="K12" l="1"/>
  <c r="H11"/>
  <c r="J11" s="1"/>
  <c r="G13"/>
  <c r="L14"/>
  <c r="F15"/>
  <c r="F16" l="1"/>
  <c r="L15"/>
  <c r="G14"/>
  <c r="K13"/>
  <c r="H12"/>
  <c r="J12" s="1"/>
  <c r="G15" l="1"/>
  <c r="F17"/>
  <c r="L16"/>
  <c r="K14"/>
  <c r="H13"/>
  <c r="J13" s="1"/>
  <c r="K15" l="1"/>
  <c r="H14"/>
  <c r="J14" s="1"/>
  <c r="F18"/>
  <c r="L17"/>
  <c r="G16"/>
  <c r="K16" l="1"/>
  <c r="H15"/>
  <c r="J15" s="1"/>
  <c r="G17"/>
  <c r="L18"/>
  <c r="F19"/>
  <c r="F20" l="1"/>
  <c r="L19"/>
  <c r="G18"/>
  <c r="K17"/>
  <c r="H16"/>
  <c r="J16" s="1"/>
  <c r="G19" l="1"/>
  <c r="F21"/>
  <c r="L20"/>
  <c r="K18"/>
  <c r="H17"/>
  <c r="J17" s="1"/>
  <c r="F22" l="1"/>
  <c r="L21"/>
  <c r="G20"/>
  <c r="K19"/>
  <c r="H18"/>
  <c r="J18" s="1"/>
  <c r="K20" l="1"/>
  <c r="H19"/>
  <c r="J19" s="1"/>
  <c r="G21"/>
  <c r="L22"/>
  <c r="F23"/>
  <c r="F24" l="1"/>
  <c r="L23"/>
  <c r="G22"/>
  <c r="K21"/>
  <c r="H20"/>
  <c r="J20" s="1"/>
  <c r="G23" l="1"/>
  <c r="F25"/>
  <c r="L24"/>
  <c r="K22"/>
  <c r="H21"/>
  <c r="J21" s="1"/>
  <c r="K23" l="1"/>
  <c r="H22"/>
  <c r="J22" s="1"/>
  <c r="F26"/>
  <c r="L25"/>
  <c r="G24"/>
  <c r="K24" l="1"/>
  <c r="H23"/>
  <c r="J23" s="1"/>
  <c r="G25"/>
  <c r="L26"/>
  <c r="F27"/>
  <c r="F28" l="1"/>
  <c r="L27"/>
  <c r="G26"/>
  <c r="K25"/>
  <c r="H24"/>
  <c r="J24" s="1"/>
  <c r="G27" l="1"/>
  <c r="F29"/>
  <c r="L28"/>
  <c r="K26"/>
  <c r="H25"/>
  <c r="J25" s="1"/>
  <c r="K27" l="1"/>
  <c r="H26"/>
  <c r="J26" s="1"/>
  <c r="F30"/>
  <c r="L29"/>
  <c r="G28"/>
  <c r="K28" l="1"/>
  <c r="H27"/>
  <c r="J27" s="1"/>
  <c r="G29"/>
  <c r="L30"/>
  <c r="F31"/>
  <c r="F32" l="1"/>
  <c r="L31"/>
  <c r="G30"/>
  <c r="K29"/>
  <c r="H28"/>
  <c r="J28" s="1"/>
  <c r="G31" l="1"/>
  <c r="L32"/>
  <c r="F33"/>
  <c r="K30"/>
  <c r="H29"/>
  <c r="J29" s="1"/>
  <c r="K31" l="1"/>
  <c r="H30"/>
  <c r="J30" s="1"/>
  <c r="F34"/>
  <c r="L33"/>
  <c r="G32"/>
  <c r="K32" l="1"/>
  <c r="H31"/>
  <c r="J31" s="1"/>
  <c r="G33"/>
  <c r="L34"/>
  <c r="F35"/>
  <c r="F36" l="1"/>
  <c r="L35"/>
  <c r="G34"/>
  <c r="H32"/>
  <c r="J32" s="1"/>
  <c r="K33"/>
  <c r="G35" l="1"/>
  <c r="L36"/>
  <c r="F37"/>
  <c r="K34"/>
  <c r="H33"/>
  <c r="J33" s="1"/>
  <c r="H34" l="1"/>
  <c r="J34" s="1"/>
  <c r="K35"/>
  <c r="F38"/>
  <c r="L37"/>
  <c r="G36"/>
  <c r="K36" l="1"/>
  <c r="H35"/>
  <c r="J35" s="1"/>
  <c r="G37"/>
  <c r="L38"/>
  <c r="F39"/>
  <c r="F40" l="1"/>
  <c r="L39"/>
  <c r="G38"/>
  <c r="K37"/>
  <c r="H36"/>
  <c r="J36" s="1"/>
  <c r="G39" l="1"/>
  <c r="L40"/>
  <c r="F41"/>
  <c r="K38"/>
  <c r="H37"/>
  <c r="J37" s="1"/>
  <c r="K39" l="1"/>
  <c r="H38"/>
  <c r="J38" s="1"/>
  <c r="F42"/>
  <c r="L41"/>
  <c r="G40"/>
  <c r="K40" l="1"/>
  <c r="H39"/>
  <c r="J39" s="1"/>
  <c r="G41"/>
  <c r="L42"/>
  <c r="F43"/>
  <c r="F44" l="1"/>
  <c r="L43"/>
  <c r="G42"/>
  <c r="H40"/>
  <c r="J40" s="1"/>
  <c r="K41"/>
  <c r="G43" l="1"/>
  <c r="L44"/>
  <c r="F45"/>
  <c r="K42"/>
  <c r="H41"/>
  <c r="J41" s="1"/>
  <c r="H42" l="1"/>
  <c r="J42" s="1"/>
  <c r="K43"/>
  <c r="F46"/>
  <c r="L45"/>
  <c r="G44"/>
  <c r="K44" l="1"/>
  <c r="H43"/>
  <c r="J43" s="1"/>
  <c r="G45"/>
  <c r="L46"/>
  <c r="F47"/>
  <c r="F48" l="1"/>
  <c r="L47"/>
  <c r="G46"/>
  <c r="H44"/>
  <c r="J44" s="1"/>
  <c r="K45"/>
  <c r="G47" l="1"/>
  <c r="L48"/>
  <c r="F49"/>
  <c r="K46"/>
  <c r="H45"/>
  <c r="J45" s="1"/>
  <c r="K47" l="1"/>
  <c r="H46"/>
  <c r="J46" s="1"/>
  <c r="F50"/>
  <c r="L49"/>
  <c r="G48"/>
  <c r="K48" l="1"/>
  <c r="H47"/>
  <c r="J47" s="1"/>
  <c r="G49"/>
  <c r="L50"/>
  <c r="F51"/>
  <c r="F52" l="1"/>
  <c r="L51"/>
  <c r="G50"/>
  <c r="K49"/>
  <c r="H48"/>
  <c r="J48" s="1"/>
  <c r="G51" l="1"/>
  <c r="L52"/>
  <c r="F53"/>
  <c r="K50"/>
  <c r="H49"/>
  <c r="J49" s="1"/>
  <c r="H50" l="1"/>
  <c r="J50" s="1"/>
  <c r="K51"/>
  <c r="F54"/>
  <c r="L53"/>
  <c r="G52"/>
  <c r="K52" l="1"/>
  <c r="H51"/>
  <c r="J51" s="1"/>
  <c r="G53"/>
  <c r="L54"/>
  <c r="F55"/>
  <c r="F56" l="1"/>
  <c r="L55"/>
  <c r="G54"/>
  <c r="H52"/>
  <c r="J52" s="1"/>
  <c r="K53"/>
  <c r="G55" l="1"/>
  <c r="L56"/>
  <c r="F57"/>
  <c r="K54"/>
  <c r="H53"/>
  <c r="J53" s="1"/>
  <c r="H54" l="1"/>
  <c r="J54" s="1"/>
  <c r="K55"/>
  <c r="F58"/>
  <c r="L57"/>
  <c r="G56"/>
  <c r="K56" l="1"/>
  <c r="H55"/>
  <c r="J55" s="1"/>
  <c r="G57"/>
  <c r="L58"/>
  <c r="F59"/>
  <c r="F60" l="1"/>
  <c r="L59"/>
  <c r="G58"/>
  <c r="K57"/>
  <c r="H56"/>
  <c r="J56" s="1"/>
  <c r="G59" l="1"/>
  <c r="L60"/>
  <c r="F61"/>
  <c r="K58"/>
  <c r="H57"/>
  <c r="J57" s="1"/>
  <c r="K59" l="1"/>
  <c r="H58"/>
  <c r="J58" s="1"/>
  <c r="F62"/>
  <c r="L61"/>
  <c r="G60"/>
  <c r="K60" l="1"/>
  <c r="H59"/>
  <c r="J59" s="1"/>
  <c r="L62"/>
  <c r="G61"/>
  <c r="F63"/>
  <c r="F64" l="1"/>
  <c r="L63"/>
  <c r="G62"/>
  <c r="H60"/>
  <c r="J60" s="1"/>
  <c r="K61"/>
  <c r="G63" l="1"/>
  <c r="L64"/>
  <c r="F65"/>
  <c r="K62"/>
  <c r="H61"/>
  <c r="J61" s="1"/>
  <c r="H62" l="1"/>
  <c r="J62" s="1"/>
  <c r="K63"/>
  <c r="F66"/>
  <c r="L65"/>
  <c r="G64"/>
  <c r="K64" l="1"/>
  <c r="H63"/>
  <c r="J63" s="1"/>
  <c r="G65"/>
  <c r="L66"/>
  <c r="F67"/>
  <c r="F68" l="1"/>
  <c r="L67"/>
  <c r="G66"/>
  <c r="H64"/>
  <c r="J64" s="1"/>
  <c r="K65"/>
  <c r="G67" l="1"/>
  <c r="L68"/>
  <c r="F69"/>
  <c r="K66"/>
  <c r="H65"/>
  <c r="J65" s="1"/>
  <c r="K67" l="1"/>
  <c r="H66"/>
  <c r="J66" s="1"/>
  <c r="F70"/>
  <c r="L69"/>
  <c r="G68"/>
  <c r="K68" l="1"/>
  <c r="H67"/>
  <c r="J67" s="1"/>
  <c r="G69"/>
  <c r="L70"/>
  <c r="F71"/>
  <c r="F72" l="1"/>
  <c r="L71"/>
  <c r="G70"/>
  <c r="H68"/>
  <c r="J68" s="1"/>
  <c r="K69"/>
  <c r="G71" l="1"/>
  <c r="L72"/>
  <c r="F73"/>
  <c r="K70"/>
  <c r="H69"/>
  <c r="J69" s="1"/>
  <c r="H70" l="1"/>
  <c r="J70" s="1"/>
  <c r="K71"/>
  <c r="F74"/>
  <c r="L73"/>
  <c r="G72"/>
  <c r="K72" l="1"/>
  <c r="H71"/>
  <c r="J71" s="1"/>
  <c r="G73"/>
  <c r="L74"/>
  <c r="F75"/>
  <c r="F76" l="1"/>
  <c r="L75"/>
  <c r="G74"/>
  <c r="H72"/>
  <c r="J72" s="1"/>
  <c r="K73"/>
  <c r="G75" l="1"/>
  <c r="L76"/>
  <c r="F77"/>
  <c r="K74"/>
  <c r="H73"/>
  <c r="J73" s="1"/>
  <c r="K75" l="1"/>
  <c r="H74"/>
  <c r="J74" s="1"/>
  <c r="F78"/>
  <c r="L77"/>
  <c r="G76"/>
  <c r="K76" l="1"/>
  <c r="H75"/>
  <c r="J75" s="1"/>
  <c r="G77"/>
  <c r="L78"/>
  <c r="F79"/>
  <c r="F80" l="1"/>
  <c r="L79"/>
  <c r="G78"/>
  <c r="K77"/>
  <c r="H76"/>
  <c r="J76" s="1"/>
  <c r="G79" l="1"/>
  <c r="L80"/>
  <c r="F81"/>
  <c r="K78"/>
  <c r="H77"/>
  <c r="J77" s="1"/>
  <c r="H78" l="1"/>
  <c r="J78" s="1"/>
  <c r="K79"/>
  <c r="F82"/>
  <c r="L81"/>
  <c r="G80"/>
  <c r="K80" l="1"/>
  <c r="H79"/>
  <c r="J79" s="1"/>
  <c r="G81"/>
  <c r="L82"/>
  <c r="F83"/>
  <c r="F84" l="1"/>
  <c r="L83"/>
  <c r="G82"/>
  <c r="H80"/>
  <c r="J80" s="1"/>
  <c r="K81"/>
  <c r="G83" l="1"/>
  <c r="L84"/>
  <c r="F85"/>
  <c r="K82"/>
  <c r="H81"/>
  <c r="J81" s="1"/>
  <c r="K83" l="1"/>
  <c r="H82"/>
  <c r="J82" s="1"/>
  <c r="F86"/>
  <c r="G84"/>
  <c r="L85"/>
  <c r="G85" l="1"/>
  <c r="L86"/>
  <c r="F87"/>
  <c r="K84"/>
  <c r="H83"/>
  <c r="J83" s="1"/>
  <c r="K85" l="1"/>
  <c r="H84"/>
  <c r="J84" s="1"/>
  <c r="F88"/>
  <c r="L87"/>
  <c r="G86"/>
  <c r="K86" l="1"/>
  <c r="H85"/>
  <c r="J85" s="1"/>
  <c r="G87"/>
  <c r="L88"/>
  <c r="F89"/>
  <c r="F90" l="1"/>
  <c r="L89"/>
  <c r="G88"/>
  <c r="H86"/>
  <c r="J86" s="1"/>
  <c r="K87"/>
  <c r="G89" l="1"/>
  <c r="L90"/>
  <c r="F91"/>
  <c r="K88"/>
  <c r="H87"/>
  <c r="J87" s="1"/>
  <c r="K89" l="1"/>
  <c r="H88"/>
  <c r="J88" s="1"/>
  <c r="F92"/>
  <c r="L91"/>
  <c r="G90"/>
  <c r="K90" l="1"/>
  <c r="H89"/>
  <c r="J89" s="1"/>
  <c r="L92"/>
  <c r="G91"/>
  <c r="F93"/>
  <c r="F94" l="1"/>
  <c r="L93"/>
  <c r="G92"/>
  <c r="K91"/>
  <c r="H90"/>
  <c r="J90" s="1"/>
  <c r="G93" l="1"/>
  <c r="L94"/>
  <c r="F95"/>
  <c r="K92"/>
  <c r="H91"/>
  <c r="J91" s="1"/>
  <c r="K93" l="1"/>
  <c r="H92"/>
  <c r="J92" s="1"/>
  <c r="F96"/>
  <c r="L95"/>
  <c r="G94"/>
  <c r="K94" l="1"/>
  <c r="H93"/>
  <c r="J93" s="1"/>
  <c r="G95"/>
  <c r="L96"/>
  <c r="F97"/>
  <c r="F98" l="1"/>
  <c r="L97"/>
  <c r="G96"/>
  <c r="H94"/>
  <c r="J94" s="1"/>
  <c r="K95"/>
  <c r="G97" l="1"/>
  <c r="L98"/>
  <c r="F99"/>
  <c r="K96"/>
  <c r="H95"/>
  <c r="J95" s="1"/>
  <c r="H96" l="1"/>
  <c r="J96" s="1"/>
  <c r="K97"/>
  <c r="F100"/>
  <c r="G98"/>
  <c r="L99"/>
  <c r="G99" l="1"/>
  <c r="L100"/>
  <c r="F101"/>
  <c r="K98"/>
  <c r="H97"/>
  <c r="J97" s="1"/>
  <c r="K99" l="1"/>
  <c r="H98"/>
  <c r="J98" s="1"/>
  <c r="F102"/>
  <c r="L101"/>
  <c r="G100"/>
  <c r="K100" l="1"/>
  <c r="H99"/>
  <c r="J99" s="1"/>
  <c r="G101"/>
  <c r="L102"/>
  <c r="F103"/>
  <c r="F104" l="1"/>
  <c r="L103"/>
  <c r="G102"/>
  <c r="K101"/>
  <c r="H100"/>
  <c r="J100" s="1"/>
  <c r="G103" l="1"/>
  <c r="L104"/>
  <c r="F105"/>
  <c r="K102"/>
  <c r="H101"/>
  <c r="J101" s="1"/>
  <c r="H102" l="1"/>
  <c r="J102" s="1"/>
  <c r="K103"/>
  <c r="F106"/>
  <c r="G104"/>
  <c r="L105"/>
  <c r="L106" l="1"/>
  <c r="G105"/>
  <c r="F107"/>
  <c r="K104"/>
  <c r="H103"/>
  <c r="J103" s="1"/>
  <c r="H104" l="1"/>
  <c r="J104" s="1"/>
  <c r="K105"/>
  <c r="G106"/>
  <c r="L107"/>
  <c r="K106" l="1"/>
  <c r="H105"/>
  <c r="J105" s="1"/>
</calcChain>
</file>

<file path=xl/sharedStrings.xml><?xml version="1.0" encoding="utf-8"?>
<sst xmlns="http://schemas.openxmlformats.org/spreadsheetml/2006/main" count="28" uniqueCount="27">
  <si>
    <t>age</t>
  </si>
  <si>
    <t>q[x]</t>
  </si>
  <si>
    <t>q[x-1]+1</t>
  </si>
  <si>
    <t>qx</t>
  </si>
  <si>
    <t>lx</t>
  </si>
  <si>
    <t>l[x-1]+1</t>
  </si>
  <si>
    <t>l[x]</t>
  </si>
  <si>
    <t>d[x]</t>
  </si>
  <si>
    <t>d[x-1]+1</t>
  </si>
  <si>
    <t>dx</t>
  </si>
  <si>
    <t>TIME</t>
  </si>
  <si>
    <t>AGE AT START</t>
  </si>
  <si>
    <t>PREMIUMS</t>
  </si>
  <si>
    <t>EXPENSES</t>
  </si>
  <si>
    <t>COMMISSION</t>
  </si>
  <si>
    <t>PROBABILITY</t>
  </si>
  <si>
    <t>BENEFIT INCLUDING EXPENSES</t>
  </si>
  <si>
    <t>SURVIVAL BENEFIT</t>
  </si>
  <si>
    <t>COST OF CLAIM</t>
  </si>
  <si>
    <t>NET CASHFLOW</t>
  </si>
  <si>
    <t>INTEREST</t>
  </si>
  <si>
    <t>survival prob</t>
  </si>
  <si>
    <t>time</t>
  </si>
  <si>
    <t>cashflowsw</t>
  </si>
  <si>
    <t>reserve</t>
  </si>
  <si>
    <t>int on reserve</t>
  </si>
  <si>
    <t>cost</t>
  </si>
</sst>
</file>

<file path=xl/styles.xml><?xml version="1.0" encoding="utf-8"?>
<styleSheet xmlns="http://schemas.openxmlformats.org/spreadsheetml/2006/main">
  <numFmts count="1">
    <numFmt numFmtId="169" formatCode="0.0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0" borderId="2" xfId="0" applyFill="1" applyBorder="1"/>
    <xf numFmtId="0" fontId="0" fillId="2" borderId="1" xfId="0" applyFill="1" applyBorder="1"/>
    <xf numFmtId="0" fontId="1" fillId="2" borderId="1" xfId="0" applyFont="1" applyFill="1" applyBorder="1"/>
    <xf numFmtId="2" fontId="0" fillId="0" borderId="1" xfId="0" applyNumberFormat="1" applyBorder="1"/>
    <xf numFmtId="0" fontId="0" fillId="3" borderId="1" xfId="0" applyFill="1" applyBorder="1"/>
    <xf numFmtId="169" fontId="0" fillId="0" borderId="1" xfId="0" applyNumberFormat="1" applyBorder="1"/>
    <xf numFmtId="0" fontId="0" fillId="2" borderId="4" xfId="0" applyFill="1" applyBorder="1"/>
    <xf numFmtId="0" fontId="0" fillId="0" borderId="4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D107"/>
  <sheetViews>
    <sheetView tabSelected="1" topLeftCell="M21" workbookViewId="0">
      <selection activeCell="S27" sqref="S27"/>
    </sheetView>
  </sheetViews>
  <sheetFormatPr defaultRowHeight="15"/>
  <cols>
    <col min="16" max="16" width="13" customWidth="1"/>
    <col min="17" max="17" width="10.5703125" customWidth="1"/>
    <col min="19" max="19" width="12.42578125" customWidth="1"/>
    <col min="20" max="20" width="12.140625" customWidth="1"/>
    <col min="21" max="21" width="27" customWidth="1"/>
    <col min="22" max="22" width="17.85546875" customWidth="1"/>
    <col min="23" max="23" width="14.28515625" customWidth="1"/>
    <col min="24" max="24" width="15" customWidth="1"/>
    <col min="26" max="26" width="12.140625" customWidth="1"/>
  </cols>
  <sheetData>
    <row r="3" spans="2:30">
      <c r="B3" s="1" t="s">
        <v>0</v>
      </c>
      <c r="C3" s="1" t="s">
        <v>1</v>
      </c>
      <c r="D3" s="1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1" t="s">
        <v>0</v>
      </c>
      <c r="J3" s="3" t="s">
        <v>7</v>
      </c>
      <c r="K3" t="s">
        <v>8</v>
      </c>
      <c r="L3" s="2" t="s">
        <v>9</v>
      </c>
    </row>
    <row r="4" spans="2:30">
      <c r="B4" s="4">
        <v>17</v>
      </c>
      <c r="C4" s="5">
        <v>4.2700355220820583E-4</v>
      </c>
      <c r="D4" s="5"/>
      <c r="E4" s="5">
        <v>5.9999999999999995E-4</v>
      </c>
      <c r="F4" s="6">
        <v>10000</v>
      </c>
      <c r="G4">
        <f>F5/(1-D4)</f>
        <v>9994</v>
      </c>
      <c r="H4">
        <f>G5/(1-C4)</f>
        <v>9997.8091000000004</v>
      </c>
      <c r="I4" s="4">
        <v>17</v>
      </c>
      <c r="J4">
        <f>H4-G5</f>
        <v>4.2690999999995256</v>
      </c>
      <c r="K4">
        <f t="shared" ref="K4:K68" si="0">G4-F5</f>
        <v>0</v>
      </c>
      <c r="L4">
        <f t="shared" ref="L4:L67" si="1">E4*F4</f>
        <v>5.9999999999999991</v>
      </c>
    </row>
    <row r="5" spans="2:30">
      <c r="B5" s="4">
        <v>18</v>
      </c>
      <c r="C5" s="5">
        <v>4.2600547339876916E-4</v>
      </c>
      <c r="D5" s="5">
        <v>5.4799760645385224E-4</v>
      </c>
      <c r="E5" s="5">
        <v>5.9399999999999579E-4</v>
      </c>
      <c r="F5">
        <f>F4-E4*F4</f>
        <v>9994</v>
      </c>
      <c r="G5">
        <f t="shared" ref="G5:G68" si="2">F6/(1-D5)</f>
        <v>9993.5400000000009</v>
      </c>
      <c r="H5">
        <f>G6/(1-C5)</f>
        <v>9991.8904000000002</v>
      </c>
      <c r="I5" s="4">
        <v>18</v>
      </c>
      <c r="J5">
        <f>H5-G6</f>
        <v>4.256600000000617</v>
      </c>
      <c r="K5">
        <f t="shared" si="0"/>
        <v>5.476436000000831</v>
      </c>
      <c r="L5">
        <f t="shared" si="1"/>
        <v>5.9364359999999579</v>
      </c>
    </row>
    <row r="6" spans="2:30">
      <c r="B6" s="4">
        <v>19</v>
      </c>
      <c r="C6" s="5">
        <v>4.2499349917153584E-4</v>
      </c>
      <c r="D6" s="5">
        <v>5.4399564710390683E-4</v>
      </c>
      <c r="E6" s="5">
        <v>5.8700000000002836E-4</v>
      </c>
      <c r="F6">
        <f t="shared" ref="F6:F69" si="3">F5-E5*F5</f>
        <v>9988.063564</v>
      </c>
      <c r="G6">
        <f t="shared" si="2"/>
        <v>9987.6337999999996</v>
      </c>
      <c r="H6">
        <f t="shared" ref="H6:H69" si="4">G7/(1-C6)</f>
        <v>9986.0350999999991</v>
      </c>
      <c r="I6" s="4">
        <v>19</v>
      </c>
      <c r="J6">
        <f t="shared" ref="J6:J69" si="5">H6-G7</f>
        <v>4.2439999999987776</v>
      </c>
      <c r="K6">
        <f t="shared" si="0"/>
        <v>5.4332293120678514</v>
      </c>
      <c r="L6">
        <f t="shared" si="1"/>
        <v>5.8629933120682836</v>
      </c>
    </row>
    <row r="7" spans="2:30">
      <c r="B7" s="4">
        <v>20</v>
      </c>
      <c r="C7" s="5">
        <v>4.2499966333497751E-4</v>
      </c>
      <c r="D7" s="5">
        <v>5.4100210975257905E-4</v>
      </c>
      <c r="E7" s="5">
        <v>5.8200000000005307E-4</v>
      </c>
      <c r="F7">
        <f t="shared" si="3"/>
        <v>9982.2005706879318</v>
      </c>
      <c r="G7">
        <f t="shared" si="2"/>
        <v>9981.7911000000004</v>
      </c>
      <c r="H7">
        <f t="shared" si="4"/>
        <v>9980.2432000000008</v>
      </c>
      <c r="I7" s="4">
        <v>20</v>
      </c>
      <c r="J7">
        <f t="shared" si="5"/>
        <v>4.2416000000011991</v>
      </c>
      <c r="K7">
        <f t="shared" si="0"/>
        <v>5.4001700442095171</v>
      </c>
      <c r="L7">
        <f t="shared" si="1"/>
        <v>5.809640732140906</v>
      </c>
    </row>
    <row r="8" spans="2:30">
      <c r="B8" s="4">
        <v>21</v>
      </c>
      <c r="C8" s="5">
        <v>4.2500356358550202E-4</v>
      </c>
      <c r="D8" s="5">
        <v>5.379958650762991E-4</v>
      </c>
      <c r="E8" s="5">
        <v>5.770000000001309E-4</v>
      </c>
      <c r="F8">
        <f t="shared" si="3"/>
        <v>9976.3909299557909</v>
      </c>
      <c r="G8">
        <f t="shared" si="2"/>
        <v>9976.0015999999996</v>
      </c>
      <c r="H8">
        <f t="shared" si="4"/>
        <v>9974.5046000000002</v>
      </c>
      <c r="I8" s="4">
        <v>21</v>
      </c>
      <c r="J8">
        <f t="shared" si="5"/>
        <v>4.2391999999999825</v>
      </c>
      <c r="K8">
        <f t="shared" si="0"/>
        <v>5.3670476107945433</v>
      </c>
      <c r="L8">
        <f t="shared" si="1"/>
        <v>5.7563775665857975</v>
      </c>
      <c r="O8" s="8" t="s">
        <v>10</v>
      </c>
      <c r="P8" s="7" t="s">
        <v>11</v>
      </c>
      <c r="Q8" s="7" t="s">
        <v>12</v>
      </c>
      <c r="R8" s="7" t="s">
        <v>13</v>
      </c>
      <c r="S8" s="7" t="s">
        <v>14</v>
      </c>
      <c r="T8" s="10" t="s">
        <v>15</v>
      </c>
      <c r="U8" s="10" t="s">
        <v>16</v>
      </c>
      <c r="V8" s="10" t="s">
        <v>17</v>
      </c>
      <c r="W8" s="7" t="s">
        <v>18</v>
      </c>
      <c r="X8" s="7" t="s">
        <v>19</v>
      </c>
      <c r="Y8" s="12" t="s">
        <v>20</v>
      </c>
      <c r="Z8" s="7" t="s">
        <v>21</v>
      </c>
      <c r="AA8" s="7"/>
      <c r="AB8" s="7"/>
      <c r="AC8" s="7"/>
      <c r="AD8" s="7"/>
    </row>
    <row r="9" spans="2:30">
      <c r="B9" s="4">
        <v>22</v>
      </c>
      <c r="C9" s="5">
        <v>4.2700057221305837E-4</v>
      </c>
      <c r="D9" s="5">
        <v>5.3499584622510965E-4</v>
      </c>
      <c r="E9" s="5">
        <v>5.7200000000001347E-4</v>
      </c>
      <c r="F9">
        <f t="shared" si="3"/>
        <v>9970.6345523892051</v>
      </c>
      <c r="G9">
        <f t="shared" si="2"/>
        <v>9970.2654000000002</v>
      </c>
      <c r="H9">
        <f t="shared" si="4"/>
        <v>9968.8390999999992</v>
      </c>
      <c r="I9" s="4">
        <v>22</v>
      </c>
      <c r="J9">
        <f t="shared" si="5"/>
        <v>4.2566999999999098</v>
      </c>
      <c r="K9">
        <f t="shared" si="0"/>
        <v>5.3340505747619318</v>
      </c>
      <c r="L9">
        <f t="shared" si="1"/>
        <v>5.7032029639667599</v>
      </c>
      <c r="O9" s="5">
        <v>1</v>
      </c>
      <c r="P9" s="5">
        <v>50</v>
      </c>
      <c r="Q9" s="5">
        <v>1000</v>
      </c>
      <c r="R9" s="9">
        <v>150</v>
      </c>
      <c r="S9" s="5">
        <v>200</v>
      </c>
      <c r="T9" s="11">
        <f>C37</f>
        <v>1.9710083899115109E-3</v>
      </c>
      <c r="U9" s="5">
        <f>10000+400*1.02^O9</f>
        <v>10408</v>
      </c>
      <c r="V9" s="5"/>
      <c r="W9" s="5">
        <f t="shared" ref="W9:W17" si="6">U9*T9+V9*(1-T9)</f>
        <v>20.514255322199006</v>
      </c>
      <c r="X9" s="9">
        <f>Q9-R9-S9-W9+Y9</f>
        <v>648.98574467780099</v>
      </c>
      <c r="Y9" s="13">
        <f>(Q9-R9-S9)*0.03</f>
        <v>19.5</v>
      </c>
      <c r="Z9" s="11">
        <f>1</f>
        <v>1</v>
      </c>
      <c r="AA9" s="5"/>
      <c r="AB9" s="5"/>
      <c r="AC9" s="5"/>
      <c r="AD9" s="5"/>
    </row>
    <row r="10" spans="2:30">
      <c r="B10" s="4">
        <v>23</v>
      </c>
      <c r="C10" s="5">
        <v>4.2899885736470873E-4</v>
      </c>
      <c r="D10" s="5">
        <v>5.3400095447889606E-4</v>
      </c>
      <c r="E10" s="5">
        <v>5.6899999999996168E-4</v>
      </c>
      <c r="F10">
        <f t="shared" si="3"/>
        <v>9964.9313494252383</v>
      </c>
      <c r="G10">
        <f t="shared" si="2"/>
        <v>9964.5823999999993</v>
      </c>
      <c r="H10">
        <f t="shared" si="4"/>
        <v>9963.1967000000004</v>
      </c>
      <c r="I10" s="4">
        <v>23</v>
      </c>
      <c r="J10">
        <f t="shared" si="5"/>
        <v>4.274199999999837</v>
      </c>
      <c r="K10">
        <f t="shared" si="0"/>
        <v>5.3210965125836083</v>
      </c>
      <c r="L10">
        <f t="shared" si="1"/>
        <v>5.6700459378225787</v>
      </c>
      <c r="O10" s="5">
        <v>2</v>
      </c>
      <c r="P10" s="5">
        <v>51</v>
      </c>
      <c r="Q10" s="5">
        <v>1000</v>
      </c>
      <c r="R10" s="9">
        <f>25*(1.02)^(O10-1)</f>
        <v>25.5</v>
      </c>
      <c r="S10" s="5">
        <f>0.015*Q10</f>
        <v>15</v>
      </c>
      <c r="T10" s="11">
        <f>D38</f>
        <v>2.7319955861841161E-3</v>
      </c>
      <c r="U10" s="5">
        <f t="shared" ref="U10:U18" si="7">10000+400*1.02^O10</f>
        <v>10416.16</v>
      </c>
      <c r="V10" s="5"/>
      <c r="W10" s="5">
        <f t="shared" si="6"/>
        <v>28.456903144987542</v>
      </c>
      <c r="X10" s="9">
        <f t="shared" ref="X10:X18" si="8">Q10-R10-S10-W10+Y10</f>
        <v>959.8280968550124</v>
      </c>
      <c r="Y10" s="13">
        <f t="shared" ref="Y10:Y18" si="9">(Q10-R10-S10)*0.03</f>
        <v>28.785</v>
      </c>
      <c r="Z10" s="5"/>
      <c r="AA10" s="5"/>
      <c r="AB10" s="5"/>
      <c r="AC10" s="5"/>
      <c r="AD10" s="5"/>
    </row>
    <row r="11" spans="2:30">
      <c r="B11" s="4">
        <v>24</v>
      </c>
      <c r="C11" s="5">
        <v>4.3099840297499716E-4</v>
      </c>
      <c r="D11" s="5">
        <v>5.329991946079343E-4</v>
      </c>
      <c r="E11" s="5">
        <v>5.6700000000006084E-4</v>
      </c>
      <c r="F11">
        <f t="shared" si="3"/>
        <v>9959.2613034874157</v>
      </c>
      <c r="G11">
        <f t="shared" si="2"/>
        <v>9958.9225000000006</v>
      </c>
      <c r="H11">
        <f t="shared" si="4"/>
        <v>9957.5774999999994</v>
      </c>
      <c r="I11" s="4">
        <v>24</v>
      </c>
      <c r="J11">
        <f t="shared" si="5"/>
        <v>4.2916999999997643</v>
      </c>
      <c r="K11">
        <f t="shared" si="0"/>
        <v>5.3080976716628356</v>
      </c>
      <c r="L11">
        <f t="shared" si="1"/>
        <v>5.646901159077971</v>
      </c>
      <c r="O11" s="5">
        <v>3</v>
      </c>
      <c r="P11" s="5">
        <v>52</v>
      </c>
      <c r="Q11" s="5">
        <v>1000</v>
      </c>
      <c r="R11" s="9">
        <f t="shared" ref="R11:R18" si="10">25*(1.02)^(O11-1)</f>
        <v>26.009999999999998</v>
      </c>
      <c r="S11" s="5">
        <f t="shared" ref="S11:S18" si="11">0.015*Q11</f>
        <v>15</v>
      </c>
      <c r="T11" s="11">
        <f>E39</f>
        <v>3.1519999999999829E-3</v>
      </c>
      <c r="U11" s="5">
        <f t="shared" si="7"/>
        <v>10424.483200000001</v>
      </c>
      <c r="V11" s="5"/>
      <c r="W11" s="5">
        <f t="shared" si="6"/>
        <v>32.857971046399825</v>
      </c>
      <c r="X11" s="9">
        <f t="shared" si="8"/>
        <v>954.90172895360024</v>
      </c>
      <c r="Y11" s="13">
        <f t="shared" si="9"/>
        <v>28.7697</v>
      </c>
      <c r="Z11" s="5"/>
      <c r="AA11" s="5"/>
      <c r="AB11" s="5"/>
      <c r="AC11" s="5"/>
      <c r="AD11" s="5"/>
    </row>
    <row r="12" spans="2:30">
      <c r="B12" s="4">
        <v>25</v>
      </c>
      <c r="C12" s="5">
        <v>4.3499837062749606E-4</v>
      </c>
      <c r="D12" s="5">
        <v>5.3300422895306268E-4</v>
      </c>
      <c r="E12" s="5">
        <v>5.6599999999987151E-4</v>
      </c>
      <c r="F12">
        <f t="shared" si="3"/>
        <v>9953.6144023283377</v>
      </c>
      <c r="G12">
        <f t="shared" si="2"/>
        <v>9953.2857999999997</v>
      </c>
      <c r="H12">
        <f t="shared" si="4"/>
        <v>9951.9912999999997</v>
      </c>
      <c r="I12" s="4">
        <v>25</v>
      </c>
      <c r="J12">
        <f t="shared" si="5"/>
        <v>4.3290999999990163</v>
      </c>
      <c r="K12">
        <f t="shared" si="0"/>
        <v>5.3051434233784676</v>
      </c>
      <c r="L12">
        <f t="shared" si="1"/>
        <v>5.6337457517165603</v>
      </c>
      <c r="O12" s="5">
        <v>4</v>
      </c>
      <c r="P12" s="5">
        <v>53</v>
      </c>
      <c r="Q12" s="5">
        <v>1000</v>
      </c>
      <c r="R12" s="9">
        <f t="shared" si="10"/>
        <v>26.530199999999997</v>
      </c>
      <c r="S12" s="5">
        <f t="shared" si="11"/>
        <v>15</v>
      </c>
      <c r="T12" s="11">
        <f t="shared" ref="T12:T18" si="12">E40</f>
        <v>3.5389999999999042E-3</v>
      </c>
      <c r="U12" s="5">
        <f t="shared" si="7"/>
        <v>10432.972863999999</v>
      </c>
      <c r="V12" s="5"/>
      <c r="W12" s="5">
        <f t="shared" si="6"/>
        <v>36.922290965694998</v>
      </c>
      <c r="X12" s="9">
        <f t="shared" si="8"/>
        <v>950.301603034305</v>
      </c>
      <c r="Y12" s="13">
        <f t="shared" si="9"/>
        <v>28.754093999999998</v>
      </c>
      <c r="Z12" s="5"/>
      <c r="AA12" s="5"/>
      <c r="AB12" s="5"/>
      <c r="AC12" s="5"/>
      <c r="AD12" s="5"/>
    </row>
    <row r="13" spans="2:30">
      <c r="B13" s="4">
        <v>26</v>
      </c>
      <c r="C13" s="5">
        <v>4.3999847100422682E-4</v>
      </c>
      <c r="D13" s="5">
        <v>5.3500494374031512E-4</v>
      </c>
      <c r="E13" s="5">
        <v>5.6700000000002365E-4</v>
      </c>
      <c r="F13">
        <f t="shared" si="3"/>
        <v>9947.9806565766212</v>
      </c>
      <c r="G13">
        <f t="shared" si="2"/>
        <v>9947.6622000000007</v>
      </c>
      <c r="H13">
        <f t="shared" si="4"/>
        <v>9946.3981999999996</v>
      </c>
      <c r="I13" s="4">
        <v>26</v>
      </c>
      <c r="J13">
        <f t="shared" si="5"/>
        <v>4.3763999999991938</v>
      </c>
      <c r="K13">
        <f t="shared" si="0"/>
        <v>5.3220484556586598</v>
      </c>
      <c r="L13">
        <f t="shared" si="1"/>
        <v>5.6405050322791794</v>
      </c>
      <c r="O13" s="5">
        <v>5</v>
      </c>
      <c r="P13" s="5">
        <v>54</v>
      </c>
      <c r="Q13" s="5">
        <v>1000</v>
      </c>
      <c r="R13" s="9">
        <f t="shared" si="10"/>
        <v>27.060804000000001</v>
      </c>
      <c r="S13" s="5">
        <f t="shared" si="11"/>
        <v>15</v>
      </c>
      <c r="T13" s="11">
        <f t="shared" si="12"/>
        <v>3.9760000000000177E-3</v>
      </c>
      <c r="U13" s="5">
        <f t="shared" si="7"/>
        <v>10441.63232128</v>
      </c>
      <c r="V13" s="5"/>
      <c r="W13" s="5">
        <f t="shared" si="6"/>
        <v>41.515930109409467</v>
      </c>
      <c r="X13" s="9">
        <f t="shared" si="8"/>
        <v>945.1614417705905</v>
      </c>
      <c r="Y13" s="13">
        <f t="shared" si="9"/>
        <v>28.73817588</v>
      </c>
      <c r="Z13" s="5"/>
      <c r="AA13" s="5"/>
      <c r="AB13" s="5"/>
      <c r="AC13" s="5"/>
      <c r="AD13" s="5"/>
    </row>
    <row r="14" spans="2:30">
      <c r="B14" s="4">
        <v>27</v>
      </c>
      <c r="C14" s="5">
        <v>4.4699628955350342E-4</v>
      </c>
      <c r="D14" s="5">
        <v>5.3799744655943604E-4</v>
      </c>
      <c r="E14" s="5">
        <v>5.6999999999995379E-4</v>
      </c>
      <c r="F14">
        <f t="shared" si="3"/>
        <v>9942.340151544342</v>
      </c>
      <c r="G14">
        <f t="shared" si="2"/>
        <v>9942.0218000000004</v>
      </c>
      <c r="H14">
        <f t="shared" si="4"/>
        <v>9940.7983999999997</v>
      </c>
      <c r="I14" s="4">
        <v>27</v>
      </c>
      <c r="J14">
        <f t="shared" si="5"/>
        <v>4.4434999999994034</v>
      </c>
      <c r="K14">
        <f t="shared" si="0"/>
        <v>5.3487823420382483</v>
      </c>
      <c r="L14">
        <f t="shared" si="1"/>
        <v>5.6671338863798155</v>
      </c>
      <c r="O14" s="5">
        <v>6</v>
      </c>
      <c r="P14" s="5">
        <v>55</v>
      </c>
      <c r="Q14" s="5">
        <v>1000</v>
      </c>
      <c r="R14" s="9">
        <f t="shared" si="10"/>
        <v>27.602020079999999</v>
      </c>
      <c r="S14" s="5">
        <f t="shared" si="11"/>
        <v>15</v>
      </c>
      <c r="T14" s="11">
        <f t="shared" si="12"/>
        <v>4.4690000000000294E-3</v>
      </c>
      <c r="U14" s="5">
        <f t="shared" si="7"/>
        <v>10450.4649677056</v>
      </c>
      <c r="V14" s="5"/>
      <c r="W14" s="5">
        <f t="shared" si="6"/>
        <v>46.703127940676637</v>
      </c>
      <c r="X14" s="9">
        <f t="shared" si="8"/>
        <v>939.41679137692336</v>
      </c>
      <c r="Y14" s="13">
        <f t="shared" si="9"/>
        <v>28.7219393976</v>
      </c>
      <c r="Z14" s="5"/>
      <c r="AA14" s="5"/>
      <c r="AB14" s="5"/>
      <c r="AC14" s="5"/>
      <c r="AD14" s="5"/>
    </row>
    <row r="15" spans="2:30">
      <c r="B15" s="4">
        <v>28</v>
      </c>
      <c r="C15" s="5">
        <v>4.5499922306409512E-4</v>
      </c>
      <c r="D15" s="5">
        <v>5.4200284796313925E-4</v>
      </c>
      <c r="E15" s="5">
        <v>5.7399999999987355E-4</v>
      </c>
      <c r="F15">
        <f t="shared" si="3"/>
        <v>9936.6730176579622</v>
      </c>
      <c r="G15">
        <f t="shared" si="2"/>
        <v>9936.3549000000003</v>
      </c>
      <c r="H15">
        <f t="shared" si="4"/>
        <v>9935.1818000000003</v>
      </c>
      <c r="I15" s="4">
        <v>28</v>
      </c>
      <c r="J15">
        <f t="shared" si="5"/>
        <v>4.5205000000005384</v>
      </c>
      <c r="K15">
        <f t="shared" si="0"/>
        <v>5.3855326541724935</v>
      </c>
      <c r="L15">
        <f t="shared" si="1"/>
        <v>5.703650312134414</v>
      </c>
      <c r="O15" s="5">
        <v>7</v>
      </c>
      <c r="P15" s="5">
        <v>56</v>
      </c>
      <c r="Q15" s="5">
        <v>1000</v>
      </c>
      <c r="R15" s="9">
        <f t="shared" si="10"/>
        <v>28.154060481600002</v>
      </c>
      <c r="S15" s="5">
        <f t="shared" si="11"/>
        <v>15</v>
      </c>
      <c r="T15" s="11">
        <f t="shared" si="12"/>
        <v>5.0249999999998846E-3</v>
      </c>
      <c r="U15" s="5">
        <f t="shared" si="7"/>
        <v>10459.474267059712</v>
      </c>
      <c r="V15" s="5"/>
      <c r="W15" s="5">
        <f t="shared" si="6"/>
        <v>52.55885819197384</v>
      </c>
      <c r="X15" s="9">
        <f t="shared" si="8"/>
        <v>932.99245951197815</v>
      </c>
      <c r="Y15" s="13">
        <f t="shared" si="9"/>
        <v>28.705378185551996</v>
      </c>
      <c r="Z15" s="5"/>
      <c r="AA15" s="5"/>
      <c r="AB15" s="5"/>
      <c r="AC15" s="5"/>
      <c r="AD15" s="5"/>
    </row>
    <row r="16" spans="2:30">
      <c r="B16" s="4">
        <v>29</v>
      </c>
      <c r="C16" s="5">
        <v>4.649978254713642E-4</v>
      </c>
      <c r="D16" s="5">
        <v>5.4899615670427721E-4</v>
      </c>
      <c r="E16" s="5">
        <v>5.7999999999993387E-4</v>
      </c>
      <c r="F16">
        <f t="shared" si="3"/>
        <v>9930.9693673458278</v>
      </c>
      <c r="G16">
        <f t="shared" si="2"/>
        <v>9930.6612999999998</v>
      </c>
      <c r="H16">
        <f t="shared" si="4"/>
        <v>9929.5087999999996</v>
      </c>
      <c r="I16" s="4">
        <v>29</v>
      </c>
      <c r="J16">
        <f t="shared" si="5"/>
        <v>4.6171999999987747</v>
      </c>
      <c r="K16">
        <f t="shared" si="0"/>
        <v>5.4518948872319015</v>
      </c>
      <c r="L16">
        <f t="shared" si="1"/>
        <v>5.7599622330599232</v>
      </c>
      <c r="O16" s="5">
        <v>8</v>
      </c>
      <c r="P16" s="5">
        <v>57</v>
      </c>
      <c r="Q16" s="5">
        <v>1000</v>
      </c>
      <c r="R16" s="9">
        <f t="shared" si="10"/>
        <v>28.717141691231994</v>
      </c>
      <c r="S16" s="5">
        <f t="shared" si="11"/>
        <v>15</v>
      </c>
      <c r="T16" s="11">
        <f t="shared" si="12"/>
        <v>5.6499999999999519E-3</v>
      </c>
      <c r="U16" s="5">
        <f t="shared" si="7"/>
        <v>10468.663752400906</v>
      </c>
      <c r="V16" s="5"/>
      <c r="W16" s="5">
        <f t="shared" si="6"/>
        <v>59.147950201064617</v>
      </c>
      <c r="X16" s="9">
        <f t="shared" si="8"/>
        <v>925.82339385696639</v>
      </c>
      <c r="Y16" s="13">
        <f t="shared" si="9"/>
        <v>28.688485749263041</v>
      </c>
      <c r="Z16" s="5"/>
      <c r="AA16" s="5"/>
      <c r="AB16" s="5"/>
      <c r="AC16" s="5"/>
      <c r="AD16" s="5"/>
    </row>
    <row r="17" spans="2:30">
      <c r="B17" s="4">
        <v>30</v>
      </c>
      <c r="C17" s="5">
        <v>4.7599951054795977E-4</v>
      </c>
      <c r="D17" s="5">
        <v>5.5799787639493077E-4</v>
      </c>
      <c r="E17" s="5">
        <v>5.9000000000003754E-4</v>
      </c>
      <c r="F17">
        <f t="shared" si="3"/>
        <v>9925.2094051127679</v>
      </c>
      <c r="G17">
        <f t="shared" si="2"/>
        <v>9924.8916000000008</v>
      </c>
      <c r="H17">
        <f t="shared" si="4"/>
        <v>9923.7497000000003</v>
      </c>
      <c r="I17" s="4">
        <v>30</v>
      </c>
      <c r="J17">
        <f t="shared" si="5"/>
        <v>4.7237000000004628</v>
      </c>
      <c r="K17">
        <f t="shared" si="0"/>
        <v>5.5380684362498869</v>
      </c>
      <c r="L17">
        <f t="shared" si="1"/>
        <v>5.8558735490169056</v>
      </c>
      <c r="O17" s="5">
        <v>9</v>
      </c>
      <c r="P17" s="5">
        <v>58</v>
      </c>
      <c r="Q17" s="5">
        <v>1000</v>
      </c>
      <c r="R17" s="9">
        <f t="shared" si="10"/>
        <v>29.291484525056639</v>
      </c>
      <c r="S17" s="5">
        <f t="shared" si="11"/>
        <v>15</v>
      </c>
      <c r="T17" s="11">
        <f t="shared" si="12"/>
        <v>6.3520000000000633E-3</v>
      </c>
      <c r="U17" s="5">
        <f t="shared" si="7"/>
        <v>10478.037027448925</v>
      </c>
      <c r="V17" s="5"/>
      <c r="W17" s="5">
        <f t="shared" si="6"/>
        <v>66.556491198356241</v>
      </c>
      <c r="X17" s="9">
        <f t="shared" si="8"/>
        <v>917.82327974083535</v>
      </c>
      <c r="Y17" s="13">
        <f t="shared" si="9"/>
        <v>28.671255464248301</v>
      </c>
      <c r="Z17" s="5"/>
      <c r="AA17" s="5"/>
      <c r="AB17" s="5"/>
      <c r="AC17" s="5"/>
      <c r="AD17" s="5"/>
    </row>
    <row r="18" spans="2:30">
      <c r="B18" s="4">
        <v>31</v>
      </c>
      <c r="C18" s="5">
        <v>4.900022076213883E-4</v>
      </c>
      <c r="D18" s="5">
        <v>5.6899934149291212E-4</v>
      </c>
      <c r="E18" s="5">
        <v>6.020000000000812E-4</v>
      </c>
      <c r="F18">
        <f t="shared" si="3"/>
        <v>9919.3535315637509</v>
      </c>
      <c r="G18">
        <f t="shared" si="2"/>
        <v>9919.0259999999998</v>
      </c>
      <c r="H18">
        <f t="shared" si="4"/>
        <v>9917.9145000000008</v>
      </c>
      <c r="I18" s="4">
        <v>31</v>
      </c>
      <c r="J18">
        <f t="shared" si="5"/>
        <v>4.8598000000001775</v>
      </c>
      <c r="K18">
        <f t="shared" si="0"/>
        <v>5.6439192622510745</v>
      </c>
      <c r="L18">
        <f t="shared" si="1"/>
        <v>5.9714508260021839</v>
      </c>
      <c r="O18" s="5">
        <v>10</v>
      </c>
      <c r="P18" s="5">
        <v>59</v>
      </c>
      <c r="Q18" s="5">
        <v>1000</v>
      </c>
      <c r="R18" s="9">
        <f t="shared" si="10"/>
        <v>29.877314215557771</v>
      </c>
      <c r="S18" s="5">
        <f t="shared" si="11"/>
        <v>15</v>
      </c>
      <c r="T18" s="11">
        <f t="shared" si="12"/>
        <v>7.1400000000001072E-3</v>
      </c>
      <c r="U18" s="5">
        <f>10000+400*1.02^O18</f>
        <v>10487.597767997902</v>
      </c>
      <c r="V18" s="5">
        <f>10000+200*1.02^O18</f>
        <v>10243.798883998952</v>
      </c>
      <c r="W18" s="5">
        <f>U18*T18+V18*(1-T18)</f>
        <v>10245.539608030704</v>
      </c>
      <c r="X18" s="9">
        <f t="shared" si="8"/>
        <v>-9261.7632416727283</v>
      </c>
      <c r="Y18" s="13">
        <f t="shared" si="9"/>
        <v>28.653680573533265</v>
      </c>
      <c r="Z18" s="5"/>
      <c r="AA18" s="5"/>
      <c r="AB18" s="5"/>
      <c r="AC18" s="5"/>
      <c r="AD18" s="5"/>
    </row>
    <row r="19" spans="2:30">
      <c r="B19" s="4">
        <v>32</v>
      </c>
      <c r="C19" s="5">
        <v>5.0699388853076921E-4</v>
      </c>
      <c r="D19" s="5">
        <v>5.8399516408060926E-4</v>
      </c>
      <c r="E19" s="5">
        <v>6.1699999999995309E-4</v>
      </c>
      <c r="F19">
        <f t="shared" si="3"/>
        <v>9913.3820807377488</v>
      </c>
      <c r="G19">
        <f t="shared" si="2"/>
        <v>9913.0547000000006</v>
      </c>
      <c r="H19">
        <f t="shared" si="4"/>
        <v>9911.9537999999993</v>
      </c>
      <c r="I19" s="4">
        <v>32</v>
      </c>
      <c r="J19">
        <f t="shared" si="5"/>
        <v>5.0252999999993335</v>
      </c>
      <c r="K19">
        <f t="shared" si="0"/>
        <v>5.7891760060665547</v>
      </c>
      <c r="L19">
        <f t="shared" si="1"/>
        <v>6.1165567438147264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13"/>
      <c r="Z19" s="5"/>
      <c r="AA19" s="5"/>
      <c r="AB19" s="5"/>
      <c r="AC19" s="5"/>
      <c r="AD19" s="5"/>
    </row>
    <row r="20" spans="2:30">
      <c r="B20" s="4">
        <v>33</v>
      </c>
      <c r="C20" s="5">
        <v>5.2700288099082461E-4</v>
      </c>
      <c r="D20" s="5">
        <v>6.0200261658548864E-4</v>
      </c>
      <c r="E20" s="5">
        <v>6.3599999999992547E-4</v>
      </c>
      <c r="F20">
        <f t="shared" si="3"/>
        <v>9907.265523993934</v>
      </c>
      <c r="G20">
        <f t="shared" si="2"/>
        <v>9906.9285</v>
      </c>
      <c r="H20">
        <f t="shared" si="4"/>
        <v>9905.8281999999999</v>
      </c>
      <c r="I20" s="4">
        <v>33</v>
      </c>
      <c r="J20">
        <f t="shared" si="5"/>
        <v>5.2204000000001543</v>
      </c>
      <c r="K20">
        <f t="shared" si="0"/>
        <v>5.9639968793253502</v>
      </c>
      <c r="L20">
        <f t="shared" si="1"/>
        <v>6.3010208732594037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13"/>
      <c r="Z20" s="5"/>
      <c r="AA20" s="5"/>
      <c r="AB20" s="5"/>
      <c r="AC20" s="5"/>
      <c r="AD20" s="5"/>
    </row>
    <row r="21" spans="2:30">
      <c r="B21" s="4">
        <v>34</v>
      </c>
      <c r="C21" s="5">
        <v>5.5000766503493991E-4</v>
      </c>
      <c r="D21" s="5">
        <v>6.2399537242399281E-4</v>
      </c>
      <c r="E21" s="5">
        <v>6.6000000000001095E-4</v>
      </c>
      <c r="F21">
        <f t="shared" si="3"/>
        <v>9900.9645031206746</v>
      </c>
      <c r="G21">
        <f t="shared" si="2"/>
        <v>9900.6077999999998</v>
      </c>
      <c r="H21">
        <f t="shared" si="4"/>
        <v>9899.4984000000004</v>
      </c>
      <c r="I21" s="4">
        <v>34</v>
      </c>
      <c r="J21">
        <f t="shared" si="5"/>
        <v>5.4448000000011234</v>
      </c>
      <c r="K21">
        <f t="shared" si="0"/>
        <v>6.177933451384888</v>
      </c>
      <c r="L21">
        <f t="shared" si="1"/>
        <v>6.5346365720597532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13"/>
      <c r="Z21" s="5"/>
      <c r="AA21" s="5"/>
      <c r="AB21" s="5"/>
      <c r="AC21" s="5"/>
      <c r="AD21" s="5"/>
    </row>
    <row r="22" spans="2:30">
      <c r="B22" s="4">
        <v>35</v>
      </c>
      <c r="C22" s="5">
        <v>5.7699878572706469E-4</v>
      </c>
      <c r="D22" s="5">
        <v>6.5099663796410574E-4</v>
      </c>
      <c r="E22" s="5">
        <v>6.8900000000002672E-4</v>
      </c>
      <c r="F22">
        <f t="shared" si="3"/>
        <v>9894.4298665486149</v>
      </c>
      <c r="G22">
        <f t="shared" si="2"/>
        <v>9894.0535999999993</v>
      </c>
      <c r="H22">
        <f t="shared" si="4"/>
        <v>9892.9151000000002</v>
      </c>
      <c r="I22" s="4">
        <v>35</v>
      </c>
      <c r="J22">
        <f t="shared" si="5"/>
        <v>5.708200000000943</v>
      </c>
      <c r="K22">
        <f t="shared" si="0"/>
        <v>6.4409956294366566</v>
      </c>
      <c r="L22">
        <f t="shared" si="1"/>
        <v>6.8172621780522604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13"/>
      <c r="Z22" s="5"/>
      <c r="AA22" s="5"/>
      <c r="AB22" s="5"/>
      <c r="AC22" s="5"/>
      <c r="AD22" s="5"/>
    </row>
    <row r="23" spans="2:30">
      <c r="B23" s="4">
        <v>36</v>
      </c>
      <c r="C23" s="5">
        <v>6.0799878454872894E-4</v>
      </c>
      <c r="D23" s="5">
        <v>6.829964441222616E-4</v>
      </c>
      <c r="E23" s="5">
        <v>7.2400000000002031E-4</v>
      </c>
      <c r="F23">
        <f t="shared" si="3"/>
        <v>9887.6126043705626</v>
      </c>
      <c r="G23">
        <f t="shared" si="2"/>
        <v>9887.2068999999992</v>
      </c>
      <c r="H23">
        <f t="shared" si="4"/>
        <v>9886.0395000000008</v>
      </c>
      <c r="I23" s="4">
        <v>36</v>
      </c>
      <c r="J23">
        <f t="shared" si="5"/>
        <v>6.0107000000007247</v>
      </c>
      <c r="K23">
        <f t="shared" si="0"/>
        <v>6.752927155001089</v>
      </c>
      <c r="L23">
        <f t="shared" si="1"/>
        <v>7.1586315255644886</v>
      </c>
      <c r="Z23" s="14"/>
      <c r="AA23" s="14"/>
      <c r="AB23" s="14"/>
      <c r="AC23" s="14"/>
      <c r="AD23" s="14"/>
    </row>
    <row r="24" spans="2:30">
      <c r="B24" s="4">
        <v>37</v>
      </c>
      <c r="C24" s="5">
        <v>6.4400451033945808E-4</v>
      </c>
      <c r="D24" s="5">
        <v>7.2199935735299157E-4</v>
      </c>
      <c r="E24" s="5">
        <v>7.6500000000007205E-4</v>
      </c>
      <c r="F24">
        <f t="shared" si="3"/>
        <v>9880.4539728449981</v>
      </c>
      <c r="G24">
        <f t="shared" si="2"/>
        <v>9880.0288</v>
      </c>
      <c r="H24">
        <f t="shared" si="4"/>
        <v>9878.8127999999997</v>
      </c>
      <c r="I24" s="4">
        <v>37</v>
      </c>
      <c r="J24">
        <f t="shared" si="5"/>
        <v>6.3619999999991705</v>
      </c>
      <c r="K24">
        <f t="shared" si="0"/>
        <v>7.1333744442290481</v>
      </c>
      <c r="L24">
        <f t="shared" si="1"/>
        <v>7.5585472892271355</v>
      </c>
    </row>
    <row r="25" spans="2:30">
      <c r="B25" s="4">
        <v>38</v>
      </c>
      <c r="C25" s="5">
        <v>6.8500516124413678E-4</v>
      </c>
      <c r="D25" s="5">
        <v>7.6799961618503171E-4</v>
      </c>
      <c r="E25" s="5">
        <v>8.1299999999992305E-4</v>
      </c>
      <c r="F25">
        <f t="shared" si="3"/>
        <v>9872.895425555771</v>
      </c>
      <c r="G25">
        <f t="shared" si="2"/>
        <v>9872.4508000000005</v>
      </c>
      <c r="H25">
        <f t="shared" si="4"/>
        <v>9871.1664999999994</v>
      </c>
      <c r="I25" s="4">
        <v>38</v>
      </c>
      <c r="J25">
        <f t="shared" si="5"/>
        <v>6.7618000000002212</v>
      </c>
      <c r="K25">
        <f t="shared" si="0"/>
        <v>7.5820384252056101</v>
      </c>
      <c r="L25">
        <f t="shared" si="1"/>
        <v>8.0266639809760818</v>
      </c>
    </row>
    <row r="26" spans="2:30">
      <c r="B26" s="4">
        <v>39</v>
      </c>
      <c r="C26" s="5">
        <v>7.3300044214627579E-4</v>
      </c>
      <c r="D26" s="5">
        <v>8.2299687560214731E-4</v>
      </c>
      <c r="E26" s="5">
        <v>8.7000000000008544E-4</v>
      </c>
      <c r="F26">
        <f t="shared" si="3"/>
        <v>9864.8687615747949</v>
      </c>
      <c r="G26">
        <f t="shared" si="2"/>
        <v>9864.4046999999991</v>
      </c>
      <c r="H26">
        <f t="shared" si="4"/>
        <v>9863.0226999999995</v>
      </c>
      <c r="I26" s="4">
        <v>39</v>
      </c>
      <c r="J26">
        <f t="shared" si="5"/>
        <v>7.2295999999987544</v>
      </c>
      <c r="K26">
        <f t="shared" si="0"/>
        <v>8.1183742477751366</v>
      </c>
      <c r="L26">
        <f t="shared" si="1"/>
        <v>8.5824358225709148</v>
      </c>
      <c r="O26" s="7" t="s">
        <v>22</v>
      </c>
      <c r="P26" s="7" t="s">
        <v>23</v>
      </c>
      <c r="Q26" s="7" t="s">
        <v>24</v>
      </c>
      <c r="R26" s="7" t="s">
        <v>25</v>
      </c>
      <c r="S26" s="7" t="s">
        <v>26</v>
      </c>
      <c r="T26" s="7"/>
      <c r="U26" s="7"/>
      <c r="V26" s="7"/>
      <c r="W26" s="7"/>
      <c r="X26" s="7"/>
      <c r="Y26" s="7"/>
      <c r="Z26" s="7"/>
    </row>
    <row r="27" spans="2:30">
      <c r="B27" s="4">
        <v>40</v>
      </c>
      <c r="C27" s="5">
        <v>7.8800088927641961E-4</v>
      </c>
      <c r="D27" s="5">
        <v>8.8700264365385105E-4</v>
      </c>
      <c r="E27" s="5">
        <v>9.3699999999987576E-4</v>
      </c>
      <c r="F27">
        <f t="shared" si="3"/>
        <v>9856.286325752224</v>
      </c>
      <c r="G27">
        <f t="shared" si="2"/>
        <v>9855.7931000000008</v>
      </c>
      <c r="H27">
        <f t="shared" si="4"/>
        <v>9854.3035999999993</v>
      </c>
      <c r="I27" s="4">
        <v>40</v>
      </c>
      <c r="J27">
        <f t="shared" si="5"/>
        <v>7.7651999999998225</v>
      </c>
      <c r="K27">
        <f t="shared" si="0"/>
        <v>8.7421145350053848</v>
      </c>
      <c r="L27">
        <f t="shared" si="1"/>
        <v>9.2353402872286097</v>
      </c>
      <c r="O27" s="5">
        <v>1</v>
      </c>
      <c r="P27" s="5">
        <v>648.98574467780099</v>
      </c>
      <c r="Q27" s="5">
        <v>0</v>
      </c>
      <c r="R27" s="5">
        <f>Q27*0.03</f>
        <v>0</v>
      </c>
      <c r="S27" s="5"/>
      <c r="T27" s="5"/>
      <c r="U27" s="5"/>
      <c r="V27" s="5"/>
      <c r="W27" s="5"/>
      <c r="X27" s="5"/>
      <c r="Y27" s="5"/>
      <c r="Z27" s="5"/>
    </row>
    <row r="28" spans="2:30">
      <c r="B28" s="4">
        <v>41</v>
      </c>
      <c r="C28" s="5">
        <v>8.5099877830182788E-4</v>
      </c>
      <c r="D28" s="5">
        <v>9.619953581112634E-4</v>
      </c>
      <c r="E28" s="5">
        <v>1.0139999999998718E-3</v>
      </c>
      <c r="F28">
        <f t="shared" si="3"/>
        <v>9847.0509854649954</v>
      </c>
      <c r="G28">
        <f t="shared" si="2"/>
        <v>9846.5383999999995</v>
      </c>
      <c r="H28">
        <f t="shared" si="4"/>
        <v>9844.9025000000001</v>
      </c>
      <c r="I28" s="4">
        <v>41</v>
      </c>
      <c r="J28">
        <f t="shared" si="5"/>
        <v>8.3780000000006112</v>
      </c>
      <c r="K28">
        <f t="shared" si="0"/>
        <v>9.4723242342643061</v>
      </c>
      <c r="L28">
        <f t="shared" si="1"/>
        <v>9.9849096992602426</v>
      </c>
      <c r="O28" s="5">
        <v>2</v>
      </c>
      <c r="P28" s="5">
        <v>959.8280968550124</v>
      </c>
      <c r="Q28" s="5">
        <v>1450</v>
      </c>
      <c r="R28" s="5">
        <f t="shared" ref="R28:R36" si="13">Q28*0.03</f>
        <v>43.5</v>
      </c>
      <c r="S28" s="5"/>
      <c r="T28" s="5"/>
      <c r="U28" s="5"/>
      <c r="V28" s="5"/>
      <c r="W28" s="5"/>
      <c r="X28" s="5"/>
      <c r="Y28" s="5"/>
      <c r="Z28" s="5"/>
    </row>
    <row r="29" spans="2:30">
      <c r="B29" s="4">
        <v>42</v>
      </c>
      <c r="C29" s="5">
        <v>9.2200038984403614E-4</v>
      </c>
      <c r="D29" s="5">
        <v>1.0490031496297235E-3</v>
      </c>
      <c r="E29" s="5">
        <v>1.1040000000000186E-3</v>
      </c>
      <c r="F29">
        <f t="shared" si="3"/>
        <v>9837.0660757657351</v>
      </c>
      <c r="G29">
        <f t="shared" si="2"/>
        <v>9836.5244999999995</v>
      </c>
      <c r="H29">
        <f t="shared" si="4"/>
        <v>9834.7029999999995</v>
      </c>
      <c r="I29" s="4">
        <v>42</v>
      </c>
      <c r="J29">
        <f t="shared" si="5"/>
        <v>9.0676000000003114</v>
      </c>
      <c r="K29">
        <f t="shared" si="0"/>
        <v>10.31854518190994</v>
      </c>
      <c r="L29">
        <f t="shared" si="1"/>
        <v>10.860120947645555</v>
      </c>
      <c r="O29" s="5">
        <v>3</v>
      </c>
      <c r="P29" s="5">
        <v>954.90172895360024</v>
      </c>
      <c r="Q29" s="5">
        <v>2450</v>
      </c>
      <c r="R29" s="5">
        <f t="shared" si="13"/>
        <v>73.5</v>
      </c>
      <c r="S29" s="5"/>
      <c r="T29" s="5"/>
      <c r="U29" s="5"/>
      <c r="V29" s="5"/>
      <c r="W29" s="5"/>
      <c r="X29" s="5"/>
      <c r="Y29" s="5"/>
      <c r="Z29" s="5"/>
    </row>
    <row r="30" spans="2:30">
      <c r="B30" s="4">
        <v>43</v>
      </c>
      <c r="C30" s="5">
        <v>1.0030030336943962E-3</v>
      </c>
      <c r="D30" s="5">
        <v>1.1500021642700986E-3</v>
      </c>
      <c r="E30" s="5">
        <v>1.2079999999999012E-3</v>
      </c>
      <c r="F30">
        <f t="shared" si="3"/>
        <v>9826.2059548180896</v>
      </c>
      <c r="G30">
        <f t="shared" si="2"/>
        <v>9825.6353999999992</v>
      </c>
      <c r="H30">
        <f t="shared" si="4"/>
        <v>9823.5993999999992</v>
      </c>
      <c r="I30" s="4">
        <v>43</v>
      </c>
      <c r="J30">
        <f t="shared" si="5"/>
        <v>9.8530999999984488</v>
      </c>
      <c r="K30">
        <f t="shared" si="0"/>
        <v>11.299501975328894</v>
      </c>
      <c r="L30">
        <f t="shared" si="1"/>
        <v>11.870056793419282</v>
      </c>
      <c r="O30" s="5">
        <v>4</v>
      </c>
      <c r="P30" s="5">
        <v>950.301603034305</v>
      </c>
      <c r="Q30" s="5">
        <v>3450</v>
      </c>
      <c r="R30" s="5">
        <f t="shared" si="13"/>
        <v>103.5</v>
      </c>
      <c r="S30" s="5"/>
      <c r="T30" s="5"/>
      <c r="U30" s="5"/>
      <c r="V30" s="5"/>
      <c r="W30" s="5"/>
      <c r="X30" s="5"/>
      <c r="Y30" s="5"/>
      <c r="Z30" s="5"/>
    </row>
    <row r="31" spans="2:30">
      <c r="B31" s="4">
        <v>44</v>
      </c>
      <c r="C31" s="5">
        <v>1.0960054792323658E-3</v>
      </c>
      <c r="D31" s="5">
        <v>1.2670009323564146E-3</v>
      </c>
      <c r="E31" s="5">
        <v>1.3270000000000194E-3</v>
      </c>
      <c r="F31">
        <f t="shared" si="3"/>
        <v>9814.3358980246703</v>
      </c>
      <c r="G31">
        <f t="shared" si="2"/>
        <v>9813.7463000000007</v>
      </c>
      <c r="H31">
        <f t="shared" si="4"/>
        <v>9811.4472999999998</v>
      </c>
      <c r="I31" s="4">
        <v>44</v>
      </c>
      <c r="J31">
        <f t="shared" si="5"/>
        <v>10.753399999999601</v>
      </c>
      <c r="K31">
        <f t="shared" si="0"/>
        <v>12.434025712009316</v>
      </c>
      <c r="L31">
        <f t="shared" si="1"/>
        <v>13.023623736678928</v>
      </c>
      <c r="O31" s="5">
        <v>5</v>
      </c>
      <c r="P31" s="5">
        <v>945.1614417705905</v>
      </c>
      <c r="Q31" s="5">
        <v>4450</v>
      </c>
      <c r="R31" s="5">
        <f t="shared" si="13"/>
        <v>133.5</v>
      </c>
      <c r="S31" s="5"/>
      <c r="T31" s="5"/>
      <c r="U31" s="5"/>
      <c r="V31" s="5"/>
      <c r="W31" s="5"/>
      <c r="X31" s="5"/>
      <c r="Y31" s="5"/>
      <c r="Z31" s="5"/>
    </row>
    <row r="32" spans="2:30">
      <c r="B32" s="4">
        <v>45</v>
      </c>
      <c r="C32" s="5">
        <v>1.2010001506723123E-3</v>
      </c>
      <c r="D32" s="5">
        <v>1.4019974844679485E-3</v>
      </c>
      <c r="E32" s="5">
        <v>1.4649999999999626E-3</v>
      </c>
      <c r="F32">
        <f t="shared" si="3"/>
        <v>9801.3122742879914</v>
      </c>
      <c r="G32">
        <f t="shared" si="2"/>
        <v>9800.6939000000002</v>
      </c>
      <c r="H32">
        <f t="shared" si="4"/>
        <v>9798.0836999999992</v>
      </c>
      <c r="I32" s="4">
        <v>45</v>
      </c>
      <c r="J32">
        <f t="shared" si="5"/>
        <v>11.767499999999927</v>
      </c>
      <c r="K32">
        <f t="shared" si="0"/>
        <v>13.740548193840368</v>
      </c>
      <c r="L32">
        <f t="shared" si="1"/>
        <v>14.358922481831542</v>
      </c>
      <c r="O32" s="5">
        <v>6</v>
      </c>
      <c r="P32" s="5">
        <v>939.41679137692336</v>
      </c>
      <c r="Q32" s="5">
        <v>5450</v>
      </c>
      <c r="R32" s="5">
        <f t="shared" si="13"/>
        <v>163.5</v>
      </c>
      <c r="S32" s="5"/>
      <c r="T32" s="5"/>
      <c r="U32" s="5"/>
      <c r="V32" s="5"/>
      <c r="W32" s="5"/>
      <c r="X32" s="5"/>
      <c r="Y32" s="5"/>
      <c r="Z32" s="5"/>
    </row>
    <row r="33" spans="2:26">
      <c r="B33" s="4">
        <v>46</v>
      </c>
      <c r="C33" s="5">
        <v>1.3199994917890204E-3</v>
      </c>
      <c r="D33" s="5">
        <v>1.5569992036911344E-3</v>
      </c>
      <c r="E33" s="5">
        <v>1.6220000000000613E-3</v>
      </c>
      <c r="F33">
        <f t="shared" si="3"/>
        <v>9786.9533518061598</v>
      </c>
      <c r="G33">
        <f t="shared" si="2"/>
        <v>9786.3161999999993</v>
      </c>
      <c r="H33">
        <f t="shared" si="4"/>
        <v>9783.3371000000006</v>
      </c>
      <c r="I33" s="4">
        <v>46</v>
      </c>
      <c r="J33">
        <f t="shared" si="5"/>
        <v>12.914000000000669</v>
      </c>
      <c r="K33">
        <f t="shared" si="0"/>
        <v>15.237286530469646</v>
      </c>
      <c r="L33">
        <f t="shared" si="1"/>
        <v>15.874438336630192</v>
      </c>
      <c r="O33" s="5">
        <v>7</v>
      </c>
      <c r="P33" s="5">
        <v>932.99245951197815</v>
      </c>
      <c r="Q33" s="5">
        <v>6450</v>
      </c>
      <c r="R33" s="5">
        <f t="shared" si="13"/>
        <v>193.5</v>
      </c>
      <c r="S33" s="5"/>
      <c r="T33" s="5"/>
      <c r="U33" s="5"/>
      <c r="V33" s="5"/>
      <c r="W33" s="5"/>
      <c r="X33" s="5"/>
      <c r="Y33" s="5"/>
      <c r="Z33" s="5"/>
    </row>
    <row r="34" spans="2:26">
      <c r="B34" s="4">
        <v>47</v>
      </c>
      <c r="C34" s="5">
        <v>1.4549915504746263E-3</v>
      </c>
      <c r="D34" s="5">
        <v>1.7349986340450261E-3</v>
      </c>
      <c r="E34" s="5">
        <v>1.8019999999999542E-3</v>
      </c>
      <c r="F34">
        <f t="shared" si="3"/>
        <v>9771.0789134695297</v>
      </c>
      <c r="G34">
        <f t="shared" si="2"/>
        <v>9770.4231</v>
      </c>
      <c r="H34">
        <f t="shared" si="4"/>
        <v>9766.9982999999993</v>
      </c>
      <c r="I34" s="4">
        <v>47</v>
      </c>
      <c r="J34">
        <f t="shared" si="5"/>
        <v>14.210900000000038</v>
      </c>
      <c r="K34">
        <f t="shared" si="0"/>
        <v>16.95167073254197</v>
      </c>
      <c r="L34">
        <f t="shared" si="1"/>
        <v>17.607484202071646</v>
      </c>
      <c r="O34" s="5">
        <v>8</v>
      </c>
      <c r="P34" s="5">
        <v>925.82339385696639</v>
      </c>
      <c r="Q34" s="5">
        <v>7450</v>
      </c>
      <c r="R34" s="5">
        <f t="shared" si="13"/>
        <v>223.5</v>
      </c>
      <c r="S34" s="5"/>
      <c r="T34" s="5"/>
      <c r="U34" s="5"/>
      <c r="V34" s="5"/>
      <c r="W34" s="5"/>
      <c r="X34" s="5"/>
      <c r="Y34" s="5"/>
      <c r="Z34" s="5"/>
    </row>
    <row r="35" spans="2:26">
      <c r="B35" s="4">
        <v>48</v>
      </c>
      <c r="C35" s="5">
        <v>1.607008359736284E-3</v>
      </c>
      <c r="D35" s="5">
        <v>1.9380040379543097E-3</v>
      </c>
      <c r="E35" s="5">
        <v>2.0079999999999599E-3</v>
      </c>
      <c r="F35">
        <f t="shared" si="3"/>
        <v>9753.471429267458</v>
      </c>
      <c r="G35">
        <f t="shared" si="2"/>
        <v>9752.7873999999993</v>
      </c>
      <c r="H35">
        <f t="shared" si="4"/>
        <v>9748.8603000000003</v>
      </c>
      <c r="I35" s="4">
        <v>48</v>
      </c>
      <c r="J35">
        <f t="shared" si="5"/>
        <v>15.666500000001179</v>
      </c>
      <c r="K35">
        <f t="shared" si="0"/>
        <v>18.900941362509911</v>
      </c>
      <c r="L35">
        <f t="shared" si="1"/>
        <v>19.584970629968666</v>
      </c>
      <c r="O35" s="5">
        <v>9</v>
      </c>
      <c r="P35" s="5">
        <v>917.82327974083535</v>
      </c>
      <c r="Q35" s="5">
        <v>8450</v>
      </c>
      <c r="R35" s="5">
        <f t="shared" si="13"/>
        <v>253.5</v>
      </c>
      <c r="S35" s="5"/>
      <c r="T35" s="5"/>
      <c r="U35" s="5"/>
      <c r="V35" s="5"/>
      <c r="W35" s="5"/>
      <c r="X35" s="5"/>
      <c r="Y35" s="5"/>
      <c r="Z35" s="5"/>
    </row>
    <row r="36" spans="2:26">
      <c r="B36" s="4">
        <v>49</v>
      </c>
      <c r="C36" s="5">
        <v>1.7779959375453095E-3</v>
      </c>
      <c r="D36" s="5">
        <v>2.1699949009869116E-3</v>
      </c>
      <c r="E36" s="5">
        <v>2.2410000000001075E-3</v>
      </c>
      <c r="F36">
        <f t="shared" si="3"/>
        <v>9733.8864586374893</v>
      </c>
      <c r="G36">
        <f t="shared" si="2"/>
        <v>9733.1937999999991</v>
      </c>
      <c r="H36">
        <f t="shared" si="4"/>
        <v>9728.6499000000003</v>
      </c>
      <c r="I36" s="4">
        <v>49</v>
      </c>
      <c r="J36">
        <f t="shared" si="5"/>
        <v>17.297500000000582</v>
      </c>
      <c r="K36">
        <f t="shared" si="0"/>
        <v>21.120980916317421</v>
      </c>
      <c r="L36">
        <f t="shared" si="1"/>
        <v>21.813639553807661</v>
      </c>
      <c r="O36" s="5">
        <v>10</v>
      </c>
      <c r="P36" s="5">
        <v>-9261.7632416727283</v>
      </c>
      <c r="Q36" s="5">
        <v>9450</v>
      </c>
      <c r="R36" s="5">
        <f t="shared" si="13"/>
        <v>283.5</v>
      </c>
      <c r="S36" s="5"/>
      <c r="T36" s="5"/>
      <c r="U36" s="5"/>
      <c r="V36" s="5"/>
      <c r="W36" s="5"/>
      <c r="X36" s="5"/>
      <c r="Y36" s="5"/>
      <c r="Z36" s="5"/>
    </row>
    <row r="37" spans="2:26">
      <c r="B37" s="4">
        <v>50</v>
      </c>
      <c r="C37" s="5">
        <v>1.9710083899115109E-3</v>
      </c>
      <c r="D37" s="5">
        <v>2.434002863141761E-3</v>
      </c>
      <c r="E37" s="5">
        <v>2.5079999999998615E-3</v>
      </c>
      <c r="F37">
        <f t="shared" si="3"/>
        <v>9712.0728190836817</v>
      </c>
      <c r="G37">
        <f t="shared" si="2"/>
        <v>9711.3523999999998</v>
      </c>
      <c r="H37">
        <f t="shared" si="4"/>
        <v>9706.0977000000003</v>
      </c>
      <c r="I37" s="4">
        <v>50</v>
      </c>
      <c r="J37">
        <f t="shared" si="5"/>
        <v>19.130800000000818</v>
      </c>
      <c r="K37">
        <f t="shared" si="0"/>
        <v>23.637459546578611</v>
      </c>
      <c r="L37">
        <f t="shared" si="1"/>
        <v>24.357878630260529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2:26">
      <c r="B38" s="4">
        <v>51</v>
      </c>
      <c r="C38" s="5">
        <v>2.1890012487475593E-3</v>
      </c>
      <c r="D38" s="5">
        <v>2.7319955861841161E-3</v>
      </c>
      <c r="E38" s="5">
        <v>2.8089999999999665E-3</v>
      </c>
      <c r="F38">
        <f t="shared" si="3"/>
        <v>9687.7149404534211</v>
      </c>
      <c r="G38">
        <f t="shared" si="2"/>
        <v>9686.9668999999994</v>
      </c>
      <c r="H38">
        <f t="shared" si="4"/>
        <v>9680.8989999999994</v>
      </c>
      <c r="I38" s="4">
        <v>51</v>
      </c>
      <c r="J38">
        <f t="shared" si="5"/>
        <v>21.191499999998996</v>
      </c>
      <c r="K38">
        <f t="shared" si="0"/>
        <v>26.464750814311628</v>
      </c>
      <c r="L38">
        <f t="shared" si="1"/>
        <v>27.212791267733333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2:26">
      <c r="B39" s="4">
        <v>52</v>
      </c>
      <c r="C39" s="5">
        <v>2.4329989034670863E-3</v>
      </c>
      <c r="D39" s="5">
        <v>3.069994985722471E-3</v>
      </c>
      <c r="E39" s="5">
        <v>3.1519999999999829E-3</v>
      </c>
      <c r="F39">
        <f t="shared" si="3"/>
        <v>9660.5021491856878</v>
      </c>
      <c r="G39">
        <f t="shared" si="2"/>
        <v>9659.7075000000004</v>
      </c>
      <c r="H39">
        <f t="shared" si="4"/>
        <v>9652.6965</v>
      </c>
      <c r="I39" s="4">
        <v>52</v>
      </c>
      <c r="J39">
        <f t="shared" si="5"/>
        <v>23.485000000000582</v>
      </c>
      <c r="K39">
        <f t="shared" si="0"/>
        <v>29.655253588545747</v>
      </c>
      <c r="L39">
        <f t="shared" si="1"/>
        <v>30.449902774233124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2:26">
      <c r="B40" s="4">
        <v>53</v>
      </c>
      <c r="C40" s="5">
        <v>2.7069979914771461E-3</v>
      </c>
      <c r="D40" s="5">
        <v>3.4519969250435467E-3</v>
      </c>
      <c r="E40" s="5">
        <v>3.5389999999999042E-3</v>
      </c>
      <c r="F40">
        <f t="shared" si="3"/>
        <v>9630.0522464114547</v>
      </c>
      <c r="G40">
        <f t="shared" si="2"/>
        <v>9629.2114999999994</v>
      </c>
      <c r="H40">
        <f t="shared" si="4"/>
        <v>9621.1005999999998</v>
      </c>
      <c r="I40" s="4">
        <v>53</v>
      </c>
      <c r="J40">
        <f t="shared" si="5"/>
        <v>26.044299999999566</v>
      </c>
      <c r="K40">
        <f t="shared" si="0"/>
        <v>33.240008488593958</v>
      </c>
      <c r="L40">
        <f t="shared" si="1"/>
        <v>34.080754900049214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2:26">
      <c r="B41" s="4">
        <v>54</v>
      </c>
      <c r="C41" s="5">
        <v>3.0140026620509384E-3</v>
      </c>
      <c r="D41" s="5">
        <v>3.8809976694815468E-3</v>
      </c>
      <c r="E41" s="5">
        <v>3.9760000000000177E-3</v>
      </c>
      <c r="F41">
        <f t="shared" si="3"/>
        <v>9595.9714915114055</v>
      </c>
      <c r="G41">
        <f t="shared" si="2"/>
        <v>9595.0563000000002</v>
      </c>
      <c r="H41">
        <f t="shared" si="4"/>
        <v>9585.6916000000001</v>
      </c>
      <c r="I41" s="4">
        <v>54</v>
      </c>
      <c r="J41">
        <f t="shared" si="5"/>
        <v>28.891299999999319</v>
      </c>
      <c r="K41">
        <f t="shared" si="0"/>
        <v>37.238391138844236</v>
      </c>
      <c r="L41">
        <f t="shared" si="1"/>
        <v>38.153582650249518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2:26">
      <c r="B42" s="4">
        <v>55</v>
      </c>
      <c r="C42" s="5">
        <v>3.3579953741636748E-3</v>
      </c>
      <c r="D42" s="5">
        <v>4.3629957794080534E-3</v>
      </c>
      <c r="E42" s="5">
        <v>4.4690000000000294E-3</v>
      </c>
      <c r="F42">
        <f t="shared" si="3"/>
        <v>9557.817908861156</v>
      </c>
      <c r="G42">
        <f t="shared" si="2"/>
        <v>9556.8003000000008</v>
      </c>
      <c r="H42">
        <f t="shared" si="4"/>
        <v>9545.9928999999993</v>
      </c>
      <c r="I42" s="4">
        <v>55</v>
      </c>
      <c r="J42">
        <f t="shared" si="5"/>
        <v>32.055399999999281</v>
      </c>
      <c r="K42">
        <f t="shared" si="0"/>
        <v>41.696279373545622</v>
      </c>
      <c r="L42">
        <f t="shared" si="1"/>
        <v>42.713888234700789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2:26">
      <c r="B43" s="4">
        <v>56</v>
      </c>
      <c r="C43" s="5">
        <v>3.7420049725074506E-3</v>
      </c>
      <c r="D43" s="5">
        <v>4.9030043635657347E-3</v>
      </c>
      <c r="E43" s="5">
        <v>5.0249999999998846E-3</v>
      </c>
      <c r="F43">
        <f t="shared" si="3"/>
        <v>9515.1040206264552</v>
      </c>
      <c r="G43">
        <f t="shared" si="2"/>
        <v>9513.9375</v>
      </c>
      <c r="H43">
        <f t="shared" si="4"/>
        <v>9501.4838999999993</v>
      </c>
      <c r="I43" s="4">
        <v>56</v>
      </c>
      <c r="J43">
        <f t="shared" si="5"/>
        <v>35.554599999999482</v>
      </c>
      <c r="K43">
        <f t="shared" si="0"/>
        <v>46.646877077191675</v>
      </c>
      <c r="L43">
        <f t="shared" si="1"/>
        <v>47.813397703646842</v>
      </c>
    </row>
    <row r="44" spans="2:26">
      <c r="B44" s="4">
        <v>57</v>
      </c>
      <c r="C44" s="5">
        <v>4.1710002391342586E-3</v>
      </c>
      <c r="D44" s="5">
        <v>5.5069996240839107E-3</v>
      </c>
      <c r="E44" s="5">
        <v>5.6499999999999519E-3</v>
      </c>
      <c r="F44">
        <f t="shared" si="3"/>
        <v>9467.2906229228083</v>
      </c>
      <c r="G44">
        <f t="shared" si="2"/>
        <v>9465.9292999999998</v>
      </c>
      <c r="H44">
        <f t="shared" si="4"/>
        <v>9451.5938000000006</v>
      </c>
      <c r="I44" s="4">
        <v>57</v>
      </c>
      <c r="J44">
        <f t="shared" si="5"/>
        <v>39.422599999999875</v>
      </c>
      <c r="K44">
        <f t="shared" si="0"/>
        <v>52.128869096704875</v>
      </c>
      <c r="L44">
        <f t="shared" si="1"/>
        <v>53.490192019513415</v>
      </c>
    </row>
    <row r="45" spans="2:26">
      <c r="B45" s="4">
        <v>58</v>
      </c>
      <c r="C45" s="5">
        <v>4.6490004451079725E-3</v>
      </c>
      <c r="D45" s="5">
        <v>6.1800012130892911E-3</v>
      </c>
      <c r="E45" s="5">
        <v>6.3520000000000633E-3</v>
      </c>
      <c r="F45">
        <f t="shared" si="3"/>
        <v>9413.8004309032949</v>
      </c>
      <c r="G45">
        <f t="shared" si="2"/>
        <v>9412.1712000000007</v>
      </c>
      <c r="H45">
        <f t="shared" si="4"/>
        <v>9395.6970999999994</v>
      </c>
      <c r="I45" s="4">
        <v>58</v>
      </c>
      <c r="J45">
        <f t="shared" si="5"/>
        <v>43.680599999999686</v>
      </c>
      <c r="K45">
        <f t="shared" si="0"/>
        <v>58.167229433804096</v>
      </c>
      <c r="L45">
        <f t="shared" si="1"/>
        <v>59.796460337098324</v>
      </c>
    </row>
    <row r="46" spans="2:26">
      <c r="B46" s="4">
        <v>59</v>
      </c>
      <c r="C46" s="5">
        <v>5.1820030676958517E-3</v>
      </c>
      <c r="D46" s="5">
        <v>6.9289995140242519E-3</v>
      </c>
      <c r="E46" s="5">
        <v>7.1400000000001072E-3</v>
      </c>
      <c r="F46">
        <f t="shared" si="3"/>
        <v>9354.0039705661966</v>
      </c>
      <c r="G46">
        <f t="shared" si="2"/>
        <v>9352.0164999999997</v>
      </c>
      <c r="H46">
        <f t="shared" si="4"/>
        <v>9333.1283999999996</v>
      </c>
      <c r="I46" s="4">
        <v>59</v>
      </c>
      <c r="J46">
        <f t="shared" si="5"/>
        <v>48.364299999999275</v>
      </c>
      <c r="K46">
        <f t="shared" si="0"/>
        <v>64.800117783646783</v>
      </c>
      <c r="L46">
        <f t="shared" si="1"/>
        <v>66.787588349843645</v>
      </c>
    </row>
    <row r="47" spans="2:26">
      <c r="B47" s="4">
        <v>60</v>
      </c>
      <c r="C47" s="5">
        <v>5.7740018284507793E-3</v>
      </c>
      <c r="D47" s="5">
        <v>7.759999804603286E-3</v>
      </c>
      <c r="E47" s="5">
        <v>8.022000000000069E-3</v>
      </c>
      <c r="F47">
        <f t="shared" si="3"/>
        <v>9287.2163822163529</v>
      </c>
      <c r="G47">
        <f t="shared" si="2"/>
        <v>9284.7641000000003</v>
      </c>
      <c r="H47">
        <f t="shared" si="4"/>
        <v>9263.1422000000002</v>
      </c>
      <c r="I47" s="4">
        <v>60</v>
      </c>
      <c r="J47">
        <f t="shared" si="5"/>
        <v>53.485399999999572</v>
      </c>
      <c r="K47">
        <f t="shared" si="0"/>
        <v>72.049767601787607</v>
      </c>
      <c r="L47">
        <f t="shared" si="1"/>
        <v>74.502049818140222</v>
      </c>
    </row>
    <row r="48" spans="2:26">
      <c r="B48" s="4">
        <v>61</v>
      </c>
      <c r="C48" s="5">
        <v>6.4329996029273617E-3</v>
      </c>
      <c r="D48" s="5">
        <v>8.6799989140056398E-3</v>
      </c>
      <c r="E48" s="5">
        <v>9.0090000000001332E-3</v>
      </c>
      <c r="F48">
        <f t="shared" si="3"/>
        <v>9212.7143323982127</v>
      </c>
      <c r="G48">
        <f t="shared" si="2"/>
        <v>9209.6568000000007</v>
      </c>
      <c r="H48">
        <f t="shared" si="4"/>
        <v>9184.9686999999994</v>
      </c>
      <c r="I48" s="4">
        <v>61</v>
      </c>
      <c r="J48">
        <f t="shared" si="5"/>
        <v>59.086900000000242</v>
      </c>
      <c r="K48">
        <f t="shared" si="0"/>
        <v>79.939811022364665</v>
      </c>
      <c r="L48">
        <f t="shared" si="1"/>
        <v>82.997343420576726</v>
      </c>
    </row>
    <row r="49" spans="2:12">
      <c r="B49" s="4">
        <v>62</v>
      </c>
      <c r="C49" s="5">
        <v>7.1640095691890941E-3</v>
      </c>
      <c r="D49" s="5">
        <v>9.6959955381960353E-3</v>
      </c>
      <c r="E49" s="5">
        <v>1.0111999999999927E-2</v>
      </c>
      <c r="F49">
        <f t="shared" si="3"/>
        <v>9129.716988977636</v>
      </c>
      <c r="G49">
        <f t="shared" si="2"/>
        <v>9125.8817999999992</v>
      </c>
      <c r="H49">
        <f t="shared" si="4"/>
        <v>9097.7404999999999</v>
      </c>
      <c r="I49" s="4">
        <v>62</v>
      </c>
      <c r="J49">
        <f t="shared" si="5"/>
        <v>65.176299999999173</v>
      </c>
      <c r="K49">
        <f t="shared" si="0"/>
        <v>88.484509214904392</v>
      </c>
      <c r="L49">
        <f t="shared" si="1"/>
        <v>92.319698192541182</v>
      </c>
    </row>
    <row r="50" spans="2:12">
      <c r="B50" s="4">
        <v>63</v>
      </c>
      <c r="C50" s="5">
        <v>7.9740008997635017E-3</v>
      </c>
      <c r="D50" s="5">
        <v>1.0814995821626389E-2</v>
      </c>
      <c r="E50" s="5">
        <v>1.134400000000001E-2</v>
      </c>
      <c r="F50">
        <f t="shared" si="3"/>
        <v>9037.3972907850948</v>
      </c>
      <c r="G50">
        <f t="shared" si="2"/>
        <v>9032.5642000000007</v>
      </c>
      <c r="H50">
        <f t="shared" si="4"/>
        <v>9000.5884000000005</v>
      </c>
      <c r="I50" s="4">
        <v>63</v>
      </c>
      <c r="J50">
        <f t="shared" si="5"/>
        <v>71.770700000000943</v>
      </c>
      <c r="K50">
        <f t="shared" si="0"/>
        <v>97.687144081572114</v>
      </c>
      <c r="L50">
        <f t="shared" si="1"/>
        <v>102.52023486666621</v>
      </c>
    </row>
    <row r="51" spans="2:12">
      <c r="B51" s="4">
        <v>64</v>
      </c>
      <c r="C51" s="5">
        <v>8.8709972065344304E-3</v>
      </c>
      <c r="D51" s="5">
        <v>1.2046000303559628E-2</v>
      </c>
      <c r="E51" s="5">
        <v>1.271599999999987E-2</v>
      </c>
      <c r="F51">
        <f t="shared" si="3"/>
        <v>8934.8770559184286</v>
      </c>
      <c r="G51">
        <f t="shared" si="2"/>
        <v>8928.8176999999996</v>
      </c>
      <c r="H51">
        <f t="shared" si="4"/>
        <v>8892.5740999999998</v>
      </c>
      <c r="I51" s="4">
        <v>64</v>
      </c>
      <c r="J51">
        <f t="shared" si="5"/>
        <v>78.886000000000422</v>
      </c>
      <c r="K51">
        <f t="shared" si="0"/>
        <v>107.55654072462858</v>
      </c>
      <c r="L51">
        <f t="shared" si="1"/>
        <v>113.61589664305757</v>
      </c>
    </row>
    <row r="52" spans="2:12">
      <c r="B52" s="4">
        <v>65</v>
      </c>
      <c r="C52" s="5">
        <v>9.864003771046995E-3</v>
      </c>
      <c r="D52" s="5">
        <v>1.3395999730939915E-2</v>
      </c>
      <c r="E52" s="5">
        <v>1.4243000000000096E-2</v>
      </c>
      <c r="F52">
        <f t="shared" si="3"/>
        <v>8821.261159275371</v>
      </c>
      <c r="G52">
        <f t="shared" si="2"/>
        <v>8813.6880999999994</v>
      </c>
      <c r="H52">
        <f t="shared" si="4"/>
        <v>8772.7358999999997</v>
      </c>
      <c r="I52" s="4">
        <v>65</v>
      </c>
      <c r="J52">
        <f t="shared" si="5"/>
        <v>86.534299999999348</v>
      </c>
      <c r="K52">
        <f t="shared" si="0"/>
        <v>118.06816341618833</v>
      </c>
      <c r="L52">
        <f t="shared" si="1"/>
        <v>125.64122269155996</v>
      </c>
    </row>
    <row r="53" spans="2:12">
      <c r="B53" s="4">
        <v>66</v>
      </c>
      <c r="C53" s="5">
        <v>1.0959996854647188E-2</v>
      </c>
      <c r="D53" s="5">
        <v>1.4872996409078921E-2</v>
      </c>
      <c r="E53" s="5">
        <v>1.5940000000000044E-2</v>
      </c>
      <c r="F53">
        <f t="shared" si="3"/>
        <v>8695.6199365838111</v>
      </c>
      <c r="G53">
        <f t="shared" si="2"/>
        <v>8686.2016000000003</v>
      </c>
      <c r="H53">
        <f t="shared" si="4"/>
        <v>8640.0481</v>
      </c>
      <c r="I53" s="4">
        <v>66</v>
      </c>
      <c r="J53">
        <f t="shared" si="5"/>
        <v>94.694900000000416</v>
      </c>
      <c r="K53">
        <f t="shared" si="0"/>
        <v>129.18984520533559</v>
      </c>
      <c r="L53">
        <f t="shared" si="1"/>
        <v>138.60818178914633</v>
      </c>
    </row>
    <row r="54" spans="2:12">
      <c r="B54" s="4">
        <v>67</v>
      </c>
      <c r="C54" s="5">
        <v>1.2168996578532426E-2</v>
      </c>
      <c r="D54" s="5">
        <v>1.6484002407623596E-2</v>
      </c>
      <c r="E54" s="5">
        <v>1.7823999999999889E-2</v>
      </c>
      <c r="F54">
        <f t="shared" si="3"/>
        <v>8557.0117547946647</v>
      </c>
      <c r="G54">
        <f t="shared" si="2"/>
        <v>8545.3531999999996</v>
      </c>
      <c r="H54">
        <f t="shared" si="4"/>
        <v>8493.5187000000005</v>
      </c>
      <c r="I54" s="4">
        <v>67</v>
      </c>
      <c r="J54">
        <f t="shared" si="5"/>
        <v>103.35760000000118</v>
      </c>
      <c r="K54">
        <f t="shared" si="0"/>
        <v>140.86162272279398</v>
      </c>
      <c r="L54">
        <f t="shared" si="1"/>
        <v>152.52017751745916</v>
      </c>
    </row>
    <row r="55" spans="2:12">
      <c r="B55" s="4">
        <v>68</v>
      </c>
      <c r="C55" s="5">
        <v>1.3502006135375026E-2</v>
      </c>
      <c r="D55" s="5">
        <v>1.823900181143295E-2</v>
      </c>
      <c r="E55" s="5">
        <v>1.9912999999999938E-2</v>
      </c>
      <c r="F55">
        <f t="shared" si="3"/>
        <v>8404.4915772772056</v>
      </c>
      <c r="G55">
        <f t="shared" si="2"/>
        <v>8390.1610999999994</v>
      </c>
      <c r="H55">
        <f t="shared" si="4"/>
        <v>8332.1396000000004</v>
      </c>
      <c r="I55" s="4">
        <v>68</v>
      </c>
      <c r="J55">
        <f t="shared" si="5"/>
        <v>112.50060000000121</v>
      </c>
      <c r="K55">
        <f t="shared" si="0"/>
        <v>153.02816350111425</v>
      </c>
      <c r="L55">
        <f t="shared" si="1"/>
        <v>167.35864077832048</v>
      </c>
    </row>
    <row r="56" spans="2:12">
      <c r="B56" s="4">
        <v>69</v>
      </c>
      <c r="C56" s="5">
        <v>1.4969003174250987E-2</v>
      </c>
      <c r="D56" s="5">
        <v>2.0144994220273917E-2</v>
      </c>
      <c r="E56" s="5">
        <v>2.2225999999999965E-2</v>
      </c>
      <c r="F56">
        <f t="shared" si="3"/>
        <v>8237.1329364988851</v>
      </c>
      <c r="G56">
        <f t="shared" si="2"/>
        <v>8219.6389999999992</v>
      </c>
      <c r="H56">
        <f t="shared" si="4"/>
        <v>8154.9318000000003</v>
      </c>
      <c r="I56" s="4">
        <v>69</v>
      </c>
      <c r="J56">
        <f t="shared" si="5"/>
        <v>122.07120000000032</v>
      </c>
      <c r="K56">
        <f t="shared" si="0"/>
        <v>165.58458014773805</v>
      </c>
      <c r="L56">
        <f t="shared" si="1"/>
        <v>183.07851664662394</v>
      </c>
    </row>
    <row r="57" spans="2:12">
      <c r="B57" s="4">
        <v>70</v>
      </c>
      <c r="C57" s="5">
        <v>1.6582008722144881E-2</v>
      </c>
      <c r="D57" s="5">
        <v>2.220999712542468E-2</v>
      </c>
      <c r="E57" s="5">
        <v>2.4782999999999972E-2</v>
      </c>
      <c r="F57">
        <f t="shared" si="3"/>
        <v>8054.0544198522612</v>
      </c>
      <c r="G57">
        <f t="shared" si="2"/>
        <v>8032.8606</v>
      </c>
      <c r="H57">
        <f t="shared" si="4"/>
        <v>7960.9776000000002</v>
      </c>
      <c r="I57" s="4">
        <v>70</v>
      </c>
      <c r="J57">
        <f t="shared" si="5"/>
        <v>132.00900000000001</v>
      </c>
      <c r="K57">
        <f t="shared" si="0"/>
        <v>178.40981083493716</v>
      </c>
      <c r="L57">
        <f t="shared" si="1"/>
        <v>199.60363068719835</v>
      </c>
    </row>
    <row r="58" spans="2:12">
      <c r="B58" s="4">
        <v>71</v>
      </c>
      <c r="C58" s="5">
        <v>1.8352993849550376E-2</v>
      </c>
      <c r="D58" s="5">
        <v>2.4440994605678765E-2</v>
      </c>
      <c r="E58" s="5">
        <v>2.7606000000000047E-2</v>
      </c>
      <c r="F58">
        <f t="shared" si="3"/>
        <v>7854.4507891650628</v>
      </c>
      <c r="G58">
        <f t="shared" si="2"/>
        <v>7828.9686000000002</v>
      </c>
      <c r="H58">
        <f t="shared" si="4"/>
        <v>7749.4659000000001</v>
      </c>
      <c r="I58" s="4">
        <v>71</v>
      </c>
      <c r="J58">
        <f t="shared" si="5"/>
        <v>142.22590000000037</v>
      </c>
      <c r="K58">
        <f t="shared" si="0"/>
        <v>191.34777932062843</v>
      </c>
      <c r="L58">
        <f t="shared" si="1"/>
        <v>216.8299684856911</v>
      </c>
    </row>
    <row r="59" spans="2:12">
      <c r="B59" s="4">
        <v>72</v>
      </c>
      <c r="C59" s="5">
        <v>2.0296001861882077E-2</v>
      </c>
      <c r="D59" s="5">
        <v>2.6847005706439796E-2</v>
      </c>
      <c r="E59" s="5">
        <v>3.0718000000000006E-2</v>
      </c>
      <c r="F59">
        <f t="shared" si="3"/>
        <v>7637.6208206793717</v>
      </c>
      <c r="G59">
        <f t="shared" si="2"/>
        <v>7607.24</v>
      </c>
      <c r="H59">
        <f t="shared" si="4"/>
        <v>7519.7026999999998</v>
      </c>
      <c r="I59" s="4">
        <v>72</v>
      </c>
      <c r="J59">
        <f t="shared" si="5"/>
        <v>152.61989999999969</v>
      </c>
      <c r="K59">
        <f t="shared" si="0"/>
        <v>204.23161569025706</v>
      </c>
      <c r="L59">
        <f t="shared" si="1"/>
        <v>234.61243636962899</v>
      </c>
    </row>
    <row r="60" spans="2:12">
      <c r="B60" s="4">
        <v>73</v>
      </c>
      <c r="C60" s="5">
        <v>2.242299876218963E-2</v>
      </c>
      <c r="D60" s="5">
        <v>2.9434002555818888E-2</v>
      </c>
      <c r="E60" s="5">
        <v>3.4144000000000015E-2</v>
      </c>
      <c r="F60">
        <f t="shared" si="3"/>
        <v>7403.0083843097427</v>
      </c>
      <c r="G60">
        <f t="shared" si="2"/>
        <v>7367.0828000000001</v>
      </c>
      <c r="H60">
        <f t="shared" si="4"/>
        <v>7271.1460999999999</v>
      </c>
      <c r="I60" s="4">
        <v>73</v>
      </c>
      <c r="J60">
        <f t="shared" si="5"/>
        <v>163.04089999999997</v>
      </c>
      <c r="K60">
        <f t="shared" si="0"/>
        <v>216.84273396412937</v>
      </c>
      <c r="L60">
        <f t="shared" si="1"/>
        <v>252.76831827387196</v>
      </c>
    </row>
    <row r="61" spans="2:12">
      <c r="B61" s="4">
        <v>74</v>
      </c>
      <c r="C61" s="5">
        <v>2.4750005768526498E-2</v>
      </c>
      <c r="D61" s="5">
        <v>3.2208004618110513E-2</v>
      </c>
      <c r="E61" s="5">
        <v>3.7911000000000035E-2</v>
      </c>
      <c r="F61">
        <f t="shared" si="3"/>
        <v>7150.2400660358708</v>
      </c>
      <c r="G61">
        <f t="shared" si="2"/>
        <v>7108.1052</v>
      </c>
      <c r="H61">
        <f t="shared" si="4"/>
        <v>7003.5216</v>
      </c>
      <c r="I61" s="4">
        <v>74</v>
      </c>
      <c r="J61">
        <f t="shared" si="5"/>
        <v>173.33719999999994</v>
      </c>
      <c r="K61">
        <f t="shared" si="0"/>
        <v>228.93788510761533</v>
      </c>
      <c r="L61">
        <f t="shared" si="1"/>
        <v>271.07275114348613</v>
      </c>
    </row>
    <row r="62" spans="2:12">
      <c r="B62" s="4">
        <v>75</v>
      </c>
      <c r="C62" s="5">
        <v>2.7293007016963099E-2</v>
      </c>
      <c r="D62" s="5">
        <v>3.5175998180895438E-2</v>
      </c>
      <c r="E62" s="5">
        <v>4.2045999999999965E-2</v>
      </c>
      <c r="F62">
        <f t="shared" si="3"/>
        <v>6879.1673148923846</v>
      </c>
      <c r="G62">
        <f t="shared" si="2"/>
        <v>6830.1844000000001</v>
      </c>
      <c r="H62">
        <f t="shared" si="4"/>
        <v>6716.8230999999996</v>
      </c>
      <c r="I62" s="4">
        <v>75</v>
      </c>
      <c r="J62">
        <f t="shared" si="5"/>
        <v>183.32229999999981</v>
      </c>
      <c r="K62">
        <f t="shared" si="0"/>
        <v>240.25855402958041</v>
      </c>
      <c r="L62">
        <f t="shared" si="1"/>
        <v>289.24146892196495</v>
      </c>
    </row>
    <row r="63" spans="2:12">
      <c r="B63" s="4">
        <v>76</v>
      </c>
      <c r="C63" s="5">
        <v>3.0067009798987826E-2</v>
      </c>
      <c r="D63" s="5">
        <v>3.83439947054404E-2</v>
      </c>
      <c r="E63" s="5">
        <v>4.6578000000000043E-2</v>
      </c>
      <c r="F63">
        <f t="shared" si="3"/>
        <v>6589.9258459704197</v>
      </c>
      <c r="G63">
        <f t="shared" si="2"/>
        <v>6533.5007999999998</v>
      </c>
      <c r="H63">
        <f t="shared" si="4"/>
        <v>6411.3459000000003</v>
      </c>
      <c r="I63" s="4">
        <v>76</v>
      </c>
      <c r="J63">
        <f t="shared" si="5"/>
        <v>192.77000000000044</v>
      </c>
      <c r="K63">
        <f t="shared" si="0"/>
        <v>250.5205200831906</v>
      </c>
      <c r="L63">
        <f t="shared" si="1"/>
        <v>306.94556605361049</v>
      </c>
    </row>
    <row r="64" spans="2:12">
      <c r="B64" s="4">
        <v>77</v>
      </c>
      <c r="C64" s="5">
        <v>3.3090003292482073E-2</v>
      </c>
      <c r="D64" s="5">
        <v>4.1714994223925599E-2</v>
      </c>
      <c r="E64" s="5">
        <v>5.1537999999999966E-2</v>
      </c>
      <c r="F64">
        <f t="shared" si="3"/>
        <v>6282.9802799168092</v>
      </c>
      <c r="G64">
        <f t="shared" si="2"/>
        <v>6218.5758999999998</v>
      </c>
      <c r="H64">
        <f t="shared" si="4"/>
        <v>6087.8083999999999</v>
      </c>
      <c r="I64" s="4">
        <v>77</v>
      </c>
      <c r="J64">
        <f t="shared" si="5"/>
        <v>201.44560000000001</v>
      </c>
      <c r="K64">
        <f t="shared" si="0"/>
        <v>259.40785774954293</v>
      </c>
      <c r="L64">
        <f t="shared" si="1"/>
        <v>323.8122376663523</v>
      </c>
    </row>
    <row r="65" spans="2:12">
      <c r="B65" s="4">
        <v>78</v>
      </c>
      <c r="C65" s="5">
        <v>3.6379000565546424E-2</v>
      </c>
      <c r="D65" s="5">
        <v>4.5291998101775137E-2</v>
      </c>
      <c r="E65" s="5">
        <v>5.6955999999999958E-2</v>
      </c>
      <c r="F65">
        <f t="shared" si="3"/>
        <v>5959.1680422504569</v>
      </c>
      <c r="G65">
        <f t="shared" si="2"/>
        <v>5886.3627999999999</v>
      </c>
      <c r="H65">
        <f t="shared" si="4"/>
        <v>5747.3624</v>
      </c>
      <c r="I65" s="4">
        <v>78</v>
      </c>
      <c r="J65">
        <f t="shared" si="5"/>
        <v>209.08330000000024</v>
      </c>
      <c r="K65">
        <f t="shared" si="0"/>
        <v>266.60513276395977</v>
      </c>
      <c r="L65">
        <f t="shared" si="1"/>
        <v>339.41037501441679</v>
      </c>
    </row>
    <row r="66" spans="2:12">
      <c r="B66" s="4">
        <v>79</v>
      </c>
      <c r="C66" s="5">
        <v>3.99540028636928E-2</v>
      </c>
      <c r="D66" s="5">
        <v>4.9079999964264688E-2</v>
      </c>
      <c r="E66" s="5">
        <v>6.2867000000000006E-2</v>
      </c>
      <c r="F66">
        <f t="shared" si="3"/>
        <v>5619.7576672360401</v>
      </c>
      <c r="G66">
        <f t="shared" si="2"/>
        <v>5538.2790999999997</v>
      </c>
      <c r="H66">
        <f t="shared" si="4"/>
        <v>5391.64</v>
      </c>
      <c r="I66" s="4">
        <v>79</v>
      </c>
      <c r="J66">
        <f t="shared" si="5"/>
        <v>215.41760000000068</v>
      </c>
      <c r="K66">
        <f t="shared" si="0"/>
        <v>271.81873803008784</v>
      </c>
      <c r="L66">
        <f t="shared" si="1"/>
        <v>353.29730526612815</v>
      </c>
    </row>
    <row r="67" spans="2:12">
      <c r="B67" s="4">
        <v>80</v>
      </c>
      <c r="C67" s="5">
        <v>4.3833002000420833E-2</v>
      </c>
      <c r="D67" s="5">
        <v>5.3078001535577117E-2</v>
      </c>
      <c r="E67" s="5">
        <v>6.9303000000000017E-2</v>
      </c>
      <c r="F67">
        <f t="shared" si="3"/>
        <v>5266.4603619699119</v>
      </c>
      <c r="G67">
        <f t="shared" si="2"/>
        <v>5176.2223999999997</v>
      </c>
      <c r="H67">
        <f t="shared" si="4"/>
        <v>5022.7930999999999</v>
      </c>
      <c r="I67" s="4">
        <v>80</v>
      </c>
      <c r="J67">
        <f t="shared" si="5"/>
        <v>220.16409999999996</v>
      </c>
      <c r="K67">
        <f t="shared" si="0"/>
        <v>274.74354049568865</v>
      </c>
      <c r="L67">
        <f t="shared" si="1"/>
        <v>364.9815024656009</v>
      </c>
    </row>
    <row r="68" spans="2:12">
      <c r="B68" s="4">
        <v>81</v>
      </c>
      <c r="C68" s="5">
        <v>4.8036993716545809E-2</v>
      </c>
      <c r="D68" s="5">
        <v>5.7287993196198969E-2</v>
      </c>
      <c r="E68" s="5">
        <v>7.6300000000000007E-2</v>
      </c>
      <c r="F68">
        <f t="shared" si="3"/>
        <v>4901.478859504311</v>
      </c>
      <c r="G68">
        <f t="shared" si="2"/>
        <v>4802.6289999999999</v>
      </c>
      <c r="H68">
        <f t="shared" si="4"/>
        <v>4643.5128999999997</v>
      </c>
      <c r="I68" s="4">
        <v>81</v>
      </c>
      <c r="J68">
        <f t="shared" si="5"/>
        <v>223.06039999999939</v>
      </c>
      <c r="K68">
        <f t="shared" si="0"/>
        <v>275.13297747586785</v>
      </c>
      <c r="L68">
        <f t="shared" ref="L68:L107" si="14">E68*F68</f>
        <v>373.98283698017894</v>
      </c>
    </row>
    <row r="69" spans="2:12">
      <c r="B69" s="4">
        <v>82</v>
      </c>
      <c r="C69" s="5">
        <v>5.2586000826496587E-2</v>
      </c>
      <c r="D69" s="5">
        <v>6.1708999540993965E-2</v>
      </c>
      <c r="E69" s="5">
        <v>8.3893000000000079E-2</v>
      </c>
      <c r="F69">
        <f t="shared" si="3"/>
        <v>4527.4960225241321</v>
      </c>
      <c r="G69">
        <f t="shared" ref="G69:G107" si="15">F70/(1-D69)</f>
        <v>4420.4525000000003</v>
      </c>
      <c r="H69">
        <f t="shared" si="4"/>
        <v>4257.0056000000004</v>
      </c>
      <c r="I69" s="4">
        <v>82</v>
      </c>
      <c r="J69">
        <f t="shared" si="5"/>
        <v>223.85890000000063</v>
      </c>
      <c r="K69">
        <f t="shared" ref="K69:K107" si="16">G69-F70</f>
        <v>272.78170129348564</v>
      </c>
      <c r="L69">
        <f t="shared" si="14"/>
        <v>379.82522381761737</v>
      </c>
    </row>
    <row r="70" spans="2:12">
      <c r="B70" s="4">
        <v>83</v>
      </c>
      <c r="C70" s="5">
        <v>5.7501000002999764E-2</v>
      </c>
      <c r="D70" s="5">
        <v>6.6337009823603243E-2</v>
      </c>
      <c r="E70" s="5">
        <v>9.2116999999999977E-2</v>
      </c>
      <c r="F70">
        <f t="shared" ref="F70:F107" si="17">F69-E69*F69</f>
        <v>4147.6707987065147</v>
      </c>
      <c r="G70">
        <f t="shared" si="15"/>
        <v>4033.1466999999998</v>
      </c>
      <c r="H70">
        <f t="shared" ref="H70:H107" si="18">G71/(1-C70)</f>
        <v>3866.9884000000002</v>
      </c>
      <c r="I70" s="4">
        <v>83</v>
      </c>
      <c r="J70">
        <f t="shared" ref="J70:J107" si="19">H70-G71</f>
        <v>222.35570000000007</v>
      </c>
      <c r="K70">
        <f t="shared" si="16"/>
        <v>267.546892257933</v>
      </c>
      <c r="L70">
        <f t="shared" si="14"/>
        <v>382.0709909644479</v>
      </c>
    </row>
    <row r="71" spans="2:12">
      <c r="B71" s="4">
        <v>84</v>
      </c>
      <c r="C71" s="5">
        <v>6.2803987206208056E-2</v>
      </c>
      <c r="D71" s="5">
        <v>7.116899105869734E-2</v>
      </c>
      <c r="E71" s="5">
        <v>0.10100699999999992</v>
      </c>
      <c r="F71">
        <f t="shared" si="17"/>
        <v>3765.5998077420668</v>
      </c>
      <c r="G71">
        <f t="shared" si="15"/>
        <v>3644.6327000000001</v>
      </c>
      <c r="H71">
        <f t="shared" si="18"/>
        <v>3477.5929000000001</v>
      </c>
      <c r="I71" s="4">
        <v>84</v>
      </c>
      <c r="J71">
        <f t="shared" si="19"/>
        <v>218.4067</v>
      </c>
      <c r="K71">
        <f t="shared" si="16"/>
        <v>259.38483203853593</v>
      </c>
      <c r="L71">
        <f t="shared" si="14"/>
        <v>380.35193978060261</v>
      </c>
    </row>
    <row r="72" spans="2:12">
      <c r="B72" s="4">
        <v>85</v>
      </c>
      <c r="C72" s="5">
        <v>6.8515998664591807E-2</v>
      </c>
      <c r="D72" s="5">
        <v>7.6199005210280432E-2</v>
      </c>
      <c r="E72" s="5">
        <v>0.11060000000000006</v>
      </c>
      <c r="F72">
        <f t="shared" si="17"/>
        <v>3385.2478679614642</v>
      </c>
      <c r="G72">
        <f t="shared" si="15"/>
        <v>3259.1862000000001</v>
      </c>
      <c r="H72">
        <f t="shared" si="18"/>
        <v>3093.2863000000002</v>
      </c>
      <c r="I72" s="4">
        <v>85</v>
      </c>
      <c r="J72">
        <f t="shared" si="19"/>
        <v>211.93960000000015</v>
      </c>
      <c r="K72">
        <f t="shared" si="16"/>
        <v>248.34674623507408</v>
      </c>
      <c r="L72">
        <f t="shared" si="14"/>
        <v>374.40841419653816</v>
      </c>
    </row>
    <row r="73" spans="2:12">
      <c r="B73" s="4">
        <v>86</v>
      </c>
      <c r="C73" s="5">
        <v>7.4660993982151994E-2</v>
      </c>
      <c r="D73" s="5">
        <v>8.1422013719977815E-2</v>
      </c>
      <c r="E73" s="5">
        <v>0.12092900000000001</v>
      </c>
      <c r="F73">
        <f t="shared" si="17"/>
        <v>3010.839453764926</v>
      </c>
      <c r="G73">
        <f t="shared" si="15"/>
        <v>2881.3467000000001</v>
      </c>
      <c r="H73">
        <f t="shared" si="18"/>
        <v>2718.7127999999998</v>
      </c>
      <c r="I73" s="4">
        <v>86</v>
      </c>
      <c r="J73">
        <f t="shared" si="19"/>
        <v>202.98179999999957</v>
      </c>
      <c r="K73">
        <f t="shared" si="16"/>
        <v>234.60505053941279</v>
      </c>
      <c r="L73">
        <f t="shared" si="14"/>
        <v>364.09780430433875</v>
      </c>
    </row>
    <row r="74" spans="2:12">
      <c r="B74" s="4">
        <v>87</v>
      </c>
      <c r="C74" s="5">
        <v>8.125799041173902E-2</v>
      </c>
      <c r="D74" s="5">
        <v>8.6826992645237341E-2</v>
      </c>
      <c r="E74" s="5">
        <v>0.13202800000000009</v>
      </c>
      <c r="F74">
        <f t="shared" si="17"/>
        <v>2646.7416494605873</v>
      </c>
      <c r="G74">
        <f t="shared" si="15"/>
        <v>2515.7310000000002</v>
      </c>
      <c r="H74">
        <f t="shared" si="18"/>
        <v>2358.5299</v>
      </c>
      <c r="I74" s="4">
        <v>87</v>
      </c>
      <c r="J74">
        <f t="shared" si="19"/>
        <v>191.64939999999979</v>
      </c>
      <c r="K74">
        <f t="shared" si="16"/>
        <v>218.43335703439561</v>
      </c>
      <c r="L74">
        <f t="shared" si="14"/>
        <v>349.44400649498266</v>
      </c>
    </row>
    <row r="75" spans="2:12">
      <c r="B75" s="4">
        <v>88</v>
      </c>
      <c r="C75" s="5">
        <v>8.8331036949781311E-2</v>
      </c>
      <c r="D75" s="5">
        <v>9.2405007792904115E-2</v>
      </c>
      <c r="E75" s="5">
        <v>0.14392899999999995</v>
      </c>
      <c r="F75">
        <f t="shared" si="17"/>
        <v>2297.2976429656046</v>
      </c>
      <c r="G75">
        <f t="shared" si="15"/>
        <v>2166.8805000000002</v>
      </c>
      <c r="H75">
        <f t="shared" si="18"/>
        <v>2017.2298000000001</v>
      </c>
      <c r="I75" s="4">
        <v>88</v>
      </c>
      <c r="J75">
        <f t="shared" si="19"/>
        <v>178.18399999999997</v>
      </c>
      <c r="K75">
        <f t="shared" si="16"/>
        <v>200.23060948879197</v>
      </c>
      <c r="L75">
        <f t="shared" si="14"/>
        <v>330.64775245439637</v>
      </c>
    </row>
    <row r="76" spans="2:12">
      <c r="B76" s="4">
        <v>89</v>
      </c>
      <c r="C76" s="5">
        <v>9.5902022762962696E-2</v>
      </c>
      <c r="D76" s="5">
        <v>9.8143983872657103E-2</v>
      </c>
      <c r="E76" s="5">
        <v>0.15666000000000002</v>
      </c>
      <c r="F76">
        <f t="shared" si="17"/>
        <v>1966.6498905112082</v>
      </c>
      <c r="G76">
        <f t="shared" si="15"/>
        <v>1839.0458000000001</v>
      </c>
      <c r="H76">
        <f t="shared" si="18"/>
        <v>1698.9088999999999</v>
      </c>
      <c r="I76" s="4">
        <v>89</v>
      </c>
      <c r="J76">
        <f t="shared" si="19"/>
        <v>162.92879999999991</v>
      </c>
      <c r="K76">
        <f t="shared" si="16"/>
        <v>180.49128133627778</v>
      </c>
      <c r="L76">
        <f t="shared" si="14"/>
        <v>308.09537184748592</v>
      </c>
    </row>
    <row r="77" spans="2:12">
      <c r="B77" s="4">
        <v>90</v>
      </c>
      <c r="C77" s="5">
        <v>0.10398996485567374</v>
      </c>
      <c r="D77" s="5">
        <v>0.10403097831490159</v>
      </c>
      <c r="E77" s="5">
        <v>0.17024699999999998</v>
      </c>
      <c r="F77">
        <f t="shared" si="17"/>
        <v>1658.5545186637223</v>
      </c>
      <c r="G77">
        <f t="shared" si="15"/>
        <v>1535.9801</v>
      </c>
      <c r="H77">
        <f t="shared" si="18"/>
        <v>1407.0550000000001</v>
      </c>
      <c r="I77" s="4">
        <v>90</v>
      </c>
      <c r="J77">
        <f t="shared" si="19"/>
        <v>146.31960000000004</v>
      </c>
      <c r="K77">
        <f t="shared" si="16"/>
        <v>159.78951247522036</v>
      </c>
      <c r="L77">
        <f t="shared" si="14"/>
        <v>282.36393113894269</v>
      </c>
    </row>
    <row r="78" spans="2:12">
      <c r="B78" s="4">
        <v>91</v>
      </c>
      <c r="C78" s="5"/>
      <c r="D78" s="5">
        <v>0.11005202254118707</v>
      </c>
      <c r="E78" s="5">
        <v>0.18471399999999996</v>
      </c>
      <c r="F78">
        <f t="shared" si="17"/>
        <v>1376.1905875247796</v>
      </c>
      <c r="G78">
        <f t="shared" si="15"/>
        <v>1260.7354</v>
      </c>
      <c r="H78">
        <f t="shared" si="18"/>
        <v>897.50249834795409</v>
      </c>
      <c r="I78" s="4">
        <v>91</v>
      </c>
      <c r="J78">
        <f t="shared" si="19"/>
        <v>0</v>
      </c>
      <c r="K78">
        <f t="shared" si="16"/>
        <v>138.74648065927249</v>
      </c>
      <c r="L78">
        <f t="shared" si="14"/>
        <v>254.2016681840521</v>
      </c>
    </row>
    <row r="79" spans="2:12">
      <c r="B79" s="4">
        <v>92</v>
      </c>
      <c r="C79" s="5"/>
      <c r="D79" s="5"/>
      <c r="E79" s="5">
        <v>0.20007900000000001</v>
      </c>
      <c r="F79">
        <f t="shared" si="17"/>
        <v>1121.9889193407275</v>
      </c>
      <c r="G79">
        <f t="shared" si="15"/>
        <v>897.50249834795409</v>
      </c>
      <c r="H79">
        <f t="shared" si="18"/>
        <v>703.32424282038085</v>
      </c>
      <c r="I79" s="4">
        <v>92</v>
      </c>
      <c r="J79">
        <f t="shared" si="19"/>
        <v>0</v>
      </c>
      <c r="K79">
        <f t="shared" si="16"/>
        <v>0</v>
      </c>
      <c r="L79">
        <f t="shared" si="14"/>
        <v>224.48642099277342</v>
      </c>
    </row>
    <row r="80" spans="2:12">
      <c r="B80" s="4">
        <v>93</v>
      </c>
      <c r="C80" s="5"/>
      <c r="D80" s="5"/>
      <c r="E80" s="5">
        <v>0.21635399999999999</v>
      </c>
      <c r="F80">
        <f t="shared" si="17"/>
        <v>897.50249834795409</v>
      </c>
      <c r="G80">
        <f t="shared" si="15"/>
        <v>703.32424282038085</v>
      </c>
      <c r="H80">
        <f t="shared" si="18"/>
        <v>539.06427255816652</v>
      </c>
      <c r="I80" s="4">
        <v>93</v>
      </c>
      <c r="J80">
        <f t="shared" si="19"/>
        <v>0</v>
      </c>
      <c r="K80">
        <f t="shared" si="16"/>
        <v>0</v>
      </c>
      <c r="L80">
        <f t="shared" si="14"/>
        <v>194.17825552757324</v>
      </c>
    </row>
    <row r="81" spans="2:12">
      <c r="B81" s="4">
        <v>94</v>
      </c>
      <c r="C81" s="5"/>
      <c r="D81" s="5"/>
      <c r="E81" s="5">
        <v>0.23354800000000003</v>
      </c>
      <c r="F81">
        <f t="shared" si="17"/>
        <v>703.32424282038085</v>
      </c>
      <c r="G81">
        <f t="shared" si="15"/>
        <v>539.06427255816652</v>
      </c>
      <c r="H81">
        <f t="shared" si="18"/>
        <v>403.4022795976332</v>
      </c>
      <c r="I81" s="4">
        <v>94</v>
      </c>
      <c r="J81">
        <f t="shared" si="19"/>
        <v>0</v>
      </c>
      <c r="K81">
        <f t="shared" si="16"/>
        <v>0</v>
      </c>
      <c r="L81">
        <f t="shared" si="14"/>
        <v>164.25997026221432</v>
      </c>
    </row>
    <row r="82" spans="2:12">
      <c r="B82" s="4">
        <v>95</v>
      </c>
      <c r="C82" s="5"/>
      <c r="D82" s="5"/>
      <c r="E82" s="5">
        <v>0.25166200000000005</v>
      </c>
      <c r="F82">
        <f t="shared" si="17"/>
        <v>539.06427255816652</v>
      </c>
      <c r="G82">
        <f t="shared" si="15"/>
        <v>403.4022795976332</v>
      </c>
      <c r="H82">
        <f t="shared" si="18"/>
        <v>294.20612333790905</v>
      </c>
      <c r="I82" s="4">
        <v>95</v>
      </c>
      <c r="J82">
        <f t="shared" si="19"/>
        <v>0</v>
      </c>
      <c r="K82">
        <f t="shared" si="16"/>
        <v>0</v>
      </c>
      <c r="L82">
        <f t="shared" si="14"/>
        <v>135.66199296053333</v>
      </c>
    </row>
    <row r="83" spans="2:12">
      <c r="B83" s="4">
        <v>96</v>
      </c>
      <c r="C83" s="5"/>
      <c r="D83" s="5"/>
      <c r="E83" s="5">
        <v>0.27068800000000004</v>
      </c>
      <c r="F83">
        <f t="shared" si="17"/>
        <v>403.4022795976332</v>
      </c>
      <c r="G83">
        <f t="shared" si="15"/>
        <v>294.20612333790905</v>
      </c>
      <c r="H83">
        <f t="shared" si="18"/>
        <v>208.70599921630929</v>
      </c>
      <c r="I83" s="4">
        <v>96</v>
      </c>
      <c r="J83">
        <f t="shared" si="19"/>
        <v>0</v>
      </c>
      <c r="K83">
        <f t="shared" si="16"/>
        <v>0</v>
      </c>
      <c r="L83">
        <f t="shared" si="14"/>
        <v>109.19615625972415</v>
      </c>
    </row>
    <row r="84" spans="2:12">
      <c r="B84" s="4">
        <v>97</v>
      </c>
      <c r="C84" s="5"/>
      <c r="D84" s="5"/>
      <c r="E84" s="5">
        <v>0.29061299999999995</v>
      </c>
      <c r="F84">
        <f t="shared" si="17"/>
        <v>294.20612333790905</v>
      </c>
      <c r="G84">
        <f t="shared" si="15"/>
        <v>208.70599921630929</v>
      </c>
      <c r="H84">
        <f t="shared" si="18"/>
        <v>143.71202917636154</v>
      </c>
      <c r="I84" s="4">
        <v>97</v>
      </c>
      <c r="J84">
        <f t="shared" si="19"/>
        <v>0</v>
      </c>
      <c r="K84">
        <f t="shared" si="16"/>
        <v>0</v>
      </c>
      <c r="L84">
        <f t="shared" si="14"/>
        <v>85.500124121599754</v>
      </c>
    </row>
    <row r="85" spans="2:12">
      <c r="B85" s="4">
        <v>98</v>
      </c>
      <c r="C85" s="5"/>
      <c r="D85" s="5"/>
      <c r="E85" s="5">
        <v>0.31141400000000008</v>
      </c>
      <c r="F85">
        <f t="shared" si="17"/>
        <v>208.70599921630929</v>
      </c>
      <c r="G85">
        <f t="shared" si="15"/>
        <v>143.71202917636154</v>
      </c>
      <c r="H85">
        <f t="shared" si="18"/>
        <v>95.847588162940909</v>
      </c>
      <c r="I85" s="4">
        <v>98</v>
      </c>
      <c r="J85">
        <f t="shared" si="19"/>
        <v>0</v>
      </c>
      <c r="K85">
        <f t="shared" si="16"/>
        <v>0</v>
      </c>
      <c r="L85">
        <f t="shared" si="14"/>
        <v>64.993970039947754</v>
      </c>
    </row>
    <row r="86" spans="2:12">
      <c r="B86" s="4">
        <v>99</v>
      </c>
      <c r="C86" s="5"/>
      <c r="D86" s="5"/>
      <c r="E86" s="5">
        <v>0.33305800000000008</v>
      </c>
      <c r="F86">
        <f t="shared" si="17"/>
        <v>143.71202917636154</v>
      </c>
      <c r="G86">
        <f t="shared" si="15"/>
        <v>95.847588162940909</v>
      </c>
      <c r="H86">
        <f t="shared" si="18"/>
        <v>61.773291333074603</v>
      </c>
      <c r="I86" s="4">
        <v>99</v>
      </c>
      <c r="J86">
        <f t="shared" si="19"/>
        <v>0</v>
      </c>
      <c r="K86">
        <f t="shared" si="16"/>
        <v>0</v>
      </c>
      <c r="L86">
        <f t="shared" si="14"/>
        <v>47.864441013420631</v>
      </c>
    </row>
    <row r="87" spans="2:12">
      <c r="B87" s="4">
        <v>100</v>
      </c>
      <c r="C87" s="5"/>
      <c r="D87" s="5"/>
      <c r="E87" s="5">
        <v>0.35550499999999996</v>
      </c>
      <c r="F87">
        <f t="shared" si="17"/>
        <v>95.847588162940909</v>
      </c>
      <c r="G87">
        <f t="shared" si="15"/>
        <v>61.773291333074603</v>
      </c>
      <c r="H87">
        <f t="shared" si="18"/>
        <v>38.379622358656583</v>
      </c>
      <c r="I87" s="4">
        <v>100</v>
      </c>
      <c r="J87">
        <f t="shared" si="19"/>
        <v>0</v>
      </c>
      <c r="K87">
        <f t="shared" si="16"/>
        <v>0</v>
      </c>
      <c r="L87">
        <f t="shared" si="14"/>
        <v>34.074296829866306</v>
      </c>
    </row>
    <row r="88" spans="2:12">
      <c r="B88" s="4">
        <v>101</v>
      </c>
      <c r="C88" s="5"/>
      <c r="D88" s="5"/>
      <c r="E88" s="5">
        <v>0.37870200000000004</v>
      </c>
      <c r="F88">
        <f t="shared" si="17"/>
        <v>61.773291333074603</v>
      </c>
      <c r="G88">
        <f t="shared" si="15"/>
        <v>38.379622358656583</v>
      </c>
      <c r="H88">
        <f t="shared" si="18"/>
        <v>22.92844695252975</v>
      </c>
      <c r="I88" s="4">
        <v>101</v>
      </c>
      <c r="J88">
        <f t="shared" si="19"/>
        <v>0</v>
      </c>
      <c r="K88">
        <f t="shared" si="16"/>
        <v>0</v>
      </c>
      <c r="L88">
        <f t="shared" si="14"/>
        <v>23.39366897441802</v>
      </c>
    </row>
    <row r="89" spans="2:12">
      <c r="B89" s="4">
        <v>102</v>
      </c>
      <c r="C89" s="5"/>
      <c r="D89" s="5"/>
      <c r="E89" s="5">
        <v>0.40258799999999989</v>
      </c>
      <c r="F89">
        <f t="shared" si="17"/>
        <v>38.379622358656583</v>
      </c>
      <c r="G89">
        <f t="shared" si="15"/>
        <v>22.92844695252975</v>
      </c>
      <c r="H89">
        <f t="shared" si="18"/>
        <v>13.13593654357382</v>
      </c>
      <c r="I89" s="4">
        <v>102</v>
      </c>
      <c r="J89">
        <f t="shared" si="19"/>
        <v>0</v>
      </c>
      <c r="K89">
        <f t="shared" si="16"/>
        <v>0</v>
      </c>
      <c r="L89">
        <f t="shared" si="14"/>
        <v>15.451175406126833</v>
      </c>
    </row>
    <row r="90" spans="2:12">
      <c r="B90" s="4">
        <v>103</v>
      </c>
      <c r="C90" s="5"/>
      <c r="D90" s="5"/>
      <c r="E90" s="5">
        <v>0.42708999999999997</v>
      </c>
      <c r="F90">
        <f t="shared" si="17"/>
        <v>22.92844695252975</v>
      </c>
      <c r="G90">
        <f t="shared" si="15"/>
        <v>13.13593654357382</v>
      </c>
      <c r="H90">
        <f t="shared" si="18"/>
        <v>7.1968249619374198</v>
      </c>
      <c r="I90" s="4">
        <v>103</v>
      </c>
      <c r="J90">
        <f t="shared" si="19"/>
        <v>0</v>
      </c>
      <c r="K90">
        <f t="shared" si="16"/>
        <v>0</v>
      </c>
      <c r="L90">
        <f t="shared" si="14"/>
        <v>9.7925104089559305</v>
      </c>
    </row>
    <row r="91" spans="2:12">
      <c r="B91" s="4">
        <v>104</v>
      </c>
      <c r="C91" s="5"/>
      <c r="D91" s="5"/>
      <c r="E91" s="5">
        <v>0.45212699999999995</v>
      </c>
      <c r="F91">
        <f t="shared" si="17"/>
        <v>13.13593654357382</v>
      </c>
      <c r="G91">
        <f t="shared" si="15"/>
        <v>7.1968249619374198</v>
      </c>
      <c r="H91">
        <f t="shared" si="18"/>
        <v>3.7595637855164123</v>
      </c>
      <c r="I91" s="4">
        <v>104</v>
      </c>
      <c r="J91">
        <f t="shared" si="19"/>
        <v>0</v>
      </c>
      <c r="K91">
        <f t="shared" si="16"/>
        <v>0</v>
      </c>
      <c r="L91">
        <f t="shared" si="14"/>
        <v>5.9391115816364</v>
      </c>
    </row>
    <row r="92" spans="2:12">
      <c r="B92" s="4">
        <v>105</v>
      </c>
      <c r="C92" s="5"/>
      <c r="D92" s="5"/>
      <c r="E92" s="5">
        <v>0.47760800000000003</v>
      </c>
      <c r="F92">
        <f t="shared" si="17"/>
        <v>7.1968249619374198</v>
      </c>
      <c r="G92">
        <f t="shared" si="15"/>
        <v>3.7595637855164123</v>
      </c>
      <c r="H92">
        <f t="shared" si="18"/>
        <v>1.8668790698463138</v>
      </c>
      <c r="I92" s="4">
        <v>105</v>
      </c>
      <c r="J92">
        <f t="shared" si="19"/>
        <v>0</v>
      </c>
      <c r="K92">
        <f t="shared" si="16"/>
        <v>0</v>
      </c>
      <c r="L92">
        <f t="shared" si="14"/>
        <v>3.4372611764210075</v>
      </c>
    </row>
    <row r="93" spans="2:12">
      <c r="B93" s="4">
        <v>106</v>
      </c>
      <c r="C93" s="5"/>
      <c r="D93" s="5"/>
      <c r="E93" s="5">
        <v>0.50343199999999999</v>
      </c>
      <c r="F93">
        <f t="shared" si="17"/>
        <v>3.7595637855164123</v>
      </c>
      <c r="G93">
        <f t="shared" si="15"/>
        <v>1.8668790698463138</v>
      </c>
      <c r="H93">
        <f t="shared" si="18"/>
        <v>0.8783796705161796</v>
      </c>
      <c r="I93" s="4">
        <v>106</v>
      </c>
      <c r="J93">
        <f t="shared" si="19"/>
        <v>0</v>
      </c>
      <c r="K93">
        <f t="shared" si="16"/>
        <v>0</v>
      </c>
      <c r="L93">
        <f t="shared" si="14"/>
        <v>1.8926847156700985</v>
      </c>
    </row>
    <row r="94" spans="2:12">
      <c r="B94" s="4">
        <v>107</v>
      </c>
      <c r="C94" s="5"/>
      <c r="D94" s="5"/>
      <c r="E94" s="5">
        <v>0.52949299999999999</v>
      </c>
      <c r="F94">
        <f t="shared" si="17"/>
        <v>1.8668790698463138</v>
      </c>
      <c r="G94">
        <f t="shared" si="15"/>
        <v>0.8783796705161796</v>
      </c>
      <c r="H94">
        <f t="shared" si="18"/>
        <v>0.39028692548177202</v>
      </c>
      <c r="I94" s="4">
        <v>107</v>
      </c>
      <c r="J94">
        <f t="shared" si="19"/>
        <v>0</v>
      </c>
      <c r="K94">
        <f t="shared" si="16"/>
        <v>0</v>
      </c>
      <c r="L94">
        <f t="shared" si="14"/>
        <v>0.9884993993301342</v>
      </c>
    </row>
    <row r="95" spans="2:12">
      <c r="B95" s="4">
        <v>108</v>
      </c>
      <c r="C95" s="5"/>
      <c r="D95" s="5"/>
      <c r="E95" s="5">
        <v>0.555674</v>
      </c>
      <c r="F95">
        <f t="shared" si="17"/>
        <v>0.8783796705161796</v>
      </c>
      <c r="G95">
        <f t="shared" si="15"/>
        <v>0.39028692548177202</v>
      </c>
      <c r="H95">
        <f t="shared" si="18"/>
        <v>0.16319574588172461</v>
      </c>
      <c r="I95" s="4">
        <v>108</v>
      </c>
      <c r="J95">
        <f t="shared" si="19"/>
        <v>0</v>
      </c>
      <c r="K95">
        <f t="shared" si="16"/>
        <v>0</v>
      </c>
      <c r="L95">
        <f t="shared" si="14"/>
        <v>0.48809274503440758</v>
      </c>
    </row>
    <row r="96" spans="2:12">
      <c r="B96" s="4">
        <v>109</v>
      </c>
      <c r="C96" s="5"/>
      <c r="D96" s="5"/>
      <c r="E96" s="5">
        <v>0.58185699999999996</v>
      </c>
      <c r="F96">
        <f t="shared" si="17"/>
        <v>0.39028692548177202</v>
      </c>
      <c r="G96">
        <f t="shared" si="15"/>
        <v>0.16319574588172461</v>
      </c>
      <c r="H96">
        <f t="shared" si="18"/>
        <v>6.3986114436798358E-2</v>
      </c>
      <c r="I96" s="4">
        <v>109</v>
      </c>
      <c r="J96">
        <f t="shared" si="19"/>
        <v>0</v>
      </c>
      <c r="K96">
        <f t="shared" si="16"/>
        <v>0</v>
      </c>
      <c r="L96">
        <f t="shared" si="14"/>
        <v>0.2270911796000474</v>
      </c>
    </row>
    <row r="97" spans="2:12">
      <c r="B97" s="4">
        <v>110</v>
      </c>
      <c r="C97" s="5"/>
      <c r="D97" s="5"/>
      <c r="E97" s="5">
        <v>0.60791799999999996</v>
      </c>
      <c r="F97">
        <f t="shared" si="17"/>
        <v>0.16319574588172461</v>
      </c>
      <c r="G97">
        <f t="shared" si="15"/>
        <v>6.3986114436798358E-2</v>
      </c>
      <c r="H97">
        <f t="shared" si="18"/>
        <v>2.3436130148651695E-2</v>
      </c>
      <c r="I97" s="4">
        <v>110</v>
      </c>
      <c r="J97">
        <f t="shared" si="19"/>
        <v>0</v>
      </c>
      <c r="K97">
        <f t="shared" si="16"/>
        <v>0</v>
      </c>
      <c r="L97">
        <f t="shared" si="14"/>
        <v>9.9209631444926255E-2</v>
      </c>
    </row>
    <row r="98" spans="2:12">
      <c r="B98" s="4">
        <v>111</v>
      </c>
      <c r="C98" s="5"/>
      <c r="D98" s="5"/>
      <c r="E98" s="5">
        <v>0.63373100000000004</v>
      </c>
      <c r="F98">
        <f t="shared" si="17"/>
        <v>6.3986114436798358E-2</v>
      </c>
      <c r="G98">
        <f t="shared" si="15"/>
        <v>2.3436130148651695E-2</v>
      </c>
      <c r="H98">
        <f t="shared" si="18"/>
        <v>7.9877128024348088E-3</v>
      </c>
      <c r="I98" s="4">
        <v>111</v>
      </c>
      <c r="J98">
        <f t="shared" si="19"/>
        <v>0</v>
      </c>
      <c r="K98">
        <f t="shared" si="16"/>
        <v>0</v>
      </c>
      <c r="L98">
        <f t="shared" si="14"/>
        <v>4.0549984288146664E-2</v>
      </c>
    </row>
    <row r="99" spans="2:12">
      <c r="B99" s="4">
        <v>112</v>
      </c>
      <c r="C99" s="5"/>
      <c r="D99" s="5"/>
      <c r="E99" s="5">
        <v>0.65917099999999995</v>
      </c>
      <c r="F99">
        <f t="shared" si="17"/>
        <v>2.3436130148651695E-2</v>
      </c>
      <c r="G99">
        <f t="shared" si="15"/>
        <v>7.9877128024348088E-3</v>
      </c>
      <c r="H99">
        <f t="shared" si="18"/>
        <v>2.5232066463099223E-3</v>
      </c>
      <c r="I99" s="4">
        <v>112</v>
      </c>
      <c r="J99">
        <f t="shared" si="19"/>
        <v>0</v>
      </c>
      <c r="K99">
        <f t="shared" si="16"/>
        <v>0</v>
      </c>
      <c r="L99">
        <f t="shared" si="14"/>
        <v>1.5448417346216886E-2</v>
      </c>
    </row>
    <row r="100" spans="2:12">
      <c r="B100" s="4">
        <v>113</v>
      </c>
      <c r="C100" s="5"/>
      <c r="D100" s="5"/>
      <c r="E100" s="5">
        <v>0.684114</v>
      </c>
      <c r="F100">
        <f t="shared" si="17"/>
        <v>7.9877128024348088E-3</v>
      </c>
      <c r="G100">
        <f t="shared" si="15"/>
        <v>2.5232066463099223E-3</v>
      </c>
      <c r="H100">
        <f t="shared" si="18"/>
        <v>7.3566108338482821E-4</v>
      </c>
      <c r="I100" s="4">
        <v>113</v>
      </c>
      <c r="J100">
        <f t="shared" si="19"/>
        <v>0</v>
      </c>
      <c r="K100">
        <f t="shared" si="16"/>
        <v>0</v>
      </c>
      <c r="L100">
        <f t="shared" si="14"/>
        <v>5.4645061561248865E-3</v>
      </c>
    </row>
    <row r="101" spans="2:12">
      <c r="B101" s="4">
        <v>114</v>
      </c>
      <c r="C101" s="5"/>
      <c r="D101" s="5"/>
      <c r="E101" s="5">
        <v>0.70844200000000002</v>
      </c>
      <c r="F101">
        <f t="shared" si="17"/>
        <v>2.5232066463099223E-3</v>
      </c>
      <c r="G101">
        <f t="shared" si="15"/>
        <v>7.3566108338482821E-4</v>
      </c>
      <c r="H101">
        <f t="shared" si="18"/>
        <v>1.971262725816318E-4</v>
      </c>
      <c r="I101" s="4">
        <v>114</v>
      </c>
      <c r="J101">
        <f t="shared" si="19"/>
        <v>0</v>
      </c>
      <c r="K101">
        <f t="shared" si="16"/>
        <v>0</v>
      </c>
      <c r="L101">
        <f t="shared" si="14"/>
        <v>1.7875455629250941E-3</v>
      </c>
    </row>
    <row r="102" spans="2:12">
      <c r="B102" s="4">
        <v>115</v>
      </c>
      <c r="C102" s="5"/>
      <c r="D102" s="5"/>
      <c r="E102" s="5">
        <v>0.73204199999999997</v>
      </c>
      <c r="F102">
        <f t="shared" si="17"/>
        <v>7.3566108338482821E-4</v>
      </c>
      <c r="G102">
        <f t="shared" si="15"/>
        <v>1.971262725816318E-4</v>
      </c>
      <c r="H102">
        <f t="shared" si="18"/>
        <v>4.833358790056288E-5</v>
      </c>
      <c r="I102" s="4">
        <v>115</v>
      </c>
      <c r="J102">
        <f t="shared" si="19"/>
        <v>0</v>
      </c>
      <c r="K102">
        <f t="shared" si="16"/>
        <v>0</v>
      </c>
      <c r="L102">
        <f t="shared" si="14"/>
        <v>5.3853481080319641E-4</v>
      </c>
    </row>
    <row r="103" spans="2:12">
      <c r="B103" s="4">
        <v>116</v>
      </c>
      <c r="C103" s="5"/>
      <c r="D103" s="5"/>
      <c r="E103" s="5">
        <v>0.75480899999999995</v>
      </c>
      <c r="F103">
        <f t="shared" si="17"/>
        <v>1.971262725816318E-4</v>
      </c>
      <c r="G103">
        <f t="shared" si="15"/>
        <v>4.833358790056288E-5</v>
      </c>
      <c r="H103">
        <f t="shared" si="18"/>
        <v>1.079540352476652E-5</v>
      </c>
      <c r="I103" s="4">
        <v>116</v>
      </c>
      <c r="J103">
        <f t="shared" si="19"/>
        <v>0</v>
      </c>
      <c r="K103">
        <f t="shared" si="16"/>
        <v>0</v>
      </c>
      <c r="L103">
        <f t="shared" si="14"/>
        <v>1.4879268468106892E-4</v>
      </c>
    </row>
    <row r="104" spans="2:12">
      <c r="B104" s="4">
        <v>117</v>
      </c>
      <c r="C104" s="5"/>
      <c r="D104" s="5"/>
      <c r="E104" s="5">
        <v>0.77664800000000001</v>
      </c>
      <c r="F104">
        <f t="shared" si="17"/>
        <v>4.833358790056288E-5</v>
      </c>
      <c r="G104">
        <f t="shared" si="15"/>
        <v>1.079540352476652E-5</v>
      </c>
      <c r="H104">
        <f t="shared" si="18"/>
        <v>2.1863175080462905E-6</v>
      </c>
      <c r="I104" s="4">
        <v>117</v>
      </c>
      <c r="J104">
        <f t="shared" si="19"/>
        <v>0</v>
      </c>
      <c r="K104">
        <f t="shared" si="16"/>
        <v>0</v>
      </c>
      <c r="L104">
        <f t="shared" si="14"/>
        <v>3.7538184375796361E-5</v>
      </c>
    </row>
    <row r="105" spans="2:12">
      <c r="B105" s="4">
        <v>118</v>
      </c>
      <c r="C105" s="5"/>
      <c r="D105" s="5"/>
      <c r="E105" s="5">
        <v>0.79747699999999999</v>
      </c>
      <c r="F105">
        <f t="shared" si="17"/>
        <v>1.079540352476652E-5</v>
      </c>
      <c r="G105">
        <f t="shared" si="15"/>
        <v>2.1863175080462905E-6</v>
      </c>
      <c r="H105">
        <f t="shared" si="18"/>
        <v>3.9960418253316053E-7</v>
      </c>
      <c r="I105" s="4">
        <v>118</v>
      </c>
      <c r="J105">
        <f t="shared" si="19"/>
        <v>0</v>
      </c>
      <c r="K105">
        <f t="shared" si="16"/>
        <v>0</v>
      </c>
      <c r="L105">
        <f t="shared" si="14"/>
        <v>8.6090860167202291E-6</v>
      </c>
    </row>
    <row r="106" spans="2:12">
      <c r="B106" s="4">
        <v>119</v>
      </c>
      <c r="C106" s="5"/>
      <c r="D106" s="5"/>
      <c r="E106" s="5">
        <v>0.81722500000000009</v>
      </c>
      <c r="F106">
        <f t="shared" si="17"/>
        <v>2.1863175080462905E-6</v>
      </c>
      <c r="G106">
        <f t="shared" si="15"/>
        <v>3.9960418253316053E-7</v>
      </c>
      <c r="H106">
        <f t="shared" si="18"/>
        <v>0</v>
      </c>
      <c r="I106" s="4">
        <v>119</v>
      </c>
      <c r="J106">
        <f t="shared" si="19"/>
        <v>0</v>
      </c>
      <c r="K106">
        <f t="shared" si="16"/>
        <v>0</v>
      </c>
      <c r="L106">
        <f t="shared" si="14"/>
        <v>1.7867133255131299E-6</v>
      </c>
    </row>
    <row r="107" spans="2:12">
      <c r="B107" s="4">
        <v>120</v>
      </c>
      <c r="C107" s="5"/>
      <c r="D107" s="5"/>
      <c r="E107" s="5">
        <v>1</v>
      </c>
      <c r="F107">
        <f t="shared" si="17"/>
        <v>3.9960418253316053E-7</v>
      </c>
      <c r="G107">
        <f t="shared" si="15"/>
        <v>0</v>
      </c>
      <c r="H107">
        <f t="shared" si="18"/>
        <v>0</v>
      </c>
      <c r="I107" s="4">
        <v>120</v>
      </c>
      <c r="J107">
        <f t="shared" si="19"/>
        <v>0</v>
      </c>
      <c r="K107">
        <f t="shared" si="16"/>
        <v>0</v>
      </c>
      <c r="L107">
        <f t="shared" si="14"/>
        <v>3.9960418253316053E-7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2020-08-31T15:02:54Z</dcterms:created>
  <dcterms:modified xsi:type="dcterms:W3CDTF">2020-08-31T15:41:18Z</dcterms:modified>
</cp:coreProperties>
</file>