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0055" windowHeight="76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9" i="2"/>
  <c r="B19"/>
  <c r="B25" s="1"/>
  <c r="C18"/>
  <c r="D18"/>
  <c r="B18"/>
  <c r="B24" s="1"/>
  <c r="B33" s="1"/>
  <c r="B20"/>
  <c r="B26" s="1"/>
  <c r="B35" s="1"/>
  <c r="C46"/>
  <c r="D46"/>
  <c r="D45"/>
  <c r="E46"/>
  <c r="E45"/>
  <c r="E44"/>
  <c r="C32"/>
  <c r="D32"/>
  <c r="E32"/>
  <c r="B32"/>
  <c r="E29"/>
  <c r="E23"/>
  <c r="D23"/>
  <c r="C23"/>
  <c r="B23"/>
  <c r="C17"/>
  <c r="D17"/>
  <c r="E17"/>
  <c r="B17"/>
  <c r="E12"/>
  <c r="D13"/>
  <c r="D12"/>
  <c r="C13"/>
  <c r="C14"/>
  <c r="C12"/>
  <c r="B13"/>
  <c r="B14"/>
  <c r="B15"/>
  <c r="B12"/>
  <c r="D71" i="1"/>
  <c r="E69"/>
  <c r="E67"/>
  <c r="E68"/>
  <c r="E66"/>
  <c r="D69"/>
  <c r="D67"/>
  <c r="D68"/>
  <c r="D66"/>
  <c r="F60"/>
  <c r="F59"/>
  <c r="B59" s="1"/>
  <c r="B63" s="1"/>
  <c r="F58"/>
  <c r="C59"/>
  <c r="B60"/>
  <c r="C58"/>
  <c r="C63" s="1"/>
  <c r="D58"/>
  <c r="B58"/>
  <c r="F49"/>
  <c r="B49" s="1"/>
  <c r="F48"/>
  <c r="B48" s="1"/>
  <c r="F40"/>
  <c r="F39"/>
  <c r="F47"/>
  <c r="C47" s="1"/>
  <c r="C53" s="1"/>
  <c r="F38"/>
  <c r="B47"/>
  <c r="C39"/>
  <c r="C38"/>
  <c r="D38"/>
  <c r="B39"/>
  <c r="B40"/>
  <c r="B38"/>
  <c r="F30"/>
  <c r="F29"/>
  <c r="F28"/>
  <c r="D28"/>
  <c r="C29"/>
  <c r="C28"/>
  <c r="B29"/>
  <c r="B30"/>
  <c r="B28"/>
  <c r="F22"/>
  <c r="F21"/>
  <c r="F20"/>
  <c r="C21"/>
  <c r="B21"/>
  <c r="B22"/>
  <c r="D20"/>
  <c r="C20"/>
  <c r="B20"/>
  <c r="C25" i="2" l="1"/>
  <c r="C34" s="1"/>
  <c r="B34"/>
  <c r="C24"/>
  <c r="B53" i="1"/>
  <c r="C48"/>
  <c r="D47"/>
  <c r="C29" i="2" l="1"/>
  <c r="C35" s="1"/>
  <c r="C41" s="1"/>
  <c r="I46" s="1"/>
  <c r="D24"/>
  <c r="D33" s="1"/>
  <c r="E33" s="1"/>
  <c r="E39" s="1"/>
  <c r="K44" s="1"/>
  <c r="C33"/>
  <c r="D29" l="1"/>
  <c r="D34" s="1"/>
  <c r="D40" s="1"/>
  <c r="J45" s="1"/>
  <c r="E34" l="1"/>
  <c r="E40" s="1"/>
  <c r="K45" s="1"/>
  <c r="D35"/>
  <c r="D41" s="1"/>
  <c r="J46" s="1"/>
  <c r="E35" l="1"/>
  <c r="E41" s="1"/>
  <c r="K46" s="1"/>
  <c r="H49" s="1"/>
</calcChain>
</file>

<file path=xl/sharedStrings.xml><?xml version="1.0" encoding="utf-8"?>
<sst xmlns="http://schemas.openxmlformats.org/spreadsheetml/2006/main" count="15" uniqueCount="14">
  <si>
    <t>development year</t>
  </si>
  <si>
    <t xml:space="preserve">accident </t>
  </si>
  <si>
    <t>most recent</t>
  </si>
  <si>
    <t>most</t>
  </si>
  <si>
    <t>umtimate</t>
  </si>
  <si>
    <t>ultimate</t>
  </si>
  <si>
    <t>utlimate</t>
  </si>
  <si>
    <t>average</t>
  </si>
  <si>
    <t xml:space="preserve">reserves </t>
  </si>
  <si>
    <t>till date</t>
  </si>
  <si>
    <t>reserve</t>
  </si>
  <si>
    <t>year</t>
  </si>
  <si>
    <t>inflation</t>
  </si>
  <si>
    <t>df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</si>
</sst>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F71"/>
  <sheetViews>
    <sheetView tabSelected="1" workbookViewId="0">
      <selection activeCell="D1" sqref="D1"/>
    </sheetView>
  </sheetViews>
  <sheetFormatPr defaultRowHeight="15"/>
  <sheetData>
    <row r="3" spans="1:4">
      <c r="A3" s="2"/>
      <c r="B3" s="3" t="s">
        <v>0</v>
      </c>
      <c r="C3" s="4"/>
      <c r="D3" s="4"/>
    </row>
    <row r="4" spans="1:4">
      <c r="A4" s="2" t="s">
        <v>1</v>
      </c>
      <c r="B4" s="2">
        <v>0</v>
      </c>
      <c r="C4" s="2">
        <v>1</v>
      </c>
      <c r="D4" s="2">
        <v>2</v>
      </c>
    </row>
    <row r="5" spans="1:4">
      <c r="A5" s="2">
        <v>2014</v>
      </c>
      <c r="B5" s="1">
        <v>5419</v>
      </c>
      <c r="C5" s="1">
        <v>908</v>
      </c>
      <c r="D5" s="1">
        <v>239</v>
      </c>
    </row>
    <row r="6" spans="1:4">
      <c r="A6" s="2">
        <v>2015</v>
      </c>
      <c r="B6" s="1">
        <v>6234</v>
      </c>
      <c r="C6" s="1">
        <v>1088</v>
      </c>
      <c r="D6" s="1"/>
    </row>
    <row r="7" spans="1:4">
      <c r="A7" s="2">
        <v>2016</v>
      </c>
      <c r="B7" s="1">
        <v>7719</v>
      </c>
      <c r="C7" s="1"/>
      <c r="D7" s="1"/>
    </row>
    <row r="10" spans="1:4">
      <c r="A10" s="2"/>
      <c r="B10" s="3"/>
      <c r="C10" s="4"/>
      <c r="D10" s="4"/>
    </row>
    <row r="11" spans="1:4">
      <c r="A11" s="2"/>
      <c r="B11" s="2"/>
      <c r="C11" s="2"/>
      <c r="D11" s="2"/>
    </row>
    <row r="12" spans="1:4">
      <c r="A12" s="2"/>
      <c r="B12" s="1">
        <v>760</v>
      </c>
      <c r="C12" s="1">
        <v>98</v>
      </c>
      <c r="D12" s="1">
        <v>37</v>
      </c>
    </row>
    <row r="13" spans="1:4">
      <c r="A13" s="2"/>
      <c r="B13" s="1">
        <v>819</v>
      </c>
      <c r="C13" s="1">
        <v>93</v>
      </c>
      <c r="D13" s="1"/>
    </row>
    <row r="14" spans="1:4">
      <c r="A14" s="2"/>
      <c r="B14" s="1">
        <v>881</v>
      </c>
      <c r="C14" s="1"/>
      <c r="D14" s="1"/>
    </row>
    <row r="18" spans="1:6">
      <c r="A18" s="2"/>
      <c r="B18" s="3"/>
      <c r="C18" s="4"/>
      <c r="D18" s="4"/>
      <c r="F18" t="s">
        <v>2</v>
      </c>
    </row>
    <row r="19" spans="1:6">
      <c r="A19" s="2"/>
      <c r="B19" s="2"/>
      <c r="C19" s="2"/>
      <c r="D19" s="2"/>
    </row>
    <row r="20" spans="1:6">
      <c r="A20" s="2"/>
      <c r="B20" s="1">
        <f>B5</f>
        <v>5419</v>
      </c>
      <c r="C20" s="1">
        <f>B20+C5</f>
        <v>6327</v>
      </c>
      <c r="D20" s="1">
        <f>C20+D5</f>
        <v>6566</v>
      </c>
      <c r="F20">
        <f>D20</f>
        <v>6566</v>
      </c>
    </row>
    <row r="21" spans="1:6">
      <c r="A21" s="2"/>
      <c r="B21" s="1">
        <f t="shared" ref="B21:C22" si="0">B6</f>
        <v>6234</v>
      </c>
      <c r="C21" s="1">
        <f>B21+C6</f>
        <v>7322</v>
      </c>
      <c r="D21" s="1"/>
      <c r="F21">
        <f>C21</f>
        <v>7322</v>
      </c>
    </row>
    <row r="22" spans="1:6">
      <c r="A22" s="2"/>
      <c r="B22" s="1">
        <f t="shared" si="0"/>
        <v>7719</v>
      </c>
      <c r="C22" s="1"/>
      <c r="D22" s="1"/>
      <c r="F22">
        <f>B22</f>
        <v>7719</v>
      </c>
    </row>
    <row r="26" spans="1:6">
      <c r="A26" s="2"/>
      <c r="B26" s="3"/>
      <c r="C26" s="4"/>
      <c r="D26" s="4"/>
    </row>
    <row r="27" spans="1:6">
      <c r="A27" s="2"/>
      <c r="B27" s="2"/>
      <c r="C27" s="2"/>
      <c r="D27" s="2"/>
      <c r="F27" t="s">
        <v>3</v>
      </c>
    </row>
    <row r="28" spans="1:6">
      <c r="A28" s="2"/>
      <c r="B28" s="1">
        <f>B12</f>
        <v>760</v>
      </c>
      <c r="C28" s="1">
        <f>B28+C12</f>
        <v>858</v>
      </c>
      <c r="D28" s="1">
        <f>C28+D12</f>
        <v>895</v>
      </c>
      <c r="F28">
        <f>D28</f>
        <v>895</v>
      </c>
    </row>
    <row r="29" spans="1:6">
      <c r="A29" s="2"/>
      <c r="B29" s="1">
        <f t="shared" ref="B29:B30" si="1">B13</f>
        <v>819</v>
      </c>
      <c r="C29" s="1">
        <f>B29+C13</f>
        <v>912</v>
      </c>
      <c r="D29" s="1"/>
      <c r="F29">
        <f>C29</f>
        <v>912</v>
      </c>
    </row>
    <row r="30" spans="1:6">
      <c r="A30" s="2"/>
      <c r="B30" s="1">
        <f t="shared" si="1"/>
        <v>881</v>
      </c>
      <c r="C30" s="1"/>
      <c r="D30" s="1"/>
      <c r="F30">
        <f>B30</f>
        <v>881</v>
      </c>
    </row>
    <row r="36" spans="1:6">
      <c r="A36" s="2"/>
      <c r="B36" s="3"/>
      <c r="C36" s="4"/>
      <c r="D36" s="4"/>
    </row>
    <row r="37" spans="1:6">
      <c r="A37" s="2"/>
      <c r="B37" s="2"/>
      <c r="C37" s="2"/>
      <c r="D37" s="2"/>
      <c r="F37" t="s">
        <v>4</v>
      </c>
    </row>
    <row r="38" spans="1:6">
      <c r="A38" s="2"/>
      <c r="B38" s="1">
        <f>B20/B28</f>
        <v>7.1302631578947366</v>
      </c>
      <c r="C38" s="1">
        <f t="shared" ref="C38:D39" si="2">C20/C28</f>
        <v>7.3741258741258742</v>
      </c>
      <c r="D38" s="1">
        <f t="shared" si="2"/>
        <v>7.3363128491620113</v>
      </c>
      <c r="F38">
        <f>D38</f>
        <v>7.3363128491620113</v>
      </c>
    </row>
    <row r="39" spans="1:6">
      <c r="A39" s="2"/>
      <c r="B39" s="1">
        <f t="shared" ref="B39:B40" si="3">B21/B29</f>
        <v>7.6117216117216113</v>
      </c>
      <c r="C39" s="1">
        <f t="shared" si="2"/>
        <v>8.0285087719298254</v>
      </c>
      <c r="D39" s="1"/>
      <c r="F39">
        <f>C39</f>
        <v>8.0285087719298254</v>
      </c>
    </row>
    <row r="40" spans="1:6">
      <c r="A40" s="2"/>
      <c r="B40" s="1">
        <f t="shared" si="3"/>
        <v>8.7616345062429062</v>
      </c>
      <c r="C40" s="1"/>
      <c r="D40" s="1"/>
      <c r="F40">
        <f>B40</f>
        <v>8.7616345062429062</v>
      </c>
    </row>
    <row r="45" spans="1:6">
      <c r="A45" s="2"/>
      <c r="B45" s="3"/>
      <c r="C45" s="4"/>
      <c r="D45" s="4"/>
    </row>
    <row r="46" spans="1:6">
      <c r="A46" s="2"/>
      <c r="B46" s="2"/>
      <c r="C46" s="2"/>
      <c r="D46" s="2"/>
      <c r="F46" t="s">
        <v>6</v>
      </c>
    </row>
    <row r="47" spans="1:6">
      <c r="A47" s="2"/>
      <c r="B47" s="1">
        <f>B38/$F47</f>
        <v>0.9719137262131875</v>
      </c>
      <c r="C47" s="1">
        <f t="shared" ref="C47:D47" si="4">C38/$F47</f>
        <v>1.0051542274356773</v>
      </c>
      <c r="D47" s="1">
        <f t="shared" si="4"/>
        <v>1</v>
      </c>
      <c r="F47">
        <f>F38</f>
        <v>7.3363128491620113</v>
      </c>
    </row>
    <row r="48" spans="1:6">
      <c r="A48" s="2"/>
      <c r="B48" s="1">
        <f t="shared" ref="B48:D49" si="5">B39/$F48</f>
        <v>0.95297325735454264</v>
      </c>
      <c r="C48" s="1">
        <f t="shared" si="5"/>
        <v>1.0051542274356773</v>
      </c>
      <c r="D48" s="1"/>
      <c r="F48">
        <f>F39/C53</f>
        <v>7.9873402039127299</v>
      </c>
    </row>
    <row r="49" spans="1:6">
      <c r="A49" s="2"/>
      <c r="B49" s="1">
        <f t="shared" si="5"/>
        <v>0.96244349178386512</v>
      </c>
      <c r="C49" s="1"/>
      <c r="D49" s="1"/>
      <c r="F49">
        <f>F40/B53</f>
        <v>9.1035313564263749</v>
      </c>
    </row>
    <row r="53" spans="1:6">
      <c r="A53" t="s">
        <v>7</v>
      </c>
      <c r="B53">
        <f>AVERAGE(B47:B48)</f>
        <v>0.96244349178386512</v>
      </c>
      <c r="C53">
        <f>C47</f>
        <v>1.0051542274356773</v>
      </c>
    </row>
    <row r="56" spans="1:6">
      <c r="A56" s="2"/>
      <c r="B56" s="3"/>
      <c r="C56" s="4"/>
      <c r="D56" s="4"/>
    </row>
    <row r="57" spans="1:6">
      <c r="A57" s="2"/>
      <c r="B57" s="2"/>
      <c r="C57" s="2"/>
      <c r="D57" s="2"/>
      <c r="F57" t="s">
        <v>5</v>
      </c>
    </row>
    <row r="58" spans="1:6">
      <c r="A58" s="2"/>
      <c r="B58" s="1">
        <f>B28/$F58</f>
        <v>0.84916201117318435</v>
      </c>
      <c r="C58" s="1">
        <f t="shared" ref="C58:D58" si="6">C28/$F58</f>
        <v>0.95865921787709496</v>
      </c>
      <c r="D58" s="1">
        <f t="shared" si="6"/>
        <v>1</v>
      </c>
      <c r="F58">
        <f>F28</f>
        <v>895</v>
      </c>
    </row>
    <row r="59" spans="1:6">
      <c r="A59" s="2"/>
      <c r="B59" s="1">
        <f t="shared" ref="B59:D59" si="7">B29/$F59</f>
        <v>0.86090120552778593</v>
      </c>
      <c r="C59" s="1">
        <f t="shared" si="7"/>
        <v>0.95865921787709496</v>
      </c>
      <c r="D59" s="1"/>
      <c r="F59">
        <f>F29/C63</f>
        <v>951.32867132867136</v>
      </c>
    </row>
    <row r="60" spans="1:6">
      <c r="A60" s="2"/>
      <c r="B60" s="1">
        <f t="shared" ref="B60:D60" si="8">B30/$F60</f>
        <v>0.85503160835048519</v>
      </c>
      <c r="C60" s="1"/>
      <c r="D60" s="1"/>
      <c r="F60">
        <f>F30/B63</f>
        <v>1030.3712651040032</v>
      </c>
    </row>
    <row r="63" spans="1:6">
      <c r="A63" t="s">
        <v>7</v>
      </c>
      <c r="B63">
        <f>AVERAGE(B58:B59)</f>
        <v>0.85503160835048519</v>
      </c>
      <c r="C63">
        <f>C58</f>
        <v>0.95865921787709496</v>
      </c>
    </row>
    <row r="65" spans="3:5">
      <c r="D65" t="s">
        <v>8</v>
      </c>
      <c r="E65" t="s">
        <v>9</v>
      </c>
    </row>
    <row r="66" spans="3:5">
      <c r="D66">
        <f>F58*F47</f>
        <v>6566</v>
      </c>
      <c r="E66">
        <f>F20</f>
        <v>6566</v>
      </c>
    </row>
    <row r="67" spans="3:5">
      <c r="D67">
        <f t="shared" ref="D67:D68" si="9">F59*F48</f>
        <v>7598.5857436383767</v>
      </c>
      <c r="E67">
        <f t="shared" ref="E67:E68" si="10">F21</f>
        <v>7322</v>
      </c>
    </row>
    <row r="68" spans="3:5">
      <c r="D68">
        <f t="shared" si="9"/>
        <v>9380.017120635006</v>
      </c>
      <c r="E68">
        <f t="shared" si="10"/>
        <v>7719</v>
      </c>
    </row>
    <row r="69" spans="3:5">
      <c r="D69">
        <f>SUM(D66:D68)</f>
        <v>23544.602864273384</v>
      </c>
      <c r="E69">
        <f>SUM(E66:E68)</f>
        <v>21607</v>
      </c>
    </row>
    <row r="71" spans="3:5">
      <c r="C71" t="s">
        <v>10</v>
      </c>
      <c r="D71">
        <f>D69-E69</f>
        <v>1937.6028642733836</v>
      </c>
    </row>
  </sheetData>
  <mergeCells count="7">
    <mergeCell ref="B45:D45"/>
    <mergeCell ref="B56:D56"/>
    <mergeCell ref="B3:D3"/>
    <mergeCell ref="B10:D10"/>
    <mergeCell ref="B18:D18"/>
    <mergeCell ref="B26:D26"/>
    <mergeCell ref="B36:D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4:P49"/>
  <sheetViews>
    <sheetView workbookViewId="0">
      <selection activeCell="D3" sqref="D3"/>
    </sheetView>
  </sheetViews>
  <sheetFormatPr defaultRowHeight="15"/>
  <sheetData>
    <row r="4" spans="1:16">
      <c r="A4" t="s">
        <v>11</v>
      </c>
      <c r="B4">
        <v>0</v>
      </c>
      <c r="C4">
        <v>1</v>
      </c>
      <c r="D4">
        <v>2</v>
      </c>
      <c r="E4">
        <v>3</v>
      </c>
    </row>
    <row r="5" spans="1:16">
      <c r="A5">
        <v>2012</v>
      </c>
      <c r="B5">
        <v>504</v>
      </c>
      <c r="C5">
        <v>286</v>
      </c>
      <c r="D5">
        <v>110</v>
      </c>
      <c r="E5">
        <v>35</v>
      </c>
    </row>
    <row r="6" spans="1:16">
      <c r="A6">
        <v>2013</v>
      </c>
      <c r="B6">
        <v>621</v>
      </c>
      <c r="C6">
        <v>302</v>
      </c>
      <c r="D6">
        <v>120</v>
      </c>
    </row>
    <row r="7" spans="1:16">
      <c r="A7">
        <v>2014</v>
      </c>
      <c r="B7">
        <v>685</v>
      </c>
      <c r="C7">
        <v>340</v>
      </c>
      <c r="I7" t="s">
        <v>12</v>
      </c>
    </row>
    <row r="8" spans="1:16">
      <c r="A8">
        <v>2015</v>
      </c>
      <c r="B8">
        <v>801</v>
      </c>
      <c r="J8">
        <v>2012</v>
      </c>
      <c r="K8">
        <v>2013</v>
      </c>
      <c r="L8">
        <v>2014</v>
      </c>
      <c r="M8">
        <v>2015</v>
      </c>
      <c r="N8">
        <v>2016</v>
      </c>
      <c r="O8">
        <v>2017</v>
      </c>
      <c r="P8">
        <v>2018</v>
      </c>
    </row>
    <row r="9" spans="1:16">
      <c r="J9">
        <v>100</v>
      </c>
      <c r="K9">
        <v>103</v>
      </c>
      <c r="L9">
        <v>105</v>
      </c>
      <c r="M9">
        <v>106</v>
      </c>
      <c r="N9">
        <v>105</v>
      </c>
      <c r="O9">
        <v>107</v>
      </c>
      <c r="P9">
        <v>110</v>
      </c>
    </row>
    <row r="12" spans="1:16">
      <c r="B12">
        <f>B5</f>
        <v>504</v>
      </c>
      <c r="C12">
        <f>B12+C5</f>
        <v>790</v>
      </c>
      <c r="D12">
        <f>C12+D5</f>
        <v>900</v>
      </c>
      <c r="E12">
        <f>D12+E5</f>
        <v>935</v>
      </c>
    </row>
    <row r="13" spans="1:16">
      <c r="B13">
        <f t="shared" ref="B13:B15" si="0">B6</f>
        <v>621</v>
      </c>
      <c r="C13">
        <f t="shared" ref="C13:C14" si="1">B13+C6</f>
        <v>923</v>
      </c>
      <c r="D13">
        <f>C13+D6</f>
        <v>1043</v>
      </c>
    </row>
    <row r="14" spans="1:16">
      <c r="B14">
        <f t="shared" si="0"/>
        <v>685</v>
      </c>
      <c r="C14">
        <f t="shared" si="1"/>
        <v>1025</v>
      </c>
    </row>
    <row r="15" spans="1:16">
      <c r="B15">
        <f t="shared" si="0"/>
        <v>801</v>
      </c>
    </row>
    <row r="17" spans="1:5">
      <c r="B17">
        <f>B5*($M$9/J$9)</f>
        <v>534.24</v>
      </c>
      <c r="C17">
        <f t="shared" ref="C17:E19" si="2">C5*($M$9/K$9)</f>
        <v>294.33009708737865</v>
      </c>
      <c r="D17">
        <f t="shared" si="2"/>
        <v>111.04761904761904</v>
      </c>
      <c r="E17">
        <f t="shared" si="2"/>
        <v>35</v>
      </c>
    </row>
    <row r="18" spans="1:5">
      <c r="B18">
        <f>B6*($M$9/K$9)</f>
        <v>639.08737864077671</v>
      </c>
      <c r="C18">
        <f t="shared" ref="C18:D18" si="3">C6*($M$9/L$9)</f>
        <v>304.87619047619046</v>
      </c>
      <c r="D18">
        <f t="shared" si="3"/>
        <v>120</v>
      </c>
    </row>
    <row r="19" spans="1:5">
      <c r="B19">
        <f>B7*($M$9/L$9)</f>
        <v>691.52380952380952</v>
      </c>
      <c r="C19">
        <f>C7*($M$9/M$9)</f>
        <v>340</v>
      </c>
    </row>
    <row r="20" spans="1:5">
      <c r="B20">
        <f>B15</f>
        <v>801</v>
      </c>
    </row>
    <row r="23" spans="1:5">
      <c r="B23">
        <f>B17</f>
        <v>534.24</v>
      </c>
      <c r="C23">
        <f>B23+C17</f>
        <v>828.5700970873786</v>
      </c>
      <c r="D23">
        <f>C23+D17</f>
        <v>939.61771613499764</v>
      </c>
      <c r="E23">
        <f>D23+E17</f>
        <v>974.61771613499764</v>
      </c>
    </row>
    <row r="24" spans="1:5">
      <c r="B24">
        <f t="shared" ref="B24:B26" si="4">B18</f>
        <v>639.08737864077671</v>
      </c>
      <c r="C24">
        <f t="shared" ref="C24:C25" si="5">B24+C18</f>
        <v>943.96356911696716</v>
      </c>
      <c r="D24">
        <f>C24+D18</f>
        <v>1063.9635691169672</v>
      </c>
    </row>
    <row r="25" spans="1:5">
      <c r="B25">
        <f t="shared" si="4"/>
        <v>691.52380952380952</v>
      </c>
      <c r="C25">
        <f t="shared" si="5"/>
        <v>1031.5238095238096</v>
      </c>
    </row>
    <row r="26" spans="1:5">
      <c r="B26">
        <f t="shared" si="4"/>
        <v>801</v>
      </c>
    </row>
    <row r="29" spans="1:5">
      <c r="A29" t="s">
        <v>13</v>
      </c>
      <c r="C29">
        <f>SUM(C23:C25)/SUM(B23:B25)</f>
        <v>1.5036360507070539</v>
      </c>
      <c r="D29">
        <f>SUM(D23:D24)/SUM(C23:C24)</f>
        <v>1.1303487902389904</v>
      </c>
      <c r="E29">
        <f>E23/D23</f>
        <v>1.0372491912391437</v>
      </c>
    </row>
    <row r="32" spans="1:5">
      <c r="B32">
        <f>B23</f>
        <v>534.24</v>
      </c>
      <c r="C32">
        <f t="shared" ref="C32:E32" si="6">C23</f>
        <v>828.5700970873786</v>
      </c>
      <c r="D32">
        <f t="shared" si="6"/>
        <v>939.61771613499764</v>
      </c>
      <c r="E32">
        <f t="shared" si="6"/>
        <v>974.61771613499764</v>
      </c>
    </row>
    <row r="33" spans="2:11">
      <c r="B33">
        <f t="shared" ref="B33:E33" si="7">B24</f>
        <v>639.08737864077671</v>
      </c>
      <c r="C33">
        <f t="shared" si="7"/>
        <v>943.96356911696716</v>
      </c>
      <c r="D33">
        <f t="shared" si="7"/>
        <v>1063.9635691169672</v>
      </c>
      <c r="E33">
        <f>D33*E$29</f>
        <v>1103.595351574487</v>
      </c>
    </row>
    <row r="34" spans="2:11">
      <c r="B34">
        <f t="shared" ref="B34:E34" si="8">B25</f>
        <v>691.52380952380952</v>
      </c>
      <c r="C34">
        <f t="shared" si="8"/>
        <v>1031.5238095238096</v>
      </c>
      <c r="D34">
        <f t="shared" ref="C34:E35" si="9">C34*D$29</f>
        <v>1165.981690197953</v>
      </c>
      <c r="E34">
        <f t="shared" si="9"/>
        <v>1209.4135651574766</v>
      </c>
    </row>
    <row r="35" spans="2:11">
      <c r="B35">
        <f t="shared" ref="B35:E35" si="10">B26</f>
        <v>801</v>
      </c>
      <c r="C35">
        <f t="shared" si="9"/>
        <v>1204.4124766163502</v>
      </c>
      <c r="D35">
        <f t="shared" si="9"/>
        <v>1361.4061858920377</v>
      </c>
      <c r="E35">
        <f t="shared" si="9"/>
        <v>1412.1174652644834</v>
      </c>
    </row>
    <row r="39" spans="2:11">
      <c r="E39">
        <f>E33-D33</f>
        <v>39.631782457519876</v>
      </c>
    </row>
    <row r="40" spans="2:11">
      <c r="D40">
        <f t="shared" ref="C40:E41" si="11">D34-C34</f>
        <v>134.45788067414333</v>
      </c>
      <c r="E40">
        <f t="shared" si="11"/>
        <v>43.431874959523611</v>
      </c>
    </row>
    <row r="41" spans="2:11">
      <c r="C41">
        <f t="shared" si="11"/>
        <v>403.4124766163502</v>
      </c>
      <c r="D41">
        <f t="shared" si="11"/>
        <v>156.99370927568748</v>
      </c>
      <c r="E41">
        <f t="shared" si="11"/>
        <v>50.711279372445688</v>
      </c>
    </row>
    <row r="44" spans="2:11">
      <c r="E44">
        <f>N9/M9</f>
        <v>0.99056603773584906</v>
      </c>
      <c r="K44">
        <f>E44*E39</f>
        <v>39.257897717354595</v>
      </c>
    </row>
    <row r="45" spans="2:11">
      <c r="D45">
        <f>E44</f>
        <v>0.99056603773584906</v>
      </c>
      <c r="E45">
        <f>O9/M9</f>
        <v>1.0094339622641511</v>
      </c>
      <c r="J45">
        <f t="shared" ref="J45:K46" si="12">D45*D40</f>
        <v>133.18941010174575</v>
      </c>
      <c r="K45">
        <f t="shared" si="12"/>
        <v>43.841609628953087</v>
      </c>
    </row>
    <row r="46" spans="2:11">
      <c r="C46">
        <f>D45</f>
        <v>0.99056603773584906</v>
      </c>
      <c r="D46">
        <f>E45</f>
        <v>1.0094339622641511</v>
      </c>
      <c r="E46">
        <f>P9/M9</f>
        <v>1.0377358490566038</v>
      </c>
      <c r="I46">
        <f t="shared" ref="I46" si="13">C46*C41</f>
        <v>399.60669853506386</v>
      </c>
      <c r="J46">
        <f t="shared" ref="J46" si="14">D46*D41</f>
        <v>158.47478200470343</v>
      </c>
      <c r="K46">
        <f t="shared" si="12"/>
        <v>52.624912556311564</v>
      </c>
    </row>
    <row r="49" spans="8:8">
      <c r="H49">
        <f>SUM(H44:K46)</f>
        <v>826.99531054413228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2021-04-20T13:37:48Z</dcterms:created>
  <dcterms:modified xsi:type="dcterms:W3CDTF">2021-04-20T15:27:17Z</dcterms:modified>
</cp:coreProperties>
</file>