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【Git】ShimodaPrint\作業伝票\◆伝票確認\"/>
    </mc:Choice>
  </mc:AlternateContent>
  <xr:revisionPtr revIDLastSave="0" documentId="13_ncr:1_{3D54935D-70F4-4464-9B32-C1F450D2B79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設計図" sheetId="6" r:id="rId1"/>
    <sheet name="1-Smasta" sheetId="7" r:id="rId2"/>
    <sheet name="2-用紙情報" sheetId="8" r:id="rId3"/>
    <sheet name="3-外注情報" sheetId="9" r:id="rId4"/>
    <sheet name="4-作業情報" sheetId="10" r:id="rId5"/>
    <sheet name="5-材料情報" sheetId="11" r:id="rId6"/>
    <sheet name="6-送料情報" sheetId="12" r:id="rId7"/>
    <sheet name="追加設計" sheetId="5" r:id="rId8"/>
    <sheet name="Sheet1" sheetId="1" r:id="rId9"/>
    <sheet name="Sheet2" sheetId="2" r:id="rId10"/>
    <sheet name="Sheet3" sheetId="3" r:id="rId11"/>
    <sheet name="Sheet4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0" i="1" l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32" i="1"/>
  <c r="J131" i="1"/>
  <c r="J130" i="1"/>
  <c r="J129" i="1"/>
  <c r="J134" i="1"/>
  <c r="J135" i="1"/>
  <c r="J136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C1" i="4"/>
  <c r="L8" i="4"/>
  <c r="L7" i="4"/>
  <c r="D2" i="3" l="1"/>
  <c r="D1" i="3"/>
  <c r="D40" i="1"/>
  <c r="F40" i="1" s="1"/>
  <c r="D39" i="1"/>
  <c r="J39" i="1" s="1"/>
  <c r="J40" i="1" l="1"/>
  <c r="H40" i="1"/>
  <c r="F39" i="1"/>
  <c r="H39" i="1"/>
  <c r="J149" i="1" l="1"/>
  <c r="J150" i="1"/>
  <c r="J151" i="1"/>
  <c r="J152" i="1"/>
  <c r="J153" i="1"/>
  <c r="J154" i="1"/>
  <c r="J171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  <c r="J67" i="1"/>
  <c r="D35" i="1"/>
  <c r="F35" i="1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00" i="1"/>
  <c r="J99" i="1"/>
  <c r="J98" i="1"/>
  <c r="J97" i="1"/>
  <c r="J6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D38" i="1"/>
  <c r="D4" i="1"/>
  <c r="L4" i="1" s="1"/>
  <c r="D5" i="1"/>
  <c r="L5" i="1" s="1"/>
  <c r="D6" i="1"/>
  <c r="J6" i="1" s="1"/>
  <c r="D7" i="1"/>
  <c r="J7" i="1" s="1"/>
  <c r="D8" i="1"/>
  <c r="L8" i="1" s="1"/>
  <c r="D9" i="1"/>
  <c r="J9" i="1" s="1"/>
  <c r="D10" i="1"/>
  <c r="L10" i="1" s="1"/>
  <c r="D11" i="1"/>
  <c r="F11" i="1" s="1"/>
  <c r="D12" i="1"/>
  <c r="L12" i="1" s="1"/>
  <c r="D13" i="1"/>
  <c r="J13" i="1" s="1"/>
  <c r="D14" i="1"/>
  <c r="L14" i="1" s="1"/>
  <c r="D15" i="1"/>
  <c r="F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F24" i="1" s="1"/>
  <c r="D25" i="1"/>
  <c r="J25" i="1" s="1"/>
  <c r="D26" i="1"/>
  <c r="J26" i="1" s="1"/>
  <c r="D27" i="1"/>
  <c r="F27" i="1" s="1"/>
  <c r="D28" i="1"/>
  <c r="L28" i="1" s="1"/>
  <c r="D29" i="1"/>
  <c r="J29" i="1" s="1"/>
  <c r="D30" i="1"/>
  <c r="L30" i="1" s="1"/>
  <c r="D31" i="1"/>
  <c r="J31" i="1" s="1"/>
  <c r="D32" i="1"/>
  <c r="F32" i="1" s="1"/>
  <c r="D33" i="1"/>
  <c r="L33" i="1" s="1"/>
  <c r="D34" i="1"/>
  <c r="L34" i="1" s="1"/>
  <c r="D36" i="1"/>
  <c r="L36" i="1" s="1"/>
  <c r="D37" i="1"/>
  <c r="D3" i="1"/>
  <c r="J3" i="1" s="1"/>
  <c r="F37" i="1" l="1"/>
  <c r="H37" i="1"/>
  <c r="J38" i="1"/>
  <c r="H38" i="1"/>
  <c r="J35" i="1"/>
  <c r="H35" i="1"/>
  <c r="L35" i="1"/>
  <c r="F38" i="1"/>
  <c r="J37" i="1"/>
  <c r="F29" i="1"/>
  <c r="F16" i="1"/>
  <c r="F13" i="1"/>
  <c r="J32" i="1"/>
  <c r="J27" i="1"/>
  <c r="H32" i="1"/>
  <c r="H29" i="1"/>
  <c r="H13" i="1"/>
  <c r="J16" i="1"/>
  <c r="J15" i="1"/>
  <c r="J11" i="1"/>
  <c r="L13" i="1"/>
  <c r="H31" i="1"/>
  <c r="H27" i="1"/>
  <c r="J10" i="1"/>
  <c r="H26" i="1"/>
  <c r="L32" i="1"/>
  <c r="F10" i="1"/>
  <c r="H16" i="1"/>
  <c r="L31" i="1"/>
  <c r="H15" i="1"/>
  <c r="L29" i="1"/>
  <c r="F31" i="1"/>
  <c r="L27" i="1"/>
  <c r="H11" i="1"/>
  <c r="L26" i="1"/>
  <c r="H10" i="1"/>
  <c r="F26" i="1"/>
  <c r="L15" i="1"/>
  <c r="L11" i="1"/>
  <c r="F8" i="1"/>
  <c r="H24" i="1"/>
  <c r="J24" i="1"/>
  <c r="L24" i="1"/>
  <c r="F3" i="1"/>
  <c r="H23" i="1"/>
  <c r="J23" i="1"/>
  <c r="L7" i="1"/>
  <c r="F22" i="1"/>
  <c r="H22" i="1"/>
  <c r="J22" i="1"/>
  <c r="L6" i="1"/>
  <c r="F21" i="1"/>
  <c r="H21" i="1"/>
  <c r="J21" i="1"/>
  <c r="L3" i="1"/>
  <c r="F4" i="1"/>
  <c r="H4" i="1"/>
  <c r="J4" i="1"/>
  <c r="F36" i="1"/>
  <c r="F19" i="1"/>
  <c r="H36" i="1"/>
  <c r="H19" i="1"/>
  <c r="J36" i="1"/>
  <c r="J19" i="1"/>
  <c r="H25" i="1"/>
  <c r="L25" i="1"/>
  <c r="J8" i="1"/>
  <c r="F34" i="1"/>
  <c r="F18" i="1"/>
  <c r="H34" i="1"/>
  <c r="H18" i="1"/>
  <c r="J34" i="1"/>
  <c r="J18" i="1"/>
  <c r="F25" i="1"/>
  <c r="L9" i="1"/>
  <c r="H8" i="1"/>
  <c r="F23" i="1"/>
  <c r="F7" i="1"/>
  <c r="H7" i="1"/>
  <c r="H3" i="1"/>
  <c r="F6" i="1"/>
  <c r="H6" i="1"/>
  <c r="F5" i="1"/>
  <c r="H5" i="1"/>
  <c r="J5" i="1"/>
  <c r="F20" i="1"/>
  <c r="H20" i="1"/>
  <c r="J20" i="1"/>
  <c r="F33" i="1"/>
  <c r="F17" i="1"/>
  <c r="H33" i="1"/>
  <c r="H17" i="1"/>
  <c r="J33" i="1"/>
  <c r="J17" i="1"/>
  <c r="F9" i="1"/>
  <c r="H9" i="1"/>
  <c r="F30" i="1"/>
  <c r="F14" i="1"/>
  <c r="H30" i="1"/>
  <c r="H14" i="1"/>
  <c r="J30" i="1"/>
  <c r="J14" i="1"/>
  <c r="F28" i="1"/>
  <c r="F12" i="1"/>
  <c r="H28" i="1"/>
  <c r="H12" i="1"/>
  <c r="J28" i="1"/>
  <c r="J12" i="1"/>
</calcChain>
</file>

<file path=xl/sharedStrings.xml><?xml version="1.0" encoding="utf-8"?>
<sst xmlns="http://schemas.openxmlformats.org/spreadsheetml/2006/main" count="1429" uniqueCount="590">
  <si>
    <t>伝票No</t>
  </si>
  <si>
    <t>数値</t>
  </si>
  <si>
    <t>作業日</t>
  </si>
  <si>
    <t>日時</t>
  </si>
  <si>
    <t>品名</t>
  </si>
  <si>
    <t>文字列</t>
  </si>
  <si>
    <t>得意先</t>
  </si>
  <si>
    <t>部数</t>
  </si>
  <si>
    <t>ページ数</t>
  </si>
  <si>
    <t>組版代</t>
  </si>
  <si>
    <t>Scan・PS代</t>
  </si>
  <si>
    <t>印刷</t>
  </si>
  <si>
    <t>製本</t>
  </si>
  <si>
    <t>小計</t>
  </si>
  <si>
    <t>粗利</t>
  </si>
  <si>
    <t>用紙</t>
  </si>
  <si>
    <t>外注</t>
  </si>
  <si>
    <t>送料</t>
  </si>
  <si>
    <t>合計</t>
  </si>
  <si>
    <t>単価</t>
  </si>
  <si>
    <t>売上総額</t>
  </si>
  <si>
    <t>前回伝票No</t>
  </si>
  <si>
    <t>前作業日</t>
  </si>
  <si>
    <t>前部数</t>
  </si>
  <si>
    <t>前ページ数</t>
  </si>
  <si>
    <t>前組版代</t>
  </si>
  <si>
    <t>前Scan・PS代</t>
  </si>
  <si>
    <t>前印刷代</t>
  </si>
  <si>
    <t>前製本代</t>
  </si>
  <si>
    <t>前小計代</t>
  </si>
  <si>
    <t>前粗利代</t>
  </si>
  <si>
    <t>前用紙代</t>
  </si>
  <si>
    <t>前外注代</t>
  </si>
  <si>
    <t>前送料代</t>
  </si>
  <si>
    <t>前合計</t>
  </si>
  <si>
    <t>前売上総額</t>
  </si>
  <si>
    <t>項目名</t>
    <rPh sb="0" eb="3">
      <t>コウモクメイ</t>
    </rPh>
    <phoneticPr fontId="4"/>
  </si>
  <si>
    <t>型</t>
    <rPh sb="0" eb="1">
      <t>カタ</t>
    </rPh>
    <phoneticPr fontId="4"/>
  </si>
  <si>
    <t>変数名</t>
    <rPh sb="0" eb="2">
      <t>ヘンスウ</t>
    </rPh>
    <rPh sb="2" eb="3">
      <t>メイ</t>
    </rPh>
    <phoneticPr fontId="4"/>
  </si>
  <si>
    <t>定義</t>
    <rPh sb="0" eb="2">
      <t>テイギ</t>
    </rPh>
    <phoneticPr fontId="4"/>
  </si>
  <si>
    <t>初期化</t>
    <rPh sb="0" eb="3">
      <t>ショキカ</t>
    </rPh>
    <phoneticPr fontId="4"/>
  </si>
  <si>
    <t>代入</t>
    <rPh sb="0" eb="2">
      <t>ダイニュウ</t>
    </rPh>
    <phoneticPr fontId="4"/>
  </si>
  <si>
    <t>呼び出し</t>
    <rPh sb="0" eb="1">
      <t>ヨ</t>
    </rPh>
    <rPh sb="2" eb="3">
      <t>ダ</t>
    </rPh>
    <phoneticPr fontId="4"/>
  </si>
  <si>
    <t>前売上日</t>
  </si>
  <si>
    <t>日時</t>
    <phoneticPr fontId="2"/>
  </si>
  <si>
    <t>表参照</t>
    <rPh sb="0" eb="1">
      <t>ヒョウ</t>
    </rPh>
    <rPh sb="1" eb="3">
      <t>サンショウ</t>
    </rPh>
    <phoneticPr fontId="2"/>
  </si>
  <si>
    <t>外注</t>
    <rPh sb="0" eb="2">
      <t>ガイチュウ</t>
    </rPh>
    <phoneticPr fontId="2"/>
  </si>
  <si>
    <t>外注名1</t>
    <rPh sb="0" eb="3">
      <t>ガイチュウメイ</t>
    </rPh>
    <phoneticPr fontId="2"/>
  </si>
  <si>
    <t>外内容1</t>
    <rPh sb="0" eb="1">
      <t>ソト</t>
    </rPh>
    <rPh sb="1" eb="3">
      <t>ナイヨウ</t>
    </rPh>
    <phoneticPr fontId="2"/>
  </si>
  <si>
    <t>外決定金額1</t>
    <rPh sb="0" eb="1">
      <t>ガイ</t>
    </rPh>
    <rPh sb="1" eb="3">
      <t>ケッテイ</t>
    </rPh>
    <rPh sb="3" eb="5">
      <t>キンガク</t>
    </rPh>
    <phoneticPr fontId="2"/>
  </si>
  <si>
    <t>文字列</t>
    <phoneticPr fontId="2"/>
  </si>
  <si>
    <t>数値</t>
    <phoneticPr fontId="2"/>
  </si>
  <si>
    <t>外注名2</t>
    <rPh sb="0" eb="3">
      <t>ガイチュウメイ</t>
    </rPh>
    <phoneticPr fontId="2"/>
  </si>
  <si>
    <t>外内容2</t>
    <rPh sb="0" eb="1">
      <t>ソト</t>
    </rPh>
    <rPh sb="1" eb="3">
      <t>ナイヨウ</t>
    </rPh>
    <phoneticPr fontId="2"/>
  </si>
  <si>
    <t>外決定金額2</t>
    <rPh sb="0" eb="1">
      <t>ガイ</t>
    </rPh>
    <rPh sb="1" eb="3">
      <t>ケッテイ</t>
    </rPh>
    <rPh sb="3" eb="5">
      <t>キンガク</t>
    </rPh>
    <phoneticPr fontId="2"/>
  </si>
  <si>
    <t>外注名3</t>
    <rPh sb="0" eb="3">
      <t>ガイチュウメイ</t>
    </rPh>
    <phoneticPr fontId="2"/>
  </si>
  <si>
    <t>外内容3</t>
    <rPh sb="0" eb="1">
      <t>ソト</t>
    </rPh>
    <rPh sb="1" eb="3">
      <t>ナイヨウ</t>
    </rPh>
    <phoneticPr fontId="2"/>
  </si>
  <si>
    <t>外決定金額3</t>
    <rPh sb="0" eb="1">
      <t>ガイ</t>
    </rPh>
    <rPh sb="1" eb="3">
      <t>ケッテイ</t>
    </rPh>
    <rPh sb="3" eb="5">
      <t>キンガク</t>
    </rPh>
    <phoneticPr fontId="2"/>
  </si>
  <si>
    <t>外注名4</t>
    <rPh sb="0" eb="3">
      <t>ガイチュウメイ</t>
    </rPh>
    <phoneticPr fontId="2"/>
  </si>
  <si>
    <t>外内容4</t>
    <rPh sb="0" eb="1">
      <t>ソト</t>
    </rPh>
    <rPh sb="1" eb="3">
      <t>ナイヨウ</t>
    </rPh>
    <phoneticPr fontId="2"/>
  </si>
  <si>
    <t>外決定金額4</t>
    <rPh sb="0" eb="1">
      <t>ガイ</t>
    </rPh>
    <rPh sb="1" eb="3">
      <t>ケッテイ</t>
    </rPh>
    <rPh sb="3" eb="5">
      <t>キンガク</t>
    </rPh>
    <phoneticPr fontId="2"/>
  </si>
  <si>
    <t>外注名5</t>
    <rPh sb="0" eb="3">
      <t>ガイチュウメイ</t>
    </rPh>
    <phoneticPr fontId="2"/>
  </si>
  <si>
    <t>外内容5</t>
    <rPh sb="0" eb="1">
      <t>ソト</t>
    </rPh>
    <rPh sb="1" eb="3">
      <t>ナイヨウ</t>
    </rPh>
    <phoneticPr fontId="2"/>
  </si>
  <si>
    <t>外決定金額5</t>
    <rPh sb="0" eb="1">
      <t>ガイ</t>
    </rPh>
    <rPh sb="1" eb="3">
      <t>ケッテイ</t>
    </rPh>
    <rPh sb="3" eb="5">
      <t>キンガク</t>
    </rPh>
    <phoneticPr fontId="2"/>
  </si>
  <si>
    <t>外注名6</t>
    <rPh sb="0" eb="3">
      <t>ガイチュウメイ</t>
    </rPh>
    <phoneticPr fontId="2"/>
  </si>
  <si>
    <t>外内容6</t>
    <rPh sb="0" eb="1">
      <t>ソト</t>
    </rPh>
    <rPh sb="1" eb="3">
      <t>ナイヨウ</t>
    </rPh>
    <phoneticPr fontId="2"/>
  </si>
  <si>
    <t>外決定金額6</t>
    <rPh sb="0" eb="1">
      <t>ガイ</t>
    </rPh>
    <rPh sb="1" eb="3">
      <t>ケッテイ</t>
    </rPh>
    <rPh sb="3" eb="5">
      <t>キンガク</t>
    </rPh>
    <phoneticPr fontId="2"/>
  </si>
  <si>
    <t>外注名7</t>
    <rPh sb="0" eb="3">
      <t>ガイチュウメイ</t>
    </rPh>
    <phoneticPr fontId="2"/>
  </si>
  <si>
    <t>外内容7</t>
    <rPh sb="0" eb="1">
      <t>ソト</t>
    </rPh>
    <rPh sb="1" eb="3">
      <t>ナイヨウ</t>
    </rPh>
    <phoneticPr fontId="2"/>
  </si>
  <si>
    <t>外決定金額7</t>
    <rPh sb="0" eb="1">
      <t>ガイ</t>
    </rPh>
    <rPh sb="1" eb="3">
      <t>ケッテイ</t>
    </rPh>
    <rPh sb="3" eb="5">
      <t>キンガク</t>
    </rPh>
    <phoneticPr fontId="2"/>
  </si>
  <si>
    <t>外注名8</t>
    <rPh sb="0" eb="3">
      <t>ガイチュウメイ</t>
    </rPh>
    <phoneticPr fontId="2"/>
  </si>
  <si>
    <t>外内容8</t>
    <rPh sb="0" eb="1">
      <t>ソト</t>
    </rPh>
    <rPh sb="1" eb="3">
      <t>ナイヨウ</t>
    </rPh>
    <phoneticPr fontId="2"/>
  </si>
  <si>
    <t>外決定金額8</t>
    <rPh sb="0" eb="1">
      <t>ガイ</t>
    </rPh>
    <rPh sb="1" eb="3">
      <t>ケッテイ</t>
    </rPh>
    <rPh sb="3" eb="5">
      <t>キンガク</t>
    </rPh>
    <phoneticPr fontId="2"/>
  </si>
  <si>
    <t>外注名9</t>
    <rPh sb="0" eb="3">
      <t>ガイチュウメイ</t>
    </rPh>
    <phoneticPr fontId="2"/>
  </si>
  <si>
    <t>外内容9</t>
    <rPh sb="0" eb="1">
      <t>ソト</t>
    </rPh>
    <rPh sb="1" eb="3">
      <t>ナイヨウ</t>
    </rPh>
    <phoneticPr fontId="2"/>
  </si>
  <si>
    <t>外決定金額9</t>
    <rPh sb="0" eb="1">
      <t>ガイ</t>
    </rPh>
    <rPh sb="1" eb="3">
      <t>ケッテイ</t>
    </rPh>
    <rPh sb="3" eb="5">
      <t>キンガク</t>
    </rPh>
    <phoneticPr fontId="2"/>
  </si>
  <si>
    <t>&amp;外注名[1]</t>
    <phoneticPr fontId="2"/>
  </si>
  <si>
    <t>&amp;内容[1]</t>
    <phoneticPr fontId="2"/>
  </si>
  <si>
    <t>&amp;外決定金額[1]</t>
    <phoneticPr fontId="2"/>
  </si>
  <si>
    <t>&amp;外決定金額[2]</t>
  </si>
  <si>
    <t>&amp;外注名[3]</t>
  </si>
  <si>
    <t>&amp;外決定金額[3]</t>
  </si>
  <si>
    <t>&amp;外注名[4]</t>
  </si>
  <si>
    <t>&amp;外決定金額[4]</t>
  </si>
  <si>
    <t>&amp;外注名[5]</t>
  </si>
  <si>
    <t>&amp;外決定金額[5]</t>
  </si>
  <si>
    <t>&amp;外注名[6]</t>
  </si>
  <si>
    <t>&amp;外決定金額[6]</t>
  </si>
  <si>
    <t>&amp;外注名[7]</t>
  </si>
  <si>
    <t>&amp;外決定金額[7]</t>
  </si>
  <si>
    <t>&amp;外注名[8]</t>
  </si>
  <si>
    <t>&amp;外決定金額[8]</t>
  </si>
  <si>
    <t>&amp;外注名[9]</t>
  </si>
  <si>
    <t>&amp;外注名[2]</t>
  </si>
  <si>
    <t>&amp;内容[2]</t>
  </si>
  <si>
    <t>&amp;内容[3]</t>
  </si>
  <si>
    <t>&amp;内容[4]</t>
  </si>
  <si>
    <t>&amp;内容[5]</t>
  </si>
  <si>
    <t>&amp;内容[6]</t>
  </si>
  <si>
    <t>&amp;内容[7]</t>
  </si>
  <si>
    <t>&amp;内容[8]</t>
  </si>
  <si>
    <t>&amp;内容[9]</t>
  </si>
  <si>
    <t>&amp;外決定金額[9]</t>
  </si>
  <si>
    <t>区分名</t>
    <rPh sb="0" eb="3">
      <t>クブンメイ</t>
    </rPh>
    <phoneticPr fontId="2"/>
  </si>
  <si>
    <t>用紙</t>
    <rPh sb="0" eb="2">
      <t>ヨウシ</t>
    </rPh>
    <phoneticPr fontId="2"/>
  </si>
  <si>
    <t>用紙名1</t>
    <phoneticPr fontId="2"/>
  </si>
  <si>
    <t>用紙枚数1</t>
    <phoneticPr fontId="2"/>
  </si>
  <si>
    <t>用紙単価1</t>
    <phoneticPr fontId="2"/>
  </si>
  <si>
    <t>用紙金額1</t>
    <phoneticPr fontId="2"/>
  </si>
  <si>
    <t>外注金額合計</t>
    <rPh sb="0" eb="2">
      <t>ガイチュウ</t>
    </rPh>
    <rPh sb="2" eb="4">
      <t>キンガク</t>
    </rPh>
    <rPh sb="4" eb="6">
      <t>ゴウケイ</t>
    </rPh>
    <phoneticPr fontId="2"/>
  </si>
  <si>
    <t>&amp;外注合計金額</t>
    <phoneticPr fontId="2"/>
  </si>
  <si>
    <t>用紙名2</t>
  </si>
  <si>
    <t>用紙枚数2</t>
  </si>
  <si>
    <t>用紙単価2</t>
  </si>
  <si>
    <t>用紙金額2</t>
  </si>
  <si>
    <t>用紙名3</t>
  </si>
  <si>
    <t>用紙枚数3</t>
  </si>
  <si>
    <t>用紙単価3</t>
  </si>
  <si>
    <t>用紙金額3</t>
  </si>
  <si>
    <t>用紙名4</t>
  </si>
  <si>
    <t>用紙枚数4</t>
  </si>
  <si>
    <t>用紙単価4</t>
  </si>
  <si>
    <t>用紙金額4</t>
  </si>
  <si>
    <t>用紙名5</t>
  </si>
  <si>
    <t>用紙枚数5</t>
  </si>
  <si>
    <t>用紙単価5</t>
  </si>
  <si>
    <t>用紙金額5</t>
  </si>
  <si>
    <t>&amp;用紙名[1]</t>
    <phoneticPr fontId="2"/>
  </si>
  <si>
    <t>&amp;用紙枚数[1]</t>
    <phoneticPr fontId="2"/>
  </si>
  <si>
    <t>&amp;用紙名[2]</t>
  </si>
  <si>
    <t>&amp;用紙枚数[2]</t>
  </si>
  <si>
    <t>&amp;用紙単価[2]</t>
  </si>
  <si>
    <t>&amp;用紙金額[2]</t>
  </si>
  <si>
    <t>&amp;用紙名[3]</t>
  </si>
  <si>
    <t>&amp;用紙枚数[3]</t>
  </si>
  <si>
    <t>&amp;用紙単価[3]</t>
  </si>
  <si>
    <t>&amp;用紙金額[3]</t>
  </si>
  <si>
    <t>&amp;用紙名[4]</t>
  </si>
  <si>
    <t>&amp;用紙枚数[4]</t>
  </si>
  <si>
    <t>&amp;用紙単価[4]</t>
  </si>
  <si>
    <t>&amp;用紙金額[4]</t>
  </si>
  <si>
    <t>&amp;用紙名[5]</t>
  </si>
  <si>
    <t>&amp;用紙枚数[5]</t>
  </si>
  <si>
    <t>&amp;用紙単価[5]</t>
  </si>
  <si>
    <t>&amp;用紙単価[1]</t>
    <phoneticPr fontId="2"/>
  </si>
  <si>
    <t xml:space="preserve">&amp;用紙金額[1] </t>
    <phoneticPr fontId="2"/>
  </si>
  <si>
    <t>&amp;用紙金額[5]</t>
  </si>
  <si>
    <t>,\</t>
  </si>
  <si>
    <t>工数に登録するところから</t>
    <rPh sb="0" eb="2">
      <t>コウスウ</t>
    </rPh>
    <rPh sb="3" eb="5">
      <t>トウロク</t>
    </rPh>
    <phoneticPr fontId="2"/>
  </si>
  <si>
    <t>用紙金額合計</t>
    <phoneticPr fontId="2"/>
  </si>
  <si>
    <t>&amp;用紙金額合計</t>
  </si>
  <si>
    <t>前単価</t>
    <rPh sb="0" eb="1">
      <t>マエ</t>
    </rPh>
    <rPh sb="1" eb="3">
      <t>タンカ</t>
    </rPh>
    <phoneticPr fontId="2"/>
  </si>
  <si>
    <t>#条件選択（[単価] &gt; [前単価] , &amp;↑,[単価] &lt; [前単価] , &amp;↓, [単価] = [前単価], "" )</t>
  </si>
  <si>
    <t>#条件選択（[単価] &gt; [前単価] , &amp;赤STR , [単価] &lt; [前単価] , &amp;青STR )</t>
    <phoneticPr fontId="2"/>
  </si>
  <si>
    <t>前外注名1</t>
  </si>
  <si>
    <t>前外決定金額1</t>
  </si>
  <si>
    <t>前外注名2</t>
  </si>
  <si>
    <t>前外内容2</t>
  </si>
  <si>
    <t>前外決定金額2</t>
  </si>
  <si>
    <t>前外注名3</t>
  </si>
  <si>
    <t>前外内容3</t>
  </si>
  <si>
    <t>前外決定金額3</t>
  </si>
  <si>
    <t>前外注名4</t>
  </si>
  <si>
    <t>前外内容4</t>
  </si>
  <si>
    <t>前外決定金額4</t>
  </si>
  <si>
    <t>前外注名5</t>
  </si>
  <si>
    <t>前外内容5</t>
  </si>
  <si>
    <t>前外注名6</t>
  </si>
  <si>
    <t>前外内容6</t>
  </si>
  <si>
    <t>前外決定金額6</t>
  </si>
  <si>
    <t>前外注名7</t>
  </si>
  <si>
    <t>前外内容7</t>
  </si>
  <si>
    <t>前外決定金額7</t>
  </si>
  <si>
    <t>前外注名8</t>
  </si>
  <si>
    <t>前外内容8</t>
  </si>
  <si>
    <t>前外決定金額8</t>
  </si>
  <si>
    <t>前外注名9</t>
  </si>
  <si>
    <t>前外内容9</t>
  </si>
  <si>
    <t>前外注金額合計</t>
  </si>
  <si>
    <t>&amp;前外注名[1]</t>
    <phoneticPr fontId="2"/>
  </si>
  <si>
    <t>&amp;前内容[1]</t>
  </si>
  <si>
    <t>&amp;前外決定金額[1]</t>
  </si>
  <si>
    <t>&amp;前外注名[2]</t>
  </si>
  <si>
    <t>&amp;前内容[2]</t>
  </si>
  <si>
    <t>&amp;前外決定金額[2]</t>
  </si>
  <si>
    <t>&amp;前外注名[3]</t>
  </si>
  <si>
    <t>&amp;前内容[3]</t>
  </si>
  <si>
    <t>&amp;前外決定金額[3]</t>
  </si>
  <si>
    <t>&amp;前外注名[4]</t>
  </si>
  <si>
    <t>&amp;前内容[4]</t>
  </si>
  <si>
    <t>&amp;前外決定金額[4]</t>
  </si>
  <si>
    <t>&amp;前外注名[5]</t>
  </si>
  <si>
    <t>&amp;前内容[5]</t>
  </si>
  <si>
    <t>&amp;前外決定金額[5]</t>
  </si>
  <si>
    <t>&amp;前外注名[6]</t>
  </si>
  <si>
    <t>&amp;前内容[6]</t>
  </si>
  <si>
    <t>&amp;前外決定金額[6]</t>
  </si>
  <si>
    <t>&amp;前外注名[7]</t>
  </si>
  <si>
    <t>&amp;前内容[7]</t>
  </si>
  <si>
    <t>&amp;前外決定金額[7]</t>
  </si>
  <si>
    <t>&amp;前外注名[8]</t>
  </si>
  <si>
    <t>&amp;前内容[8]</t>
  </si>
  <si>
    <t>&amp;前外決定金額[8]</t>
  </si>
  <si>
    <t>&amp;前外注名[9]</t>
  </si>
  <si>
    <t>&amp;前内容[9]</t>
  </si>
  <si>
    <t>&amp;前外決定金額[9]</t>
  </si>
  <si>
    <t>&amp;前外注合計金額</t>
  </si>
  <si>
    <t>&amp;前用紙名[1]</t>
  </si>
  <si>
    <t>&amp;前用紙枚数[1]</t>
  </si>
  <si>
    <t>&amp;前用紙単価[1]</t>
  </si>
  <si>
    <t xml:space="preserve">&amp;前用紙金額[1] </t>
  </si>
  <si>
    <t>&amp;前用紙名[2]</t>
  </si>
  <si>
    <t>&amp;前用紙枚数[2]</t>
  </si>
  <si>
    <t>&amp;前用紙単価[2]</t>
  </si>
  <si>
    <t>&amp;前用紙金額[2]</t>
  </si>
  <si>
    <t>&amp;前用紙名[3]</t>
  </si>
  <si>
    <t>&amp;前用紙枚数[3]</t>
  </si>
  <si>
    <t>&amp;前用紙単価[3]</t>
  </si>
  <si>
    <t>&amp;前用紙金額[3]</t>
  </si>
  <si>
    <t>&amp;前用紙名[4]</t>
  </si>
  <si>
    <t>&amp;前用紙枚数[4]</t>
  </si>
  <si>
    <t>&amp;前用紙単価[4]</t>
  </si>
  <si>
    <t>&amp;前用紙金額[4]</t>
  </si>
  <si>
    <t>&amp;前用紙名[5]</t>
  </si>
  <si>
    <t>&amp;前用紙枚数[5]</t>
  </si>
  <si>
    <t>&amp;前用紙単価[5]</t>
  </si>
  <si>
    <t>&amp;前用紙金額[5]</t>
  </si>
  <si>
    <t>&amp;前用紙金額合計</t>
  </si>
  <si>
    <t>前用紙名1</t>
  </si>
  <si>
    <t>前用紙枚数1</t>
  </si>
  <si>
    <t>前用紙単価1</t>
  </si>
  <si>
    <t>前用紙金額1</t>
  </si>
  <si>
    <t>前用紙名2</t>
  </si>
  <si>
    <t>前用紙枚数2</t>
  </si>
  <si>
    <t>前用紙単価2</t>
  </si>
  <si>
    <t>前用紙金額2</t>
  </si>
  <si>
    <t>前用紙名3</t>
  </si>
  <si>
    <t>前用紙枚数3</t>
  </si>
  <si>
    <t>前用紙単価3</t>
  </si>
  <si>
    <t>前用紙金額3</t>
  </si>
  <si>
    <t>前用紙名4</t>
  </si>
  <si>
    <t>前用紙枚数4</t>
  </si>
  <si>
    <t>前用紙単価4</t>
  </si>
  <si>
    <t>前用紙金額4</t>
  </si>
  <si>
    <t>前用紙名5</t>
  </si>
  <si>
    <t>前用紙単価5</t>
  </si>
  <si>
    <t>前用紙金額合計</t>
  </si>
  <si>
    <t>前外内容1</t>
    <phoneticPr fontId="2"/>
  </si>
  <si>
    <t>前外決定金額5</t>
    <phoneticPr fontId="2"/>
  </si>
  <si>
    <t>前外決定金額9</t>
    <phoneticPr fontId="2"/>
  </si>
  <si>
    <t>前用紙枚数5</t>
    <phoneticPr fontId="2"/>
  </si>
  <si>
    <t>前用紙金額5</t>
    <phoneticPr fontId="2"/>
  </si>
  <si>
    <t>担当者</t>
    <rPh sb="0" eb="3">
      <t>タントウシャ</t>
    </rPh>
    <phoneticPr fontId="2"/>
  </si>
  <si>
    <t>前得意先差分</t>
    <rPh sb="0" eb="1">
      <t>ゼン</t>
    </rPh>
    <rPh sb="1" eb="4">
      <t>トクイサキ</t>
    </rPh>
    <rPh sb="4" eb="6">
      <t>サブン</t>
    </rPh>
    <phoneticPr fontId="2"/>
  </si>
  <si>
    <t>[前用紙金額合計]</t>
  </si>
  <si>
    <t>#条件選択（[</t>
  </si>
  <si>
    <t>] &gt; [</t>
  </si>
  <si>
    <t>] , &amp;↑,[</t>
  </si>
  <si>
    <t>] &lt; [</t>
  </si>
  <si>
    <t>] , &amp;↓, [</t>
  </si>
  <si>
    <t>] = [</t>
  </si>
  <si>
    <t>], "" )</t>
  </si>
  <si>
    <t>用紙金額合計</t>
  </si>
  <si>
    <t>前用紙金額合計</t>
    <phoneticPr fontId="2"/>
  </si>
  <si>
    <t>外注金額合計</t>
  </si>
  <si>
    <t>外注金額合計</t>
    <phoneticPr fontId="2"/>
  </si>
  <si>
    <t>前外注金額合計</t>
    <phoneticPr fontId="2"/>
  </si>
  <si>
    <t>[用紙単価1]</t>
  </si>
  <si>
    <t>[売上総額]</t>
  </si>
  <si>
    <t>[前売上総額]</t>
  </si>
  <si>
    <t>] , &amp;赤STR , [</t>
    <rPh sb="5" eb="6">
      <t>アカ</t>
    </rPh>
    <phoneticPr fontId="2"/>
  </si>
  <si>
    <t>] , &amp;青STR )</t>
    <rPh sb="5" eb="6">
      <t>アオ</t>
    </rPh>
    <phoneticPr fontId="2"/>
  </si>
  <si>
    <t>#条件選択（ [</t>
  </si>
  <si>
    <t>[前用紙代]</t>
    <phoneticPr fontId="2"/>
  </si>
  <si>
    <t>] ＜ [</t>
    <phoneticPr fontId="2"/>
  </si>
  <si>
    <t>前外注代</t>
    <phoneticPr fontId="2"/>
  </si>
  <si>
    <t>用紙名6</t>
  </si>
  <si>
    <t>用紙枚数6</t>
  </si>
  <si>
    <t>用紙単価6</t>
  </si>
  <si>
    <t>用紙金額6</t>
  </si>
  <si>
    <t>&amp;用紙名[6]</t>
  </si>
  <si>
    <t>&amp;用紙枚数[6]</t>
  </si>
  <si>
    <t>&amp;用紙単価[6]</t>
  </si>
  <si>
    <t>&amp;用紙金額[6]</t>
  </si>
  <si>
    <t>用紙名7</t>
  </si>
  <si>
    <t>&amp;用紙名[7]</t>
  </si>
  <si>
    <t>用紙枚数7</t>
  </si>
  <si>
    <t>&amp;用紙枚数[7]</t>
  </si>
  <si>
    <t>用紙単価7</t>
  </si>
  <si>
    <t>&amp;用紙単価[7]</t>
  </si>
  <si>
    <t>用紙金額7</t>
  </si>
  <si>
    <t>&amp;用紙金額[7]</t>
  </si>
  <si>
    <t>用紙名8</t>
  </si>
  <si>
    <t>&amp;用紙名[8]</t>
  </si>
  <si>
    <t>用紙枚数8</t>
  </si>
  <si>
    <t>&amp;用紙枚数[8]</t>
  </si>
  <si>
    <t>用紙単価8</t>
  </si>
  <si>
    <t>&amp;用紙単価[8]</t>
  </si>
  <si>
    <t>用紙金額8</t>
  </si>
  <si>
    <t>&amp;用紙金額[8]</t>
  </si>
  <si>
    <t>用紙名9</t>
  </si>
  <si>
    <t>&amp;用紙名[9]</t>
  </si>
  <si>
    <t>用紙枚数9</t>
  </si>
  <si>
    <t>&amp;用紙枚数[9]</t>
  </si>
  <si>
    <t>用紙単価9</t>
  </si>
  <si>
    <t>&amp;用紙単価[9]</t>
  </si>
  <si>
    <t>用紙金額9</t>
  </si>
  <si>
    <t>&amp;用紙金額[9]</t>
  </si>
  <si>
    <t>前用紙名6</t>
  </si>
  <si>
    <t>&amp;前用紙名[6]</t>
  </si>
  <si>
    <t>前用紙枚数6</t>
  </si>
  <si>
    <t>&amp;前用紙枚数[6]</t>
  </si>
  <si>
    <t>前用紙単価6</t>
  </si>
  <si>
    <t>&amp;前用紙単価[6]</t>
  </si>
  <si>
    <t>前用紙金額6</t>
  </si>
  <si>
    <t>&amp;前用紙金額[6]</t>
  </si>
  <si>
    <t>前用紙名7</t>
  </si>
  <si>
    <t>&amp;前用紙名[7]</t>
  </si>
  <si>
    <t>前用紙枚数7</t>
  </si>
  <si>
    <t>&amp;前用紙枚数[7]</t>
  </si>
  <si>
    <t>前用紙単価7</t>
  </si>
  <si>
    <t>&amp;前用紙単価[7]</t>
  </si>
  <si>
    <t>前用紙金額7</t>
  </si>
  <si>
    <t>&amp;前用紙金額[7]</t>
  </si>
  <si>
    <t>前用紙名8</t>
  </si>
  <si>
    <t>&amp;前用紙名[8]</t>
  </si>
  <si>
    <t>前用紙枚数8</t>
  </si>
  <si>
    <t>&amp;前用紙枚数[8]</t>
  </si>
  <si>
    <t>前用紙単価8</t>
  </si>
  <si>
    <t>&amp;前用紙単価[8]</t>
  </si>
  <si>
    <t>前用紙金額8</t>
  </si>
  <si>
    <t>&amp;前用紙金額[8]</t>
  </si>
  <si>
    <t>前用紙名9</t>
  </si>
  <si>
    <t>&amp;前用紙名[9]</t>
  </si>
  <si>
    <t>前用紙枚数9</t>
  </si>
  <si>
    <t>&amp;前用紙枚数[9]</t>
  </si>
  <si>
    <t>前用紙単価9</t>
  </si>
  <si>
    <t>&amp;前用紙単価[9]</t>
  </si>
  <si>
    <t>前用紙金額9</t>
  </si>
  <si>
    <t>&amp;前用紙金額[9]</t>
  </si>
  <si>
    <t>既存の調査動作を記載テーブル分行う。</t>
    <rPh sb="0" eb="2">
      <t>キゾン</t>
    </rPh>
    <rPh sb="3" eb="5">
      <t>チョウサ</t>
    </rPh>
    <rPh sb="5" eb="7">
      <t>ドウサ</t>
    </rPh>
    <rPh sb="8" eb="10">
      <t>キサイ</t>
    </rPh>
    <rPh sb="14" eb="15">
      <t>ブン</t>
    </rPh>
    <rPh sb="15" eb="16">
      <t>オコナ</t>
    </rPh>
    <phoneticPr fontId="2"/>
  </si>
  <si>
    <t>loopActiontbx</t>
    <phoneticPr fontId="2"/>
  </si>
  <si>
    <t>ここに記載いしている数だけ実行する。</t>
    <rPh sb="3" eb="5">
      <t>キサイ</t>
    </rPh>
    <rPh sb="10" eb="11">
      <t>カズ</t>
    </rPh>
    <rPh sb="13" eb="15">
      <t>ジッコウ</t>
    </rPh>
    <phoneticPr fontId="2"/>
  </si>
  <si>
    <t>用紙見積</t>
    <rPh sb="0" eb="2">
      <t>ヨウシ</t>
    </rPh>
    <rPh sb="2" eb="4">
      <t>ミツモリ</t>
    </rPh>
    <phoneticPr fontId="2"/>
  </si>
  <si>
    <t>＜</t>
    <phoneticPr fontId="2"/>
  </si>
  <si>
    <t>用紙合計</t>
    <rPh sb="0" eb="2">
      <t>ヨウシ</t>
    </rPh>
    <rPh sb="2" eb="4">
      <t>ゴウケイ</t>
    </rPh>
    <phoneticPr fontId="2"/>
  </si>
  <si>
    <t>外注見積</t>
    <rPh sb="0" eb="4">
      <t>ガイチュウミツモリ</t>
    </rPh>
    <phoneticPr fontId="2"/>
  </si>
  <si>
    <t>外注合計</t>
    <rPh sb="0" eb="4">
      <t>ガイチュウゴウケイ</t>
    </rPh>
    <phoneticPr fontId="2"/>
  </si>
  <si>
    <t>で、絞り込みすればええんやないかな</t>
    <rPh sb="2" eb="3">
      <t>シボ</t>
    </rPh>
    <rPh sb="4" eb="5">
      <t>コ</t>
    </rPh>
    <phoneticPr fontId="2"/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</si>
  <si>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</si>
  <si>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</si>
  <si>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</si>
  <si>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</si>
  <si>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</si>
  <si>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</si>
  <si>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</si>
  <si>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</si>
  <si>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</si>
  <si>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</si>
  <si>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</si>
  <si>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</si>
  <si>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</si>
  <si>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</si>
  <si>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</si>
  <si>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</si>
  <si>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</si>
  <si>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</si>
  <si>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</si>
  <si>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</si>
  <si>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</si>
  <si>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</si>
  <si>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</si>
  <si>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</si>
  <si>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</si>
  <si>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</si>
  <si>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</si>
  <si>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</si>
  <si>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</si>
  <si>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</si>
  <si>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</si>
  <si>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</si>
  <si>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</si>
  <si>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</si>
  <si>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</si>
  <si>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</si>
  <si>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</si>
  <si>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</si>
  <si>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</si>
  <si>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</si>
  <si>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</si>
  <si>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</si>
  <si>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</si>
  <si>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</si>
  <si>
    <t>&lt;補足&gt;</t>
    <rPh sb="1" eb="3">
      <t>ホソク</t>
    </rPh>
    <phoneticPr fontId="2"/>
  </si>
  <si>
    <t>変数は､伝票番号用と､前回伝票番号用で2種用意する｡</t>
    <rPh sb="0" eb="2">
      <t>ヘンスウ</t>
    </rPh>
    <rPh sb="4" eb="6">
      <t>デンヒョウ</t>
    </rPh>
    <rPh sb="6" eb="8">
      <t>バンゴウ</t>
    </rPh>
    <rPh sb="8" eb="9">
      <t>ヨウ</t>
    </rPh>
    <rPh sb="11" eb="13">
      <t>ゼンカイ</t>
    </rPh>
    <rPh sb="13" eb="15">
      <t>デン</t>
    </rPh>
    <rPh sb="15" eb="17">
      <t>バンゴウ</t>
    </rPh>
    <rPh sb="17" eb="18">
      <t>_x0000__x0000_</t>
    </rPh>
    <rPh sb="20" eb="21">
      <t>_x0002__x0004_</t>
    </rPh>
    <rPh sb="21" eb="23">
      <t/>
    </rPh>
    <phoneticPr fontId="2"/>
  </si>
  <si>
    <t>一度抽出したデータも再度呼び出したら､再更新させる｡</t>
    <rPh sb="0" eb="2">
      <t>イチド</t>
    </rPh>
    <rPh sb="2" eb="4">
      <t>チュウシュツ</t>
    </rPh>
    <rPh sb="10" eb="12">
      <t>サイド</t>
    </rPh>
    <rPh sb="12" eb="13">
      <t>ヨ</t>
    </rPh>
    <rPh sb="14" eb="15">
      <t>ダ</t>
    </rPh>
    <rPh sb="19" eb="22">
      <t>サイコウシン</t>
    </rPh>
    <phoneticPr fontId="2"/>
  </si>
  <si>
    <t>手続きにするとめんどくさいので､基本はグローバル変数を作り､伝票番号での受け渡しにする｡</t>
    <rPh sb="0" eb="2">
      <t>テツヅ</t>
    </rPh>
    <rPh sb="16" eb="18">
      <t>キホン</t>
    </rPh>
    <rPh sb="24" eb="26">
      <t>ヘンスウ</t>
    </rPh>
    <rPh sb="27" eb="28">
      <t>ツク</t>
    </rPh>
    <rPh sb="30" eb="32">
      <t>デンヒョウ</t>
    </rPh>
    <rPh sb="32" eb="34">
      <t>バンゴウ</t>
    </rPh>
    <rPh sb="36" eb="37">
      <t>ウ</t>
    </rPh>
    <rPh sb="38" eb="39">
      <t>ワタ</t>
    </rPh>
    <phoneticPr fontId="2"/>
  </si>
  <si>
    <t>2️⃣番号を使って用紙情報を格納する｡</t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</si>
  <si>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t>1️⃣Smastaによる基本情報</t>
    <rPh sb="12" eb="16">
      <t>キホンジョウホウ</t>
    </rPh>
    <phoneticPr fontId="2"/>
  </si>
  <si>
    <t>3️⃣外注情報</t>
    <rPh sb="3" eb="5">
      <t>ガイチュウ</t>
    </rPh>
    <rPh sb="4" eb="6">
      <t>ガイチュウジョウホウ</t>
    </rPh>
    <phoneticPr fontId="2"/>
  </si>
  <si>
    <t>4️⃣作業時間</t>
    <rPh sb="3" eb="5">
      <t>サギョウ</t>
    </rPh>
    <rPh sb="4" eb="6">
      <t>サギョウジカン</t>
    </rPh>
    <phoneticPr fontId="2"/>
  </si>
  <si>
    <t>5️⃣材料情報</t>
    <rPh sb="3" eb="5">
      <t>ザイリョウ</t>
    </rPh>
    <rPh sb="4" eb="6">
      <t>ザイリョウジョウホウ</t>
    </rPh>
    <phoneticPr fontId="2"/>
  </si>
  <si>
    <t>6️⃣送料</t>
    <rPh sb="3" eb="5">
      <t>ソウリョウ</t>
    </rPh>
    <phoneticPr fontId="2"/>
  </si>
  <si>
    <t>品名､得意先､製品に関する概要基本情報をパッケージ化する</t>
    <rPh sb="0" eb="2">
      <t>ヒンメイ</t>
    </rPh>
    <rPh sb="3" eb="6">
      <t>トクイサキ</t>
    </rPh>
    <rPh sb="7" eb="9">
      <t>セイヒン</t>
    </rPh>
    <rPh sb="10" eb="11">
      <t>カン</t>
    </rPh>
    <rPh sb="13" eb="15">
      <t>ガイヨウ</t>
    </rPh>
    <rPh sb="15" eb="19">
      <t>キホンジョウホウ</t>
    </rPh>
    <rPh sb="25" eb="26">
      <t>カ</t>
    </rPh>
    <phoneticPr fontId="2"/>
  </si>
  <si>
    <t>Smastaに関する 抽出設計について</t>
    <rPh sb="7" eb="8">
      <t>カン</t>
    </rPh>
    <rPh sb="11" eb="13">
      <t>チュウシュツ</t>
    </rPh>
    <rPh sb="13" eb="15">
      <t>セッケイ</t>
    </rPh>
    <phoneticPr fontId="2"/>
  </si>
  <si>
    <t>どの項目を抽出するかって話</t>
    <rPh sb="2" eb="4">
      <t>コウモク</t>
    </rPh>
    <rPh sb="5" eb="7">
      <t>チュウシュツ</t>
    </rPh>
    <rPh sb="12" eb="13">
      <t>ハナシ</t>
    </rPh>
    <phoneticPr fontId="2"/>
  </si>
  <si>
    <t>※編集コードが必要になるので注意</t>
    <rPh sb="1" eb="3">
      <t>ヘンシュウ</t>
    </rPh>
    <rPh sb="7" eb="9">
      <t>ヒツヨウ</t>
    </rPh>
    <rPh sb="14" eb="16">
      <t>チュウイ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</si>
  <si>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</si>
  <si>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</si>
  <si>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補足</t>
    <rPh sb="0" eb="2">
      <t>ホソク</t>
    </rPh>
    <phoneticPr fontId="2"/>
  </si>
  <si>
    <t>No.</t>
    <phoneticPr fontId="2"/>
  </si>
  <si>
    <t>数値</t>
    <rPh sb="0" eb="2">
      <t>スウチ</t>
    </rPh>
    <phoneticPr fontId="2"/>
  </si>
  <si>
    <t>伝票ＮＯ</t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</si>
  <si>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</si>
  <si>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</si>
  <si>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担当営業</t>
    <rPh sb="0" eb="4">
      <t>タントウエイギョウ</t>
    </rPh>
    <phoneticPr fontId="2"/>
  </si>
  <si>
    <t>営業所</t>
    <rPh sb="0" eb="3">
      <t>エイギョウショ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</si>
  <si>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</si>
  <si>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</si>
  <si>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</si>
  <si>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2">
      <t>シア</t>
    </rPh>
    <rPh sb="2" eb="3">
      <t>ビ</t>
    </rPh>
    <phoneticPr fontId="2"/>
  </si>
  <si>
    <t>製版積算</t>
    <rPh sb="0" eb="2">
      <t>セイハン</t>
    </rPh>
    <rPh sb="2" eb="4">
      <t>セキサン</t>
    </rPh>
    <phoneticPr fontId="2"/>
  </si>
  <si>
    <t>印刷積算</t>
    <rPh sb="0" eb="2">
      <t>インサツ</t>
    </rPh>
    <rPh sb="2" eb="4">
      <t>セキサン</t>
    </rPh>
    <phoneticPr fontId="2"/>
  </si>
  <si>
    <t>用紙積算</t>
    <rPh sb="0" eb="2">
      <t>ヨウシ</t>
    </rPh>
    <rPh sb="2" eb="4">
      <t>セキサン</t>
    </rPh>
    <phoneticPr fontId="2"/>
  </si>
  <si>
    <t>組外積算</t>
    <rPh sb="0" eb="1">
      <t>クミ</t>
    </rPh>
    <rPh sb="1" eb="2">
      <t>ガイ</t>
    </rPh>
    <rPh sb="2" eb="4">
      <t>セキサン</t>
    </rPh>
    <phoneticPr fontId="2"/>
  </si>
  <si>
    <t>製外積算</t>
    <rPh sb="0" eb="1">
      <t>セイ</t>
    </rPh>
    <rPh sb="1" eb="2">
      <t>ガイ</t>
    </rPh>
    <rPh sb="2" eb="4">
      <t>セキサン</t>
    </rPh>
    <phoneticPr fontId="2"/>
  </si>
  <si>
    <t>印外積算</t>
    <rPh sb="0" eb="1">
      <t>イン</t>
    </rPh>
    <rPh sb="1" eb="2">
      <t>ガイ</t>
    </rPh>
    <rPh sb="2" eb="4">
      <t>セキサ</t>
    </rPh>
    <phoneticPr fontId="2"/>
  </si>
  <si>
    <t>全外積算</t>
    <rPh sb="0" eb="2">
      <t>ゼンガイ</t>
    </rPh>
    <rPh sb="2" eb="4">
      <t>セキサン</t>
    </rPh>
    <phoneticPr fontId="2"/>
  </si>
  <si>
    <t>送料</t>
    <rPh sb="0" eb="2">
      <t>ソウリョウ</t>
    </rPh>
    <phoneticPr fontId="2"/>
  </si>
  <si>
    <t>決定金額</t>
    <rPh sb="0" eb="2">
      <t>ケッテイ</t>
    </rPh>
    <rPh sb="2" eb="4">
      <t>キンガク</t>
    </rPh>
    <phoneticPr fontId="2"/>
  </si>
  <si>
    <t>前回伝票</t>
    <rPh sb="0" eb="2">
      <t>ゼンカイ</t>
    </rPh>
    <rPh sb="2" eb="4">
      <t>デンヒョウ</t>
    </rPh>
    <phoneticPr fontId="2"/>
  </si>
  <si>
    <t>組版積算</t>
    <phoneticPr fontId="2"/>
  </si>
  <si>
    <t>通貨</t>
  </si>
  <si>
    <t>通貨</t>
    <phoneticPr fontId="2"/>
  </si>
  <si>
    <t>仕上積算</t>
    <phoneticPr fontId="2"/>
  </si>
  <si>
    <t>仕外積算</t>
    <rPh sb="0" eb="1">
      <t>シ</t>
    </rPh>
    <rPh sb="1" eb="2">
      <t>ガイ</t>
    </rPh>
    <rPh sb="2" eb="4">
      <t>セキサン</t>
    </rPh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</si>
  <si>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</si>
  <si>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</si>
  <si>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文字列になっているので注意｡ 数値変換して扱う</t>
    <rPh sb="0" eb="3">
      <t>モジレツ</t>
    </rPh>
    <rPh sb="11" eb="13">
      <t>チュウイ</t>
    </rPh>
    <rPh sb="15" eb="17">
      <t>スウチ</t>
    </rPh>
    <rPh sb="17" eb="19">
      <t>ヘンカン</t>
    </rPh>
    <rPh sb="21" eb="22">
      <t>アツカ</t>
    </rPh>
    <phoneticPr fontId="2"/>
  </si>
  <si>
    <t>変数名</t>
    <rPh sb="0" eb="3">
      <t>ヘンスウメイ</t>
    </rPh>
    <phoneticPr fontId="2"/>
  </si>
  <si>
    <t>伝票ID</t>
    <rPh sb="0" eb="2">
      <t>デンヒョウ</t>
    </rPh>
    <phoneticPr fontId="2"/>
  </si>
  <si>
    <t>編集コードいるっけ</t>
    <rPh sb="0" eb="2">
      <t>ヘンシュウ</t>
    </rPh>
    <phoneticPr fontId="2"/>
  </si>
  <si>
    <t>■以下伝票番号で絞り込んで抽出する内容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phoneticPr fontId="2"/>
  </si>
  <si>
    <t>による絞り込み</t>
    <rPh sb="3" eb="4">
      <t>シボ</t>
    </rPh>
    <rPh sb="5" eb="6">
      <t>コ</t>
    </rPh>
    <phoneticPr fontId="2"/>
  </si>
  <si>
    <t>伝票番号を使用して用紙情報を絞り込みます｡</t>
    <rPh sb="0" eb="1">
      <t>デン</t>
    </rPh>
    <rPh sb="1" eb="2">
      <t>ヒョウ</t>
    </rPh>
    <rPh sb="2" eb="4">
      <t>バンゴウ</t>
    </rPh>
    <rPh sb="5" eb="7">
      <t>シヨウ</t>
    </rPh>
    <rPh sb="9" eb="11">
      <t>ヨウシ</t>
    </rPh>
    <rPh sb="11" eb="13">
      <t>ジョウホウ</t>
    </rPh>
    <rPh sb="14" eb="15">
      <t>シボ</t>
    </rPh>
    <rPh sb="16" eb="17">
      <t>コ</t>
    </rPh>
    <phoneticPr fontId="2"/>
  </si>
  <si>
    <t>&amp;伝票ID</t>
    <rPh sb="1" eb="3">
      <t>デンヒョウ</t>
    </rPh>
    <phoneticPr fontId="2"/>
  </si>
  <si>
    <t>subForm</t>
    <phoneticPr fontId="2"/>
  </si>
  <si>
    <t>sub02用紙調査.wfx</t>
    <rPh sb="5" eb="7">
      <t>ヨウシ</t>
    </rPh>
    <rPh sb="7" eb="9">
      <t>チョウサ</t>
    </rPh>
    <phoneticPr fontId="2"/>
  </si>
  <si>
    <t>sub03外注調査.wfx</t>
    <rPh sb="5" eb="7">
      <t>ガイチュウ</t>
    </rPh>
    <rPh sb="7" eb="9">
      <t>チョウサ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</si>
  <si>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</si>
  <si>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</si>
  <si>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紙色</t>
    <rPh sb="0" eb="1">
      <t>カミ</t>
    </rPh>
    <rPh sb="1" eb="2">
      <t>イロ</t>
    </rPh>
    <phoneticPr fontId="2"/>
  </si>
  <si>
    <t>サイズ名</t>
    <rPh sb="3" eb="4">
      <t>メイ</t>
    </rPh>
    <phoneticPr fontId="2"/>
  </si>
  <si>
    <t>目</t>
    <rPh sb="0" eb="1">
      <t>メ</t>
    </rPh>
    <phoneticPr fontId="2"/>
  </si>
  <si>
    <t>重さ</t>
    <rPh sb="0" eb="1">
      <t>オモ</t>
    </rPh>
    <phoneticPr fontId="2"/>
  </si>
  <si>
    <t>枚数</t>
    <rPh sb="0" eb="2">
      <t>マイスウ</t>
    </rPh>
    <phoneticPr fontId="2"/>
  </si>
  <si>
    <t>金額</t>
    <rPh sb="0" eb="2">
      <t>キンガク</t>
    </rPh>
    <phoneticPr fontId="2"/>
  </si>
  <si>
    <t>入庫単価</t>
    <rPh sb="0" eb="2">
      <t>ニュウコ</t>
    </rPh>
    <rPh sb="2" eb="4">
      <t>タンカ</t>
    </rPh>
    <phoneticPr fontId="2"/>
  </si>
  <si>
    <t>文字列</t>
    <rPh sb="0" eb="2">
      <t>モジ</t>
    </rPh>
    <rPh sb="2" eb="3">
      <t>レツ</t>
    </rPh>
    <phoneticPr fontId="2"/>
  </si>
  <si>
    <t>通貨</t>
    <rPh sb="0" eb="2">
      <t>ツウカ</t>
    </rPh>
    <phoneticPr fontId="2"/>
  </si>
  <si>
    <t>サイズID</t>
    <phoneticPr fontId="2"/>
  </si>
  <si>
    <t>用紙情報に関する設定項目</t>
    <rPh sb="0" eb="2">
      <t>ヨウシ</t>
    </rPh>
    <rPh sb="2" eb="4">
      <t>ジョウホウ</t>
    </rPh>
    <rPh sb="5" eb="6">
      <t>カン</t>
    </rPh>
    <rPh sb="8" eb="10">
      <t>セッテイ</t>
    </rPh>
    <rPh sb="10" eb="12">
      <t>コウモク</t>
    </rPh>
    <phoneticPr fontId="2"/>
  </si>
  <si>
    <t>外注情報に関する設定情報</t>
    <rPh sb="0" eb="2">
      <t>ガイチュウ</t>
    </rPh>
    <rPh sb="2" eb="4">
      <t>ジョウホウ</t>
    </rPh>
    <rPh sb="5" eb="6">
      <t>カン</t>
    </rPh>
    <rPh sb="8" eb="10">
      <t>セッテイ</t>
    </rPh>
    <rPh sb="10" eb="12">
      <t>ジョウホウ</t>
    </rPh>
    <phoneticPr fontId="2"/>
  </si>
  <si>
    <t>作業情報</t>
    <rPh sb="0" eb="2">
      <t>サギョウ</t>
    </rPh>
    <rPh sb="2" eb="4">
      <t>ジョウホウ</t>
    </rPh>
    <phoneticPr fontId="2"/>
  </si>
  <si>
    <t xml:space="preserve">日報の厄介なところ｡ </t>
    <rPh sb="0" eb="2">
      <t>ニッポウ</t>
    </rPh>
    <rPh sb="3" eb="5">
      <t>ヤッカイ</t>
    </rPh>
    <phoneticPr fontId="2"/>
  </si>
  <si>
    <t>･各課でtbxが違うので､前参照しなくていけない</t>
    <rPh sb="1" eb="2">
      <t>カク</t>
    </rPh>
    <rPh sb="2" eb="3">
      <t>カ</t>
    </rPh>
    <rPh sb="8" eb="9">
      <t>チガ</t>
    </rPh>
    <rPh sb="13" eb="16">
      <t>ゼンサンショウ</t>
    </rPh>
    <phoneticPr fontId="2"/>
  </si>
  <si>
    <t>DTP</t>
    <phoneticPr fontId="2"/>
  </si>
  <si>
    <t>印刷</t>
    <rPh sb="0" eb="2">
      <t>インサツ</t>
    </rPh>
    <phoneticPr fontId="2"/>
  </si>
  <si>
    <t>仕上</t>
    <rPh sb="0" eb="2">
      <t>シア</t>
    </rPh>
    <phoneticPr fontId="2"/>
  </si>
  <si>
    <t>資材</t>
    <rPh sb="0" eb="2">
      <t>シザイ</t>
    </rPh>
    <phoneticPr fontId="2"/>
  </si>
  <si>
    <t>どの部署の</t>
    <rPh sb="2" eb="4">
      <t>ブショ</t>
    </rPh>
    <phoneticPr fontId="2"/>
  </si>
  <si>
    <t>誰が</t>
    <rPh sb="0" eb="1">
      <t>ダレ</t>
    </rPh>
    <phoneticPr fontId="2"/>
  </si>
  <si>
    <t>どの作業で</t>
    <rPh sb="2" eb="4">
      <t>サギョウ</t>
    </rPh>
    <phoneticPr fontId="2"/>
  </si>
  <si>
    <t>何時間</t>
    <rPh sb="0" eb="3">
      <t>ナンジカン</t>
    </rPh>
    <phoneticPr fontId="2"/>
  </si>
  <si>
    <t>作業したか</t>
    <rPh sb="0" eb="2">
      <t>サギョウ</t>
    </rPh>
    <phoneticPr fontId="2"/>
  </si>
  <si>
    <t>日報印刷.tbx</t>
    <phoneticPr fontId="2"/>
  </si>
  <si>
    <t>日報管理.tbx</t>
    <rPh sb="0" eb="2">
      <t>ニッポウ</t>
    </rPh>
    <rPh sb="2" eb="4">
      <t>カンリ</t>
    </rPh>
    <phoneticPr fontId="2"/>
  </si>
  <si>
    <t>日報仕上.tbx</t>
    <phoneticPr fontId="2"/>
  </si>
  <si>
    <t>製版</t>
    <rPh sb="0" eb="2">
      <t>セイハン</t>
    </rPh>
    <phoneticPr fontId="2"/>
  </si>
  <si>
    <t>日報製版.tbx</t>
    <phoneticPr fontId="2"/>
  </si>
  <si>
    <t>日報組版.tbx</t>
    <phoneticPr fontId="2"/>
  </si>
  <si>
    <t>◆使用外部参照テーブル</t>
    <rPh sb="1" eb="3">
      <t>シヨウ</t>
    </rPh>
    <rPh sb="3" eb="5">
      <t>ガイブ</t>
    </rPh>
    <rPh sb="5" eb="7">
      <t>サンショウ</t>
    </rPh>
    <phoneticPr fontId="2"/>
  </si>
  <si>
    <t>Smasta</t>
    <phoneticPr fontId="2"/>
  </si>
  <si>
    <t>用紙入庫.tbx</t>
  </si>
  <si>
    <t>外注情報でややこいのは外注項目が横並びになっていて､項目ごとに切り分けが必要なところ</t>
    <rPh sb="0" eb="2">
      <t>ガイチュウ</t>
    </rPh>
    <rPh sb="2" eb="4">
      <t>ジョウホウ</t>
    </rPh>
    <rPh sb="11" eb="13">
      <t>ガイチュウ</t>
    </rPh>
    <rPh sb="13" eb="15">
      <t>コウモク</t>
    </rPh>
    <rPh sb="16" eb="18">
      <t>ヨコナラ</t>
    </rPh>
    <rPh sb="26" eb="28">
      <t>コウモク</t>
    </rPh>
    <rPh sb="31" eb="32">
      <t>キ</t>
    </rPh>
    <rPh sb="33" eb="34">
      <t>ワ</t>
    </rPh>
    <rPh sb="36" eb="38">
      <t>ヒツヨウ</t>
    </rPh>
    <phoneticPr fontId="2"/>
  </si>
  <si>
    <t>どこに</t>
    <phoneticPr fontId="2"/>
  </si>
  <si>
    <t>なにを</t>
    <phoneticPr fontId="2"/>
  </si>
  <si>
    <t>何件</t>
    <rPh sb="0" eb="2">
      <t>ナンケン</t>
    </rPh>
    <phoneticPr fontId="2"/>
  </si>
  <si>
    <t>いくらで</t>
    <phoneticPr fontId="2"/>
  </si>
  <si>
    <t>お願いしたか</t>
    <rPh sb="1" eb="2">
      <t>ネガ</t>
    </rPh>
    <phoneticPr fontId="2"/>
  </si>
  <si>
    <t>それは補冊分なのか</t>
    <rPh sb="3" eb="4">
      <t>ホ</t>
    </rPh>
    <rPh sb="4" eb="5">
      <t>サツ</t>
    </rPh>
    <rPh sb="5" eb="6">
      <t>ブン</t>
    </rPh>
    <phoneticPr fontId="2"/>
  </si>
  <si>
    <t>■以下伝票番号で絞り込んで抽出する内容 9項目あるので注意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rPh sb="21" eb="23">
      <t>コウモク</t>
    </rPh>
    <rPh sb="27" eb="29">
      <t>チュウイ</t>
    </rPh>
    <phoneticPr fontId="2"/>
  </si>
  <si>
    <t>予定金額１</t>
    <rPh sb="0" eb="2">
      <t>ヨテイ</t>
    </rPh>
    <rPh sb="2" eb="4">
      <t>キンガク</t>
    </rPh>
    <phoneticPr fontId="2"/>
  </si>
  <si>
    <t>決定金額１</t>
    <phoneticPr fontId="2"/>
  </si>
  <si>
    <t>区分１</t>
    <rPh sb="0" eb="2">
      <t>クブン</t>
    </rPh>
    <phoneticPr fontId="2"/>
  </si>
  <si>
    <t>外注先１</t>
    <rPh sb="0" eb="3">
      <t>ガイチュウサキ</t>
    </rPh>
    <phoneticPr fontId="2"/>
  </si>
  <si>
    <t>内容１</t>
    <rPh sb="0" eb="2">
      <t>ナイヨウ</t>
    </rPh>
    <phoneticPr fontId="2"/>
  </si>
  <si>
    <t>頁数１</t>
    <rPh sb="0" eb="1">
      <t>ページ</t>
    </rPh>
    <rPh sb="1" eb="2">
      <t>スウ</t>
    </rPh>
    <phoneticPr fontId="2"/>
  </si>
  <si>
    <t>枚数１</t>
    <rPh sb="0" eb="2">
      <t>マイスウ</t>
    </rPh>
    <phoneticPr fontId="2"/>
  </si>
  <si>
    <t>┓</t>
    <phoneticPr fontId="2"/>
  </si>
  <si>
    <t>┻ 決定優先</t>
    <rPh sb="2" eb="4">
      <t>ケッテイ</t>
    </rPh>
    <rPh sb="4" eb="6">
      <t>ユウセン</t>
    </rPh>
    <phoneticPr fontId="2"/>
  </si>
  <si>
    <t>ミス１</t>
    <phoneticPr fontId="2"/>
  </si>
  <si>
    <t>文字列</t>
    <rPh sb="0" eb="3">
      <t>モ</t>
    </rPh>
    <phoneticPr fontId="2"/>
  </si>
  <si>
    <t>確定部数</t>
    <phoneticPr fontId="2"/>
  </si>
  <si>
    <t>┻ 確定優先</t>
    <rPh sb="2" eb="4">
      <t>カクテイ</t>
    </rPh>
    <rPh sb="4" eb="6">
      <t>ユウセン</t>
    </rPh>
    <phoneticPr fontId="2"/>
  </si>
  <si>
    <t>確定頁数</t>
    <phoneticPr fontId="2"/>
  </si>
  <si>
    <t>確定仕上日</t>
    <phoneticPr fontId="2"/>
  </si>
  <si>
    <t>┻ 確定優先 ※ 数値変換</t>
    <rPh sb="2" eb="4">
      <t>カクテイ</t>
    </rPh>
    <rPh sb="4" eb="6">
      <t>ユウセン</t>
    </rPh>
    <rPh sb="9" eb="11">
      <t>スウチ</t>
    </rPh>
    <rPh sb="11" eb="13">
      <t>ヘンカン</t>
    </rPh>
    <phoneticPr fontId="2"/>
  </si>
  <si>
    <t>外注区分</t>
    <rPh sb="0" eb="2">
      <t>ガイチュウ</t>
    </rPh>
    <rPh sb="2" eb="4">
      <t>クブン</t>
    </rPh>
    <phoneticPr fontId="2"/>
  </si>
  <si>
    <t>外注先</t>
    <rPh sb="0" eb="3">
      <t>ガイチュウサキ</t>
    </rPh>
    <phoneticPr fontId="2"/>
  </si>
  <si>
    <t>外注内容</t>
    <rPh sb="0" eb="2">
      <t>ガイチュウ</t>
    </rPh>
    <rPh sb="2" eb="4">
      <t>ナイヨウ</t>
    </rPh>
    <phoneticPr fontId="2"/>
  </si>
  <si>
    <t>外注頁</t>
    <rPh sb="0" eb="2">
      <t>ガイチュウ</t>
    </rPh>
    <rPh sb="2" eb="3">
      <t>ページ</t>
    </rPh>
    <phoneticPr fontId="2"/>
  </si>
  <si>
    <t>外注枚数</t>
    <rPh sb="0" eb="2">
      <t>ガイチュウ</t>
    </rPh>
    <rPh sb="2" eb="4">
      <t>マイスウ</t>
    </rPh>
    <phoneticPr fontId="2"/>
  </si>
  <si>
    <t>外注金額</t>
    <rPh sb="0" eb="2">
      <t>ガイチュウ</t>
    </rPh>
    <rPh sb="2" eb="4">
      <t>キンガク</t>
    </rPh>
    <phoneticPr fontId="2"/>
  </si>
  <si>
    <t>外注ミス</t>
    <rPh sb="0" eb="2">
      <t>ガイチュウ</t>
    </rPh>
    <phoneticPr fontId="2"/>
  </si>
  <si>
    <t>用紙銘柄</t>
    <rPh sb="0" eb="2">
      <t>ヨウシ</t>
    </rPh>
    <rPh sb="2" eb="4">
      <t>メイガラ</t>
    </rPh>
    <phoneticPr fontId="2"/>
  </si>
  <si>
    <t>用紙紙色</t>
    <rPh sb="2" eb="3">
      <t>カミ</t>
    </rPh>
    <rPh sb="3" eb="4">
      <t>イロ</t>
    </rPh>
    <phoneticPr fontId="2"/>
  </si>
  <si>
    <t>用紙サイズID</t>
    <phoneticPr fontId="2"/>
  </si>
  <si>
    <t>用紙サイズ名</t>
    <rPh sb="5" eb="6">
      <t>メイ</t>
    </rPh>
    <phoneticPr fontId="2"/>
  </si>
  <si>
    <t>用紙目</t>
    <rPh sb="2" eb="3">
      <t>メ</t>
    </rPh>
    <phoneticPr fontId="2"/>
  </si>
  <si>
    <t>用紙重さ</t>
    <rPh sb="2" eb="3">
      <t>オモ</t>
    </rPh>
    <phoneticPr fontId="2"/>
  </si>
  <si>
    <t>用紙枚数</t>
    <rPh sb="2" eb="4">
      <t>マイスウ</t>
    </rPh>
    <phoneticPr fontId="2"/>
  </si>
  <si>
    <t>用紙金額</t>
    <rPh sb="2" eb="4">
      <t>キンガク</t>
    </rPh>
    <phoneticPr fontId="2"/>
  </si>
  <si>
    <t>用紙入庫単価</t>
    <rPh sb="2" eb="4">
      <t>ニュウコ</t>
    </rPh>
    <rPh sb="4" eb="6">
      <t>タンカ</t>
    </rPh>
    <phoneticPr fontId="2"/>
  </si>
  <si>
    <t>前回伝票ID</t>
    <rPh sb="0" eb="2">
      <t>ゼンカイ</t>
    </rPh>
    <rPh sb="2" eb="4">
      <t>デンヒョウ</t>
    </rPh>
    <phoneticPr fontId="2"/>
  </si>
  <si>
    <t>区分２</t>
    <rPh sb="0" eb="2">
      <t>クブン</t>
    </rPh>
    <phoneticPr fontId="2"/>
  </si>
  <si>
    <t>外注先２</t>
    <rPh sb="0" eb="3">
      <t>ガイチュウサキ</t>
    </rPh>
    <phoneticPr fontId="2"/>
  </si>
  <si>
    <t>内容２</t>
    <rPh sb="0" eb="2">
      <t>ナイヨウ</t>
    </rPh>
    <phoneticPr fontId="2"/>
  </si>
  <si>
    <t>頁数２</t>
    <rPh sb="0" eb="1">
      <t>ページ</t>
    </rPh>
    <rPh sb="1" eb="2">
      <t>スウ</t>
    </rPh>
    <phoneticPr fontId="2"/>
  </si>
  <si>
    <t>枚数２</t>
    <rPh sb="0" eb="2">
      <t>マイスウ</t>
    </rPh>
    <phoneticPr fontId="2"/>
  </si>
  <si>
    <t>予定金額２</t>
    <rPh sb="0" eb="2">
      <t>ヨテイ</t>
    </rPh>
    <rPh sb="2" eb="4">
      <t>キンガク</t>
    </rPh>
    <phoneticPr fontId="2"/>
  </si>
  <si>
    <t>決定金額２</t>
    <phoneticPr fontId="2"/>
  </si>
  <si>
    <t>ミス２</t>
    <phoneticPr fontId="2"/>
  </si>
  <si>
    <t>以下9項まで続きます</t>
    <rPh sb="0" eb="2">
      <t>イカ</t>
    </rPh>
    <rPh sb="3" eb="4">
      <t>コウ</t>
    </rPh>
    <rPh sb="6" eb="7">
      <t>ツヅ</t>
    </rPh>
    <phoneticPr fontId="2"/>
  </si>
  <si>
    <t>これは材料情報にかも</t>
    <rPh sb="3" eb="5">
      <t>ザイリョウ</t>
    </rPh>
    <rPh sb="5" eb="7">
      <t>ジョウホウ</t>
    </rPh>
    <phoneticPr fontId="2"/>
  </si>
  <si>
    <t>表示だけならいらない</t>
    <rPh sb="0" eb="2">
      <t>ヒョウジ</t>
    </rPh>
    <phoneticPr fontId="2"/>
  </si>
  <si>
    <t>◆作業内容は 内容CD を参照して作業名と照らし合わせる</t>
    <rPh sb="1" eb="3">
      <t>サギョウ</t>
    </rPh>
    <rPh sb="3" eb="5">
      <t>ナイヨウ</t>
    </rPh>
    <rPh sb="7" eb="9">
      <t>ナイヨウ</t>
    </rPh>
    <rPh sb="13" eb="15">
      <t>サンショウ</t>
    </rPh>
    <rPh sb="17" eb="19">
      <t>サギョウ</t>
    </rPh>
    <rPh sb="19" eb="20">
      <t>メイ</t>
    </rPh>
    <rPh sb="21" eb="22">
      <t>テ</t>
    </rPh>
    <rPh sb="24" eb="25">
      <t>ア</t>
    </rPh>
    <phoneticPr fontId="2"/>
  </si>
  <si>
    <t>→一旦やめておく</t>
    <rPh sb="1" eb="3">
      <t>イッタン</t>
    </rPh>
    <phoneticPr fontId="2"/>
  </si>
  <si>
    <t>◆関わった人数と総時間を集計する｡</t>
    <rPh sb="1" eb="2">
      <t>カカ</t>
    </rPh>
    <rPh sb="5" eb="7">
      <t>ニンズウ</t>
    </rPh>
    <rPh sb="8" eb="9">
      <t>ソウ</t>
    </rPh>
    <rPh sb="9" eb="11">
      <t>ジカン</t>
    </rPh>
    <rPh sb="12" eb="14">
      <t>シュウケイ</t>
    </rPh>
    <phoneticPr fontId="2"/>
  </si>
  <si>
    <t>CDの件数で人数を表示</t>
    <rPh sb="3" eb="5">
      <t>ケンスウ</t>
    </rPh>
    <rPh sb="6" eb="8">
      <t>ニンズウ</t>
    </rPh>
    <rPh sb="9" eb="11">
      <t>ヒョウジ</t>
    </rPh>
    <phoneticPr fontId="2"/>
  </si>
  <si>
    <t>担当者</t>
  </si>
  <si>
    <t>時間</t>
    <phoneticPr fontId="2"/>
  </si>
  <si>
    <t>作業時間</t>
    <rPh sb="0" eb="4">
      <t>サギョウジカン</t>
    </rPh>
    <phoneticPr fontId="2"/>
  </si>
  <si>
    <t>■｢日報組版.tbx｣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</si>
  <si>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ミス</t>
  </si>
  <si>
    <t>ミス</t>
    <phoneticPr fontId="2"/>
  </si>
  <si>
    <t>組版</t>
    <rPh sb="0" eb="2">
      <t>クミハン</t>
    </rPh>
    <phoneticPr fontId="2"/>
  </si>
  <si>
    <t>○○人</t>
    <rPh sb="2" eb="3">
      <t>ニン</t>
    </rPh>
    <phoneticPr fontId="2"/>
  </si>
  <si>
    <t>○○</t>
    <phoneticPr fontId="2"/>
  </si>
  <si>
    <t>分</t>
    <rPh sb="0" eb="1">
      <t>フン</t>
    </rPh>
    <phoneticPr fontId="2"/>
  </si>
  <si>
    <t>時間</t>
    <rPh sb="0" eb="2">
      <t>ジカン</t>
    </rPh>
    <phoneticPr fontId="2"/>
  </si>
  <si>
    <t>円</t>
    <rPh sb="0" eb="1">
      <t>エン</t>
    </rPh>
    <phoneticPr fontId="2"/>
  </si>
  <si>
    <t>ロス作業</t>
    <rPh sb="2" eb="4">
      <t>サギョウ</t>
    </rPh>
    <phoneticPr fontId="2"/>
  </si>
  <si>
    <t>■｢日報製版.tbx｣ 以下伝票番号で絞り込んで抽出する内容</t>
    <rPh sb="4" eb="5">
      <t>セイ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</si>
  <si>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菊全</t>
    <rPh sb="0" eb="1">
      <t>キク</t>
    </rPh>
    <rPh sb="1" eb="2">
      <t>ゼン</t>
    </rPh>
    <phoneticPr fontId="2"/>
  </si>
  <si>
    <t>菊半</t>
    <rPh sb="0" eb="2">
      <t>キクハン</t>
    </rPh>
    <phoneticPr fontId="2"/>
  </si>
  <si>
    <t>※置き換える</t>
    <rPh sb="1" eb="2">
      <t>オ</t>
    </rPh>
    <rPh sb="3" eb="4">
      <t>カ</t>
    </rPh>
    <phoneticPr fontId="2"/>
  </si>
  <si>
    <t>菊全版サイズ</t>
    <rPh sb="0" eb="1">
      <t>キク</t>
    </rPh>
    <rPh sb="1" eb="2">
      <t>ゼン</t>
    </rPh>
    <rPh sb="2" eb="3">
      <t>ハン</t>
    </rPh>
    <phoneticPr fontId="2"/>
  </si>
  <si>
    <t>菊半版サイズ</t>
    <rPh sb="0" eb="2">
      <t>キクハン</t>
    </rPh>
    <rPh sb="2" eb="3">
      <t>ハン</t>
    </rPh>
    <phoneticPr fontId="2"/>
  </si>
  <si>
    <t>┳</t>
    <phoneticPr fontId="2"/>
  </si>
  <si>
    <t>菊全版枚数</t>
    <rPh sb="0" eb="1">
      <t>キク</t>
    </rPh>
    <rPh sb="1" eb="2">
      <t>ゼン</t>
    </rPh>
    <rPh sb="2" eb="3">
      <t>ハン</t>
    </rPh>
    <rPh sb="3" eb="5">
      <t>マイスウ</t>
    </rPh>
    <phoneticPr fontId="2"/>
  </si>
  <si>
    <t>菊半版枚数</t>
    <rPh sb="0" eb="2">
      <t>キクハン</t>
    </rPh>
    <rPh sb="2" eb="3">
      <t>ハン</t>
    </rPh>
    <rPh sb="3" eb="5">
      <t>マイスウ</t>
    </rPh>
    <phoneticPr fontId="2"/>
  </si>
  <si>
    <t>■｢日報印刷.tbx｣ 以下伝票番号で絞り込んで抽出する内容</t>
    <rPh sb="4" eb="6">
      <t>インサツ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</si>
  <si>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【1.DTP】</t>
    <phoneticPr fontId="2"/>
  </si>
  <si>
    <t>【2.製版】</t>
    <rPh sb="3" eb="5">
      <t>セイハン</t>
    </rPh>
    <phoneticPr fontId="2"/>
  </si>
  <si>
    <t>【3.資材】</t>
    <rPh sb="3" eb="5">
      <t>シザイ</t>
    </rPh>
    <phoneticPr fontId="2"/>
  </si>
  <si>
    <t>内容</t>
    <rPh sb="0" eb="2">
      <t>ナイヨウ</t>
    </rPh>
    <phoneticPr fontId="2"/>
  </si>
  <si>
    <t>変換</t>
    <rPh sb="0" eb="2">
      <t>ヘンカン</t>
    </rPh>
    <phoneticPr fontId="2"/>
  </si>
  <si>
    <t>作業内容</t>
    <rPh sb="0" eb="4">
      <t>サギョウナイヨウ</t>
    </rPh>
    <phoneticPr fontId="2"/>
  </si>
  <si>
    <t>【4.印刷】</t>
    <rPh sb="3" eb="5">
      <t>インサツ</t>
    </rPh>
    <phoneticPr fontId="2"/>
  </si>
  <si>
    <t>【5.製品】</t>
    <rPh sb="3" eb="5">
      <t>セイヒン</t>
    </rPh>
    <phoneticPr fontId="2"/>
  </si>
  <si>
    <t>■｢日報仕上.tbx｣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</si>
  <si>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【6.管理】</t>
    <rPh sb="3" eb="5">
      <t>カンリ</t>
    </rPh>
    <phoneticPr fontId="2"/>
  </si>
  <si>
    <t>■｢日報管理.tbx｣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</si>
  <si>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内容読み取るけど使わないでいく｡</t>
    <rPh sb="0" eb="2">
      <t>ナイヨウ</t>
    </rPh>
    <rPh sb="2" eb="3">
      <t>ヨ</t>
    </rPh>
    <rPh sb="4" eb="5">
      <t>ト</t>
    </rPh>
    <rPh sb="8" eb="9">
      <t>ツカ</t>
    </rPh>
    <phoneticPr fontId="2"/>
  </si>
  <si>
    <t>合計</t>
    <rPh sb="0" eb="2">
      <t>ゴウケイ</t>
    </rPh>
    <phoneticPr fontId="2"/>
  </si>
  <si>
    <t>みたいにする</t>
    <phoneticPr fontId="2"/>
  </si>
  <si>
    <t>直接材料</t>
    <rPh sb="0" eb="2">
      <t>チョクセツ</t>
    </rPh>
    <rPh sb="2" eb="4">
      <t>ザイリョウ</t>
    </rPh>
    <phoneticPr fontId="2"/>
  </si>
  <si>
    <t>管理工数に入れちゃうか</t>
    <rPh sb="0" eb="4">
      <t>カンリコウスウ</t>
    </rPh>
    <rPh sb="5" eb="6">
      <t>イ</t>
    </rPh>
    <phoneticPr fontId="2"/>
  </si>
  <si>
    <t>材料に関するテーブル</t>
    <rPh sb="0" eb="2">
      <t>ザイリョウ</t>
    </rPh>
    <rPh sb="3" eb="4">
      <t>カン</t>
    </rPh>
    <phoneticPr fontId="2"/>
  </si>
  <si>
    <t>直接材料に関する情報をまとめます｡</t>
    <rPh sb="0" eb="2">
      <t>チョクセツ</t>
    </rPh>
    <rPh sb="2" eb="4">
      <t>ザイリョウ</t>
    </rPh>
    <rPh sb="5" eb="6">
      <t>カン</t>
    </rPh>
    <rPh sb="8" eb="10">
      <t>ジョウホウ</t>
    </rPh>
    <phoneticPr fontId="2"/>
  </si>
  <si>
    <t>今んところ｡作業情報からしか割り出せない</t>
    <rPh sb="0" eb="1">
      <t>イマ</t>
    </rPh>
    <rPh sb="6" eb="8">
      <t>サギョウ</t>
    </rPh>
    <rPh sb="8" eb="10">
      <t>ジョウホウ</t>
    </rPh>
    <rPh sb="14" eb="15">
      <t>ワ</t>
    </rPh>
    <rPh sb="16" eb="17">
      <t>ダ</t>
    </rPh>
    <phoneticPr fontId="2"/>
  </si>
  <si>
    <t>送料に関するテーブル</t>
    <rPh sb="0" eb="2">
      <t>ソウリョウ</t>
    </rPh>
    <rPh sb="3" eb="4">
      <t>カン</t>
    </rPh>
    <phoneticPr fontId="2"/>
  </si>
  <si>
    <t>送料.tbx</t>
    <rPh sb="0" eb="2">
      <t>ソウリョウ</t>
    </rPh>
    <phoneticPr fontId="2"/>
  </si>
  <si>
    <t>から情報を抜き出す</t>
    <rPh sb="2" eb="4">
      <t>ジョウホウ</t>
    </rPh>
    <rPh sb="5" eb="6">
      <t>ヌ</t>
    </rPh>
    <rPh sb="7" eb="8">
      <t>ダ</t>
    </rPh>
    <phoneticPr fontId="2"/>
  </si>
  <si>
    <t>運送会社</t>
    <rPh sb="0" eb="4">
      <t>ウンソウガイシャ</t>
    </rPh>
    <phoneticPr fontId="2"/>
  </si>
  <si>
    <t>運送会社</t>
    <rPh sb="0" eb="4">
      <t>ウンソウカイシャ</t>
    </rPh>
    <phoneticPr fontId="2"/>
  </si>
  <si>
    <t>予定金額</t>
    <rPh sb="0" eb="2">
      <t>ヨテイ</t>
    </rPh>
    <rPh sb="2" eb="4">
      <t>キンガク</t>
    </rPh>
    <phoneticPr fontId="2"/>
  </si>
  <si>
    <t>┻ 金額を優先</t>
    <rPh sb="2" eb="4">
      <t>キンガク</t>
    </rPh>
    <rPh sb="5" eb="7">
      <t>ユウセン</t>
    </rPh>
    <phoneticPr fontId="2"/>
  </si>
  <si>
    <t>日時</t>
    <rPh sb="0" eb="2">
      <t>ニチジ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</si>
</sst>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&amp;&quot;@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6"/>
      <color rgb="FFFF0000"/>
      <name val="Meiryo UI"/>
      <family val="3"/>
      <charset val="128"/>
    </font>
    <font>
      <sz val="6"/>
      <name val="Meiryo UI"/>
      <family val="2"/>
      <charset val="128"/>
    </font>
    <font>
      <b/>
      <sz val="11"/>
      <color theme="1"/>
      <name val="Yu Gothic"/>
      <family val="3"/>
      <charset val="128"/>
      <scheme val="minor"/>
    </font>
    <font>
      <sz val="1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4" tint="-0.249977111117893"/>
      <name val="Meiryo UI"/>
      <family val="3"/>
      <charset val="128"/>
    </font>
    <font>
      <sz val="11"/>
      <color theme="1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0" fillId="2" borderId="0" xfId="0" applyFill="1"/>
    <xf numFmtId="0" fontId="5" fillId="0" borderId="0" xfId="0" applyFont="1"/>
    <xf numFmtId="0" fontId="0" fillId="5" borderId="2" xfId="0" applyFill="1" applyBorder="1"/>
    <xf numFmtId="0" fontId="0" fillId="6" borderId="2" xfId="0" applyFill="1" applyBorder="1"/>
    <xf numFmtId="0" fontId="0" fillId="7" borderId="0" xfId="0" applyFill="1"/>
    <xf numFmtId="0" fontId="1" fillId="8" borderId="0" xfId="0" applyFont="1" applyFill="1"/>
    <xf numFmtId="0" fontId="6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0" borderId="2" xfId="0" applyFont="1" applyBorder="1"/>
    <xf numFmtId="0" fontId="7" fillId="0" borderId="2" xfId="0" applyFont="1" applyBorder="1"/>
    <xf numFmtId="0" fontId="1" fillId="4" borderId="2" xfId="0" applyFont="1" applyFill="1" applyBorder="1"/>
    <xf numFmtId="0" fontId="7" fillId="4" borderId="2" xfId="0" applyFont="1" applyFill="1" applyBorder="1"/>
    <xf numFmtId="0" fontId="9" fillId="0" borderId="2" xfId="0" applyFont="1" applyBorder="1"/>
    <xf numFmtId="0" fontId="9" fillId="4" borderId="2" xfId="0" applyFont="1" applyFill="1" applyBorder="1"/>
    <xf numFmtId="0" fontId="10" fillId="12" borderId="2" xfId="0" applyFont="1" applyFill="1" applyBorder="1"/>
    <xf numFmtId="0" fontId="11" fillId="12" borderId="2" xfId="0" applyFont="1" applyFill="1" applyBorder="1"/>
    <xf numFmtId="0" fontId="10" fillId="13" borderId="2" xfId="0" applyFont="1" applyFill="1" applyBorder="1"/>
    <xf numFmtId="0" fontId="11" fillId="13" borderId="2" xfId="0" applyFont="1" applyFill="1" applyBorder="1"/>
    <xf numFmtId="0" fontId="1" fillId="9" borderId="0" xfId="0" applyFont="1" applyFill="1"/>
    <xf numFmtId="0" fontId="10" fillId="10" borderId="2" xfId="0" applyFont="1" applyFill="1" applyBorder="1"/>
    <xf numFmtId="0" fontId="11" fillId="10" borderId="2" xfId="0" applyFont="1" applyFill="1" applyBorder="1"/>
    <xf numFmtId="176" fontId="8" fillId="0" borderId="2" xfId="0" applyNumberFormat="1" applyFont="1" applyBorder="1"/>
    <xf numFmtId="176" fontId="8" fillId="4" borderId="2" xfId="0" applyNumberFormat="1" applyFont="1" applyFill="1" applyBorder="1"/>
    <xf numFmtId="0" fontId="10" fillId="2" borderId="2" xfId="0" applyFont="1" applyFill="1" applyBorder="1"/>
    <xf numFmtId="0" fontId="11" fillId="2" borderId="2" xfId="0" applyFont="1" applyFill="1" applyBorder="1"/>
    <xf numFmtId="0" fontId="12" fillId="0" borderId="0" xfId="0" applyFont="1"/>
    <xf numFmtId="0" fontId="1" fillId="0" borderId="4" xfId="0" applyFont="1" applyBorder="1"/>
    <xf numFmtId="0" fontId="7" fillId="0" borderId="4" xfId="0" applyFont="1" applyBorder="1"/>
    <xf numFmtId="176" fontId="8" fillId="0" borderId="4" xfId="0" applyNumberFormat="1" applyFont="1" applyBorder="1"/>
    <xf numFmtId="0" fontId="9" fillId="0" borderId="4" xfId="0" applyFont="1" applyBorder="1"/>
    <xf numFmtId="0" fontId="1" fillId="0" borderId="3" xfId="0" applyFont="1" applyBorder="1"/>
    <xf numFmtId="0" fontId="7" fillId="0" borderId="3" xfId="0" applyFont="1" applyBorder="1"/>
    <xf numFmtId="176" fontId="8" fillId="0" borderId="3" xfId="0" applyNumberFormat="1" applyFont="1" applyBorder="1"/>
    <xf numFmtId="0" fontId="9" fillId="0" borderId="3" xfId="0" applyFont="1" applyBorder="1"/>
    <xf numFmtId="0" fontId="1" fillId="0" borderId="0" xfId="0" applyFont="1" applyAlignment="1">
      <alignment horizontal="right"/>
    </xf>
    <xf numFmtId="0" fontId="1" fillId="2" borderId="0" xfId="0" applyFont="1" applyFill="1"/>
    <xf numFmtId="0" fontId="10" fillId="14" borderId="2" xfId="0" applyFont="1" applyFill="1" applyBorder="1"/>
    <xf numFmtId="0" fontId="11" fillId="14" borderId="2" xfId="0" applyFont="1" applyFill="1" applyBorder="1"/>
    <xf numFmtId="0" fontId="1" fillId="0" borderId="0" xfId="0" applyFont="1" applyBorder="1"/>
    <xf numFmtId="0" fontId="7" fillId="0" borderId="0" xfId="0" applyFont="1" applyBorder="1"/>
    <xf numFmtId="176" fontId="8" fillId="0" borderId="0" xfId="0" applyNumberFormat="1" applyFont="1" applyBorder="1"/>
    <xf numFmtId="0" fontId="9" fillId="0" borderId="0" xfId="0" applyFont="1" applyBorder="1"/>
    <xf numFmtId="0" fontId="10" fillId="15" borderId="2" xfId="0" applyFont="1" applyFill="1" applyBorder="1"/>
    <xf numFmtId="0" fontId="11" fillId="15" borderId="2" xfId="0" applyFont="1" applyFill="1" applyBorder="1"/>
    <xf numFmtId="0" fontId="10" fillId="3" borderId="2" xfId="0" applyFont="1" applyFill="1" applyBorder="1"/>
    <xf numFmtId="0" fontId="11" fillId="3" borderId="2" xfId="0" applyFont="1" applyFill="1" applyBorder="1"/>
    <xf numFmtId="0" fontId="1" fillId="0" borderId="5" xfId="0" applyFont="1" applyBorder="1"/>
    <xf numFmtId="0" fontId="0" fillId="0" borderId="5" xfId="0" applyBorder="1"/>
    <xf numFmtId="0" fontId="1" fillId="0" borderId="5" xfId="0" applyFont="1" applyBorder="1" applyAlignment="1">
      <alignment horizontal="right"/>
    </xf>
    <xf numFmtId="0" fontId="0" fillId="14" borderId="0" xfId="0" applyFill="1"/>
    <xf numFmtId="0" fontId="1" fillId="8" borderId="2" xfId="0" applyFont="1" applyFill="1" applyBorder="1"/>
    <xf numFmtId="0" fontId="7" fillId="8" borderId="2" xfId="0" applyFont="1" applyFill="1" applyBorder="1"/>
    <xf numFmtId="176" fontId="8" fillId="8" borderId="2" xfId="0" applyNumberFormat="1" applyFont="1" applyFill="1" applyBorder="1"/>
    <xf numFmtId="0" fontId="9" fillId="8" borderId="2" xfId="0" applyFont="1" applyFill="1" applyBorder="1"/>
    <xf numFmtId="0" fontId="0" fillId="8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dimension ref="B2:L77"/>
  <sheetViews>
    <sheetView workbookViewId="0">
      <selection activeCell="E22" sqref="E22"/>
    </sheetView>
  </sheetViews>
  <sheetFormatPr defaultRowHeight="15.75"/>
  <cols>
    <col min="1" max="1" width="3.25" style="1" customWidth="1"/>
    <col min="2" max="16384" width="9" style="1"/>
  </cols>
  <sheetData>
    <row r="2" spans="2:12">
      <c r="B2" s="18" t="s">
        <v>349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>
      <c r="B3" s="1" t="s">
        <v>350</v>
      </c>
    </row>
    <row r="4" spans="2:12">
      <c r="B4" s="1" t="s">
        <v>351</v>
      </c>
    </row>
    <row r="5" spans="2:12">
      <c r="B5" s="1" t="s">
        <v>352</v>
      </c>
    </row>
    <row r="6" spans="2:12">
      <c r="B6" s="1" t="s">
        <v>353</v>
      </c>
    </row>
    <row r="7" spans="2:12">
      <c r="B7" s="1" t="s">
        <v>354</v>
      </c>
    </row>
    <row r="11" spans="2:12">
      <c r="B11" s="18" t="s">
        <v>355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2:12">
      <c r="B12" s="1" t="s">
        <v>356</v>
      </c>
    </row>
    <row r="13" spans="2:12">
      <c r="B13" s="1" t="s">
        <v>357</v>
      </c>
    </row>
    <row r="16" spans="2:12">
      <c r="B16" s="18" t="s">
        <v>358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2:5">
      <c r="B17" s="1" t="s">
        <v>359</v>
      </c>
    </row>
    <row r="18" spans="2:5">
      <c r="B18" s="1" t="s">
        <v>371</v>
      </c>
      <c r="C18" s="1" t="s">
        <v>360</v>
      </c>
    </row>
    <row r="19" spans="2:5">
      <c r="B19" s="1" t="s">
        <v>371</v>
      </c>
      <c r="C19" s="1" t="s">
        <v>361</v>
      </c>
    </row>
    <row r="20" spans="2:5">
      <c r="C20" s="1" t="s">
        <v>371</v>
      </c>
      <c r="D20" s="1" t="s">
        <v>363</v>
      </c>
      <c r="E20" s="1" t="s">
        <v>362</v>
      </c>
    </row>
    <row r="21" spans="2:5">
      <c r="C21" s="1" t="s">
        <v>371</v>
      </c>
      <c r="D21" s="1" t="s">
        <v>364</v>
      </c>
      <c r="E21" s="1" t="s">
        <v>365</v>
      </c>
    </row>
    <row r="22" spans="2:5">
      <c r="D22" s="1" t="s">
        <v>371</v>
      </c>
      <c r="E22" s="1" t="s">
        <v>366</v>
      </c>
    </row>
    <row r="23" spans="2:5">
      <c r="D23" s="1" t="s">
        <v>371</v>
      </c>
      <c r="E23" s="1" t="s">
        <v>367</v>
      </c>
    </row>
    <row r="24" spans="2:5">
      <c r="D24" s="1" t="s">
        <v>371</v>
      </c>
      <c r="E24" s="1" t="s">
        <v>368</v>
      </c>
    </row>
    <row r="25" spans="2:5">
      <c r="D25" s="1" t="s">
        <v>371</v>
      </c>
      <c r="E25" s="1" t="s">
        <v>369</v>
      </c>
    </row>
    <row r="26" spans="2:5">
      <c r="D26" s="1" t="s">
        <v>371</v>
      </c>
      <c r="E26" s="1" t="s">
        <v>370</v>
      </c>
    </row>
    <row r="27" spans="2:5">
      <c r="D27" s="1" t="s">
        <v>446</v>
      </c>
      <c r="E27" s="1" t="s">
        <v>447</v>
      </c>
    </row>
    <row r="28" spans="2:5">
      <c r="D28" s="1" t="s">
        <v>371</v>
      </c>
      <c r="E28" s="1" t="s">
        <v>448</v>
      </c>
    </row>
    <row r="30" spans="2:5">
      <c r="B30" s="1" t="s">
        <v>481</v>
      </c>
    </row>
    <row r="31" spans="2:5">
      <c r="C31" s="1" t="s">
        <v>482</v>
      </c>
    </row>
    <row r="32" spans="2:5">
      <c r="C32" s="1" t="s">
        <v>483</v>
      </c>
    </row>
    <row r="41" spans="2:12">
      <c r="B41" s="18" t="s">
        <v>372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2:12">
      <c r="B42" s="1" t="s">
        <v>373</v>
      </c>
    </row>
    <row r="43" spans="2:12">
      <c r="B43" s="1" t="s">
        <v>375</v>
      </c>
    </row>
    <row r="44" spans="2:12">
      <c r="B44" s="1" t="s">
        <v>374</v>
      </c>
      <c r="F44" s="1" t="s">
        <v>380</v>
      </c>
    </row>
    <row r="45" spans="2:12">
      <c r="B45" s="1" t="s">
        <v>378</v>
      </c>
    </row>
    <row r="47" spans="2:12">
      <c r="B47" s="1" t="s">
        <v>398</v>
      </c>
    </row>
    <row r="48" spans="2:12">
      <c r="B48" s="1" t="s">
        <v>403</v>
      </c>
    </row>
    <row r="52" spans="2:2">
      <c r="B52" s="1" t="s">
        <v>397</v>
      </c>
    </row>
    <row r="53" spans="2:2">
      <c r="B53" s="1" t="s">
        <v>376</v>
      </c>
    </row>
    <row r="54" spans="2:2">
      <c r="B54" s="1" t="s">
        <v>377</v>
      </c>
    </row>
    <row r="55" spans="2:2">
      <c r="B55" s="1" t="s">
        <v>379</v>
      </c>
    </row>
    <row r="57" spans="2:2">
      <c r="B57" s="1" t="s">
        <v>399</v>
      </c>
    </row>
    <row r="58" spans="2:2">
      <c r="B58" s="1" t="s">
        <v>383</v>
      </c>
    </row>
    <row r="61" spans="2:2">
      <c r="B61" s="1" t="s">
        <v>400</v>
      </c>
    </row>
    <row r="62" spans="2:2">
      <c r="B62" s="1" t="s">
        <v>381</v>
      </c>
    </row>
    <row r="63" spans="2:2">
      <c r="B63" s="1" t="s">
        <v>382</v>
      </c>
    </row>
    <row r="65" spans="2:12">
      <c r="B65" s="1" t="s">
        <v>401</v>
      </c>
    </row>
    <row r="66" spans="2:12">
      <c r="B66" s="1" t="s">
        <v>384</v>
      </c>
      <c r="F66" s="1" t="s">
        <v>386</v>
      </c>
      <c r="J66" s="1" t="s">
        <v>387</v>
      </c>
      <c r="K66" s="1" t="s">
        <v>388</v>
      </c>
      <c r="L66" s="1" t="s">
        <v>389</v>
      </c>
    </row>
    <row r="67" spans="2:12">
      <c r="B67" s="1" t="s">
        <v>385</v>
      </c>
      <c r="J67" s="1" t="s">
        <v>390</v>
      </c>
      <c r="K67" s="1" t="s">
        <v>388</v>
      </c>
      <c r="L67" s="1" t="s">
        <v>391</v>
      </c>
    </row>
    <row r="69" spans="2:12">
      <c r="B69" s="1" t="s">
        <v>402</v>
      </c>
    </row>
    <row r="70" spans="2:12">
      <c r="B70" s="1" t="s">
        <v>392</v>
      </c>
    </row>
    <row r="73" spans="2:12">
      <c r="B73" s="1" t="s">
        <v>393</v>
      </c>
    </row>
    <row r="74" spans="2:12">
      <c r="B74" s="1" t="s">
        <v>394</v>
      </c>
    </row>
    <row r="75" spans="2:12">
      <c r="B75" s="1" t="s">
        <v>395</v>
      </c>
    </row>
    <row r="77" spans="2:12">
      <c r="B77" s="1" t="s">
        <v>396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BF3A-41E6-4547-8979-888E86AD663F}">
  <dimension ref="A1:L31"/>
  <sheetViews>
    <sheetView topLeftCell="A3" workbookViewId="0">
      <selection activeCell="L4" sqref="L4:L24"/>
    </sheetView>
  </sheetViews>
  <sheetFormatPr defaultRowHeight="18.75"/>
  <cols>
    <col min="11" max="11" width="14.125" customWidth="1"/>
  </cols>
  <sheetData>
    <row r="1" spans="1:12">
      <c r="A1" t="s">
        <v>153</v>
      </c>
    </row>
    <row r="4" spans="1:12">
      <c r="B4" s="6" t="s">
        <v>47</v>
      </c>
      <c r="D4" t="str">
        <f>"前"&amp;B4</f>
        <v>前外注名1</v>
      </c>
      <c r="F4" s="5" t="s">
        <v>179</v>
      </c>
      <c r="I4" s="4" t="s">
        <v>105</v>
      </c>
      <c r="J4" s="1" t="s">
        <v>50</v>
      </c>
      <c r="K4" t="str">
        <f>"前"&amp;I4</f>
        <v>前用紙名1</v>
      </c>
      <c r="L4" s="1" t="s">
        <v>207</v>
      </c>
    </row>
    <row r="5" spans="1:12">
      <c r="B5" s="6" t="s">
        <v>48</v>
      </c>
      <c r="D5" t="str">
        <f t="shared" ref="D5:D31" si="0">"前"&amp;B5</f>
        <v>前外内容1</v>
      </c>
      <c r="F5" s="5" t="s">
        <v>180</v>
      </c>
      <c r="I5" s="4" t="s">
        <v>106</v>
      </c>
      <c r="J5" s="1" t="s">
        <v>51</v>
      </c>
      <c r="K5" t="str">
        <f t="shared" ref="K5:K24" si="1">"前"&amp;I5</f>
        <v>前用紙枚数1</v>
      </c>
      <c r="L5" s="1" t="s">
        <v>208</v>
      </c>
    </row>
    <row r="6" spans="1:12">
      <c r="B6" s="6" t="s">
        <v>49</v>
      </c>
      <c r="D6" t="str">
        <f t="shared" si="0"/>
        <v>前外決定金額1</v>
      </c>
      <c r="F6" s="5" t="s">
        <v>181</v>
      </c>
      <c r="I6" s="4" t="s">
        <v>107</v>
      </c>
      <c r="J6" s="1" t="s">
        <v>51</v>
      </c>
      <c r="K6" t="str">
        <f t="shared" si="1"/>
        <v>前用紙単価1</v>
      </c>
      <c r="L6" s="1" t="s">
        <v>209</v>
      </c>
    </row>
    <row r="7" spans="1:12">
      <c r="B7" s="6" t="s">
        <v>52</v>
      </c>
      <c r="D7" t="str">
        <f t="shared" si="0"/>
        <v>前外注名2</v>
      </c>
      <c r="F7" s="5" t="s">
        <v>182</v>
      </c>
      <c r="I7" s="4" t="s">
        <v>108</v>
      </c>
      <c r="J7" s="1" t="s">
        <v>51</v>
      </c>
      <c r="K7" t="str">
        <f t="shared" si="1"/>
        <v>前用紙金額1</v>
      </c>
      <c r="L7" s="1" t="s">
        <v>210</v>
      </c>
    </row>
    <row r="8" spans="1:12">
      <c r="B8" s="6" t="s">
        <v>53</v>
      </c>
      <c r="D8" t="str">
        <f t="shared" si="0"/>
        <v>前外内容2</v>
      </c>
      <c r="F8" s="5" t="s">
        <v>183</v>
      </c>
      <c r="I8" s="4" t="s">
        <v>111</v>
      </c>
      <c r="J8" s="1" t="s">
        <v>50</v>
      </c>
      <c r="K8" t="str">
        <f t="shared" si="1"/>
        <v>前用紙名2</v>
      </c>
      <c r="L8" s="1" t="s">
        <v>211</v>
      </c>
    </row>
    <row r="9" spans="1:12">
      <c r="B9" s="6" t="s">
        <v>54</v>
      </c>
      <c r="D9" t="str">
        <f t="shared" si="0"/>
        <v>前外決定金額2</v>
      </c>
      <c r="F9" s="5" t="s">
        <v>184</v>
      </c>
      <c r="I9" s="4" t="s">
        <v>112</v>
      </c>
      <c r="J9" s="1" t="s">
        <v>51</v>
      </c>
      <c r="K9" t="str">
        <f t="shared" si="1"/>
        <v>前用紙枚数2</v>
      </c>
      <c r="L9" s="1" t="s">
        <v>212</v>
      </c>
    </row>
    <row r="10" spans="1:12">
      <c r="B10" s="6" t="s">
        <v>55</v>
      </c>
      <c r="D10" t="str">
        <f t="shared" si="0"/>
        <v>前外注名3</v>
      </c>
      <c r="F10" s="5" t="s">
        <v>185</v>
      </c>
      <c r="I10" s="4" t="s">
        <v>113</v>
      </c>
      <c r="J10" s="1" t="s">
        <v>51</v>
      </c>
      <c r="K10" t="str">
        <f t="shared" si="1"/>
        <v>前用紙単価2</v>
      </c>
      <c r="L10" s="1" t="s">
        <v>213</v>
      </c>
    </row>
    <row r="11" spans="1:12">
      <c r="B11" s="6" t="s">
        <v>56</v>
      </c>
      <c r="D11" t="str">
        <f t="shared" si="0"/>
        <v>前外内容3</v>
      </c>
      <c r="F11" s="5" t="s">
        <v>186</v>
      </c>
      <c r="I11" s="4" t="s">
        <v>114</v>
      </c>
      <c r="J11" s="1" t="s">
        <v>51</v>
      </c>
      <c r="K11" t="str">
        <f t="shared" si="1"/>
        <v>前用紙金額2</v>
      </c>
      <c r="L11" s="1" t="s">
        <v>214</v>
      </c>
    </row>
    <row r="12" spans="1:12">
      <c r="B12" s="6" t="s">
        <v>57</v>
      </c>
      <c r="D12" t="str">
        <f t="shared" si="0"/>
        <v>前外決定金額3</v>
      </c>
      <c r="F12" s="5" t="s">
        <v>187</v>
      </c>
      <c r="I12" s="4" t="s">
        <v>115</v>
      </c>
      <c r="J12" s="1" t="s">
        <v>50</v>
      </c>
      <c r="K12" t="str">
        <f t="shared" si="1"/>
        <v>前用紙名3</v>
      </c>
      <c r="L12" s="1" t="s">
        <v>215</v>
      </c>
    </row>
    <row r="13" spans="1:12">
      <c r="B13" s="6" t="s">
        <v>58</v>
      </c>
      <c r="D13" t="str">
        <f t="shared" si="0"/>
        <v>前外注名4</v>
      </c>
      <c r="F13" s="5" t="s">
        <v>188</v>
      </c>
      <c r="I13" s="4" t="s">
        <v>116</v>
      </c>
      <c r="J13" s="1" t="s">
        <v>51</v>
      </c>
      <c r="K13" t="str">
        <f t="shared" si="1"/>
        <v>前用紙枚数3</v>
      </c>
      <c r="L13" s="1" t="s">
        <v>216</v>
      </c>
    </row>
    <row r="14" spans="1:12">
      <c r="B14" s="6" t="s">
        <v>59</v>
      </c>
      <c r="D14" t="str">
        <f t="shared" si="0"/>
        <v>前外内容4</v>
      </c>
      <c r="F14" s="5" t="s">
        <v>189</v>
      </c>
      <c r="I14" s="4" t="s">
        <v>117</v>
      </c>
      <c r="J14" s="1" t="s">
        <v>51</v>
      </c>
      <c r="K14" t="str">
        <f t="shared" si="1"/>
        <v>前用紙単価3</v>
      </c>
      <c r="L14" s="1" t="s">
        <v>217</v>
      </c>
    </row>
    <row r="15" spans="1:12">
      <c r="B15" s="6" t="s">
        <v>60</v>
      </c>
      <c r="D15" t="str">
        <f t="shared" si="0"/>
        <v>前外決定金額4</v>
      </c>
      <c r="F15" s="5" t="s">
        <v>190</v>
      </c>
      <c r="I15" s="4" t="s">
        <v>118</v>
      </c>
      <c r="J15" s="1" t="s">
        <v>51</v>
      </c>
      <c r="K15" t="str">
        <f t="shared" si="1"/>
        <v>前用紙金額3</v>
      </c>
      <c r="L15" s="1" t="s">
        <v>218</v>
      </c>
    </row>
    <row r="16" spans="1:12">
      <c r="B16" s="6" t="s">
        <v>61</v>
      </c>
      <c r="D16" t="str">
        <f t="shared" si="0"/>
        <v>前外注名5</v>
      </c>
      <c r="F16" s="5" t="s">
        <v>191</v>
      </c>
      <c r="I16" s="4" t="s">
        <v>119</v>
      </c>
      <c r="J16" s="1" t="s">
        <v>50</v>
      </c>
      <c r="K16" t="str">
        <f t="shared" si="1"/>
        <v>前用紙名4</v>
      </c>
      <c r="L16" s="1" t="s">
        <v>219</v>
      </c>
    </row>
    <row r="17" spans="2:12">
      <c r="B17" s="6" t="s">
        <v>62</v>
      </c>
      <c r="D17" t="str">
        <f t="shared" si="0"/>
        <v>前外内容5</v>
      </c>
      <c r="F17" s="5" t="s">
        <v>192</v>
      </c>
      <c r="I17" s="4" t="s">
        <v>120</v>
      </c>
      <c r="J17" s="1" t="s">
        <v>51</v>
      </c>
      <c r="K17" t="str">
        <f t="shared" si="1"/>
        <v>前用紙枚数4</v>
      </c>
      <c r="L17" s="1" t="s">
        <v>220</v>
      </c>
    </row>
    <row r="18" spans="2:12">
      <c r="B18" s="6" t="s">
        <v>63</v>
      </c>
      <c r="D18" t="str">
        <f t="shared" si="0"/>
        <v>前外決定金額5</v>
      </c>
      <c r="F18" s="5" t="s">
        <v>193</v>
      </c>
      <c r="I18" s="4" t="s">
        <v>121</v>
      </c>
      <c r="J18" s="1" t="s">
        <v>51</v>
      </c>
      <c r="K18" t="str">
        <f t="shared" si="1"/>
        <v>前用紙単価4</v>
      </c>
      <c r="L18" s="1" t="s">
        <v>221</v>
      </c>
    </row>
    <row r="19" spans="2:12">
      <c r="B19" s="6" t="s">
        <v>64</v>
      </c>
      <c r="D19" t="str">
        <f t="shared" si="0"/>
        <v>前外注名6</v>
      </c>
      <c r="F19" s="5" t="s">
        <v>194</v>
      </c>
      <c r="I19" s="4" t="s">
        <v>122</v>
      </c>
      <c r="J19" s="1" t="s">
        <v>51</v>
      </c>
      <c r="K19" t="str">
        <f t="shared" si="1"/>
        <v>前用紙金額4</v>
      </c>
      <c r="L19" s="1" t="s">
        <v>222</v>
      </c>
    </row>
    <row r="20" spans="2:12">
      <c r="B20" s="6" t="s">
        <v>65</v>
      </c>
      <c r="D20" t="str">
        <f t="shared" si="0"/>
        <v>前外内容6</v>
      </c>
      <c r="F20" s="5" t="s">
        <v>195</v>
      </c>
      <c r="I20" s="4" t="s">
        <v>123</v>
      </c>
      <c r="J20" s="1" t="s">
        <v>50</v>
      </c>
      <c r="K20" t="str">
        <f t="shared" si="1"/>
        <v>前用紙名5</v>
      </c>
      <c r="L20" s="1" t="s">
        <v>223</v>
      </c>
    </row>
    <row r="21" spans="2:12">
      <c r="B21" s="6" t="s">
        <v>66</v>
      </c>
      <c r="D21" t="str">
        <f t="shared" si="0"/>
        <v>前外決定金額6</v>
      </c>
      <c r="F21" s="5" t="s">
        <v>196</v>
      </c>
      <c r="I21" s="4" t="s">
        <v>124</v>
      </c>
      <c r="J21" s="1" t="s">
        <v>51</v>
      </c>
      <c r="K21" t="str">
        <f t="shared" si="1"/>
        <v>前用紙枚数5</v>
      </c>
      <c r="L21" s="1" t="s">
        <v>224</v>
      </c>
    </row>
    <row r="22" spans="2:12">
      <c r="B22" s="6" t="s">
        <v>67</v>
      </c>
      <c r="D22" t="str">
        <f t="shared" si="0"/>
        <v>前外注名7</v>
      </c>
      <c r="F22" s="5" t="s">
        <v>197</v>
      </c>
      <c r="I22" s="4" t="s">
        <v>125</v>
      </c>
      <c r="J22" s="1" t="s">
        <v>51</v>
      </c>
      <c r="K22" t="str">
        <f t="shared" si="1"/>
        <v>前用紙単価5</v>
      </c>
      <c r="L22" s="1" t="s">
        <v>225</v>
      </c>
    </row>
    <row r="23" spans="2:12">
      <c r="B23" s="6" t="s">
        <v>68</v>
      </c>
      <c r="D23" t="str">
        <f t="shared" si="0"/>
        <v>前外内容7</v>
      </c>
      <c r="F23" s="5" t="s">
        <v>198</v>
      </c>
      <c r="I23" s="4" t="s">
        <v>126</v>
      </c>
      <c r="J23" s="1" t="s">
        <v>51</v>
      </c>
      <c r="K23" t="str">
        <f t="shared" si="1"/>
        <v>前用紙金額5</v>
      </c>
      <c r="L23" s="1" t="s">
        <v>226</v>
      </c>
    </row>
    <row r="24" spans="2:12">
      <c r="B24" s="6" t="s">
        <v>69</v>
      </c>
      <c r="D24" t="str">
        <f t="shared" si="0"/>
        <v>前外決定金額7</v>
      </c>
      <c r="F24" s="5" t="s">
        <v>199</v>
      </c>
      <c r="I24" s="4" t="s">
        <v>149</v>
      </c>
      <c r="J24" s="1" t="s">
        <v>51</v>
      </c>
      <c r="K24" t="str">
        <f t="shared" si="1"/>
        <v>前用紙金額合計</v>
      </c>
      <c r="L24" s="1" t="s">
        <v>227</v>
      </c>
    </row>
    <row r="25" spans="2:12">
      <c r="B25" s="6" t="s">
        <v>70</v>
      </c>
      <c r="D25" t="str">
        <f t="shared" si="0"/>
        <v>前外注名8</v>
      </c>
      <c r="F25" s="5" t="s">
        <v>200</v>
      </c>
    </row>
    <row r="26" spans="2:12">
      <c r="B26" s="6" t="s">
        <v>71</v>
      </c>
      <c r="D26" t="str">
        <f t="shared" si="0"/>
        <v>前外内容8</v>
      </c>
      <c r="F26" s="5" t="s">
        <v>201</v>
      </c>
    </row>
    <row r="27" spans="2:12">
      <c r="B27" s="6" t="s">
        <v>72</v>
      </c>
      <c r="D27" t="str">
        <f t="shared" si="0"/>
        <v>前外決定金額8</v>
      </c>
      <c r="F27" s="5" t="s">
        <v>202</v>
      </c>
    </row>
    <row r="28" spans="2:12">
      <c r="B28" s="6" t="s">
        <v>73</v>
      </c>
      <c r="D28" t="str">
        <f t="shared" si="0"/>
        <v>前外注名9</v>
      </c>
      <c r="F28" s="5" t="s">
        <v>203</v>
      </c>
    </row>
    <row r="29" spans="2:12">
      <c r="B29" s="6" t="s">
        <v>74</v>
      </c>
      <c r="D29" t="str">
        <f t="shared" si="0"/>
        <v>前外内容9</v>
      </c>
      <c r="F29" s="5" t="s">
        <v>204</v>
      </c>
    </row>
    <row r="30" spans="2:12">
      <c r="B30" s="6" t="s">
        <v>75</v>
      </c>
      <c r="D30" t="str">
        <f t="shared" si="0"/>
        <v>前外決定金額9</v>
      </c>
      <c r="F30" s="5" t="s">
        <v>205</v>
      </c>
    </row>
    <row r="31" spans="2:12">
      <c r="B31" s="6" t="s">
        <v>109</v>
      </c>
      <c r="D31" t="str">
        <f t="shared" si="0"/>
        <v>前外注金額合計</v>
      </c>
      <c r="F31" s="5" t="s">
        <v>206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CB41-9A8E-4316-A113-DFE8AAEFF2A8}">
  <dimension ref="A1:K9"/>
  <sheetViews>
    <sheetView workbookViewId="0">
      <selection activeCell="D18" sqref="D18"/>
    </sheetView>
  </sheetViews>
  <sheetFormatPr defaultRowHeight="18.75"/>
  <cols>
    <col min="1" max="1" width="14.75" bestFit="1" customWidth="1"/>
    <col min="2" max="2" width="16.75" bestFit="1" customWidth="1"/>
    <col min="3" max="3" width="2.625" customWidth="1"/>
    <col min="4" max="4" width="116.25" customWidth="1"/>
    <col min="5" max="11" width="12.75" customWidth="1"/>
  </cols>
  <sheetData>
    <row r="1" spans="1:11">
      <c r="A1" s="10" t="s">
        <v>20</v>
      </c>
      <c r="B1" s="11" t="s">
        <v>35</v>
      </c>
      <c r="D1" s="12" t="str">
        <f>_xlfn.TEXTJOIN(,,E1,A1,F1,B1,G1,A1,H1,B1,I1,A1,J1,B1,K1)</f>
        <v>#条件選択（[売上総額] &gt; [前売上総額] , &amp;↑,[売上総額] &lt; [前売上総額] , &amp;↓, [売上総額] = [前売上総額], "" )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  <c r="K1" s="13" t="s">
        <v>261</v>
      </c>
    </row>
    <row r="2" spans="1:11">
      <c r="A2" t="s">
        <v>149</v>
      </c>
      <c r="B2" t="s">
        <v>263</v>
      </c>
      <c r="D2" s="12" t="str">
        <f>_xlfn.TEXTJOIN(,,E2,A1,F2,B1,G2,A1,H2,B1,I2)</f>
        <v>#条件選択（[売上総額] &gt; [前売上総額] , &amp;赤STR , [売上総額] &lt; [前売上総額] , &amp;青STR )</v>
      </c>
      <c r="E2" s="14" t="s">
        <v>255</v>
      </c>
      <c r="F2" s="14" t="s">
        <v>256</v>
      </c>
      <c r="G2" s="14" t="s">
        <v>270</v>
      </c>
      <c r="H2" s="14" t="s">
        <v>258</v>
      </c>
      <c r="I2" s="14" t="s">
        <v>271</v>
      </c>
      <c r="J2" s="14"/>
      <c r="K2" s="14"/>
    </row>
    <row r="5" spans="1:11">
      <c r="A5" t="s">
        <v>265</v>
      </c>
      <c r="B5" t="s">
        <v>266</v>
      </c>
    </row>
    <row r="6" spans="1:11">
      <c r="A6" t="s">
        <v>267</v>
      </c>
    </row>
    <row r="9" spans="1:11">
      <c r="A9" t="s">
        <v>268</v>
      </c>
      <c r="B9" t="s">
        <v>269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E263-512B-4B7A-A32B-6FE59286B064}">
  <dimension ref="A1:L8"/>
  <sheetViews>
    <sheetView workbookViewId="0">
      <selection activeCell="C1" sqref="C1"/>
    </sheetView>
  </sheetViews>
  <sheetFormatPr defaultRowHeight="18.75"/>
  <cols>
    <col min="1" max="1" width="11.875" customWidth="1"/>
    <col min="2" max="2" width="17.25" customWidth="1"/>
    <col min="3" max="3" width="52.125" bestFit="1" customWidth="1"/>
    <col min="5" max="5" width="50.125" bestFit="1" customWidth="1"/>
    <col min="7" max="7" width="11.875" bestFit="1" customWidth="1"/>
  </cols>
  <sheetData>
    <row r="1" spans="1:12">
      <c r="A1" t="s">
        <v>16</v>
      </c>
      <c r="B1" t="s">
        <v>264</v>
      </c>
      <c r="C1" s="15" t="str">
        <f>_xlfn.TEXTJOIN(,,E1,A1,F1,B1,G1)</f>
        <v>#条件選択（ [外注] ＜ [外注金額合計] , &amp;青STR )</v>
      </c>
      <c r="E1" t="s">
        <v>272</v>
      </c>
      <c r="F1" t="s">
        <v>274</v>
      </c>
      <c r="G1" t="s">
        <v>271</v>
      </c>
    </row>
    <row r="2" spans="1:12">
      <c r="A2" t="s">
        <v>273</v>
      </c>
      <c r="B2" t="s">
        <v>254</v>
      </c>
    </row>
    <row r="4" spans="1:12">
      <c r="A4" t="s">
        <v>275</v>
      </c>
      <c r="B4" t="s">
        <v>266</v>
      </c>
    </row>
    <row r="7" spans="1:12">
      <c r="A7" t="s">
        <v>15</v>
      </c>
      <c r="B7" t="s">
        <v>262</v>
      </c>
      <c r="K7">
        <v>7600</v>
      </c>
      <c r="L7">
        <f>K7*0.1</f>
        <v>760</v>
      </c>
    </row>
    <row r="8" spans="1:12">
      <c r="A8" t="s">
        <v>16</v>
      </c>
      <c r="B8" t="s">
        <v>264</v>
      </c>
      <c r="L8">
        <f>K7+L7</f>
        <v>8360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C66D-A180-4EBF-A044-4C390943B5F9}">
  <dimension ref="A1:M35"/>
  <sheetViews>
    <sheetView tabSelected="1" workbookViewId="0">
      <selection activeCell="Q18" sqref="Q18"/>
    </sheetView>
  </sheetViews>
  <sheetFormatPr defaultRowHeight="15.75"/>
  <cols>
    <col min="1" max="1" width="2.375" style="1" customWidth="1"/>
    <col min="2" max="2" width="9" style="1"/>
    <col min="3" max="3" width="11.25" style="1" bestFit="1" customWidth="1"/>
    <col min="4" max="4" width="9" style="1"/>
    <col min="5" max="5" width="35.25" style="1" bestFit="1" customWidth="1"/>
    <col min="6" max="6" width="14.25" style="1" customWidth="1"/>
    <col min="7" max="16384" width="9" style="1"/>
  </cols>
  <sheetData>
    <row r="1" spans="1:13">
      <c r="A1" s="19" t="s">
        <v>404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>
      <c r="B2" s="1" t="s">
        <v>405</v>
      </c>
    </row>
    <row r="3" spans="1:13">
      <c r="B3" s="1" t="s">
        <v>406</v>
      </c>
    </row>
    <row r="5" spans="1:13" ht="21" customHeight="1">
      <c r="B5" s="26" t="s">
        <v>410</v>
      </c>
      <c r="C5" s="26" t="s">
        <v>407</v>
      </c>
      <c r="D5" s="26" t="s">
        <v>408</v>
      </c>
      <c r="E5" s="26" t="s">
        <v>409</v>
      </c>
      <c r="F5" s="27" t="s">
        <v>439</v>
      </c>
      <c r="G5" s="27" t="s">
        <v>408</v>
      </c>
    </row>
    <row r="6" spans="1:13">
      <c r="B6" s="20">
        <v>1</v>
      </c>
      <c r="C6" s="20" t="s">
        <v>412</v>
      </c>
      <c r="D6" s="21" t="s">
        <v>411</v>
      </c>
      <c r="E6" s="21"/>
      <c r="F6" s="33" t="s">
        <v>440</v>
      </c>
      <c r="G6" s="24" t="s">
        <v>411</v>
      </c>
    </row>
    <row r="7" spans="1:13">
      <c r="B7" s="20">
        <v>2</v>
      </c>
      <c r="C7" s="20" t="s">
        <v>413</v>
      </c>
      <c r="D7" s="21" t="s">
        <v>436</v>
      </c>
      <c r="E7" s="21"/>
      <c r="F7" s="33" t="s">
        <v>413</v>
      </c>
      <c r="G7" s="24" t="s">
        <v>436</v>
      </c>
    </row>
    <row r="8" spans="1:13">
      <c r="B8" s="20">
        <v>3</v>
      </c>
      <c r="C8" s="20" t="s">
        <v>414</v>
      </c>
      <c r="D8" s="21" t="s">
        <v>436</v>
      </c>
      <c r="E8" s="21"/>
      <c r="F8" s="33" t="s">
        <v>414</v>
      </c>
      <c r="G8" s="24" t="s">
        <v>436</v>
      </c>
    </row>
    <row r="9" spans="1:13">
      <c r="B9" s="20">
        <v>4</v>
      </c>
      <c r="C9" s="20" t="s">
        <v>416</v>
      </c>
      <c r="D9" s="21" t="s">
        <v>436</v>
      </c>
      <c r="E9" s="21"/>
      <c r="F9" s="33" t="s">
        <v>416</v>
      </c>
      <c r="G9" s="24" t="s">
        <v>436</v>
      </c>
    </row>
    <row r="10" spans="1:13">
      <c r="B10" s="20">
        <v>5</v>
      </c>
      <c r="C10" s="20" t="s">
        <v>415</v>
      </c>
      <c r="D10" s="21" t="s">
        <v>436</v>
      </c>
      <c r="E10" s="21"/>
      <c r="F10" s="33" t="s">
        <v>415</v>
      </c>
      <c r="G10" s="24" t="s">
        <v>436</v>
      </c>
    </row>
    <row r="11" spans="1:13">
      <c r="B11" s="20">
        <v>6</v>
      </c>
      <c r="C11" s="20" t="s">
        <v>417</v>
      </c>
      <c r="D11" s="21" t="s">
        <v>411</v>
      </c>
      <c r="E11" s="21" t="s">
        <v>499</v>
      </c>
      <c r="F11" s="33" t="s">
        <v>417</v>
      </c>
      <c r="G11" s="24" t="s">
        <v>411</v>
      </c>
    </row>
    <row r="12" spans="1:13">
      <c r="B12" s="20">
        <v>7</v>
      </c>
      <c r="C12" s="20" t="s">
        <v>503</v>
      </c>
      <c r="D12" s="21" t="s">
        <v>51</v>
      </c>
      <c r="E12" s="21" t="s">
        <v>504</v>
      </c>
      <c r="F12" s="33"/>
      <c r="G12" s="24"/>
    </row>
    <row r="13" spans="1:13">
      <c r="B13" s="20">
        <v>8</v>
      </c>
      <c r="C13" s="20" t="s">
        <v>418</v>
      </c>
      <c r="D13" s="21" t="s">
        <v>436</v>
      </c>
      <c r="E13" s="21"/>
      <c r="F13" s="33" t="s">
        <v>418</v>
      </c>
      <c r="G13" s="24" t="s">
        <v>436</v>
      </c>
    </row>
    <row r="14" spans="1:13">
      <c r="B14" s="20">
        <v>9</v>
      </c>
      <c r="C14" s="20" t="s">
        <v>419</v>
      </c>
      <c r="D14" s="21" t="s">
        <v>436</v>
      </c>
      <c r="E14" s="21" t="s">
        <v>499</v>
      </c>
      <c r="F14" s="34" t="s">
        <v>419</v>
      </c>
      <c r="G14" s="25" t="s">
        <v>411</v>
      </c>
    </row>
    <row r="15" spans="1:13">
      <c r="B15" s="20">
        <v>10</v>
      </c>
      <c r="C15" s="20" t="s">
        <v>505</v>
      </c>
      <c r="D15" s="21" t="s">
        <v>436</v>
      </c>
      <c r="E15" s="21" t="s">
        <v>507</v>
      </c>
      <c r="F15" s="34"/>
      <c r="G15" s="25"/>
    </row>
    <row r="16" spans="1:13">
      <c r="B16" s="20">
        <v>11</v>
      </c>
      <c r="C16" s="20" t="s">
        <v>420</v>
      </c>
      <c r="D16" s="21" t="s">
        <v>437</v>
      </c>
      <c r="E16" s="21" t="s">
        <v>499</v>
      </c>
      <c r="F16" s="33" t="s">
        <v>420</v>
      </c>
      <c r="G16" s="24" t="s">
        <v>589</v>
      </c>
    </row>
    <row r="17" spans="2:7">
      <c r="B17" s="20">
        <v>12</v>
      </c>
      <c r="C17" s="20" t="s">
        <v>506</v>
      </c>
      <c r="D17" s="21" t="s">
        <v>437</v>
      </c>
      <c r="E17" s="21" t="s">
        <v>504</v>
      </c>
      <c r="F17" s="33"/>
      <c r="G17" s="24"/>
    </row>
    <row r="18" spans="2:7">
      <c r="B18" s="20">
        <v>13</v>
      </c>
      <c r="C18" s="20" t="s">
        <v>431</v>
      </c>
      <c r="D18" s="21" t="s">
        <v>433</v>
      </c>
      <c r="E18" s="21"/>
      <c r="F18" s="33" t="s">
        <v>431</v>
      </c>
      <c r="G18" s="24" t="s">
        <v>433</v>
      </c>
    </row>
    <row r="19" spans="2:7">
      <c r="B19" s="20">
        <v>14</v>
      </c>
      <c r="C19" s="20" t="s">
        <v>421</v>
      </c>
      <c r="D19" s="21" t="s">
        <v>433</v>
      </c>
      <c r="E19" s="21"/>
      <c r="F19" s="33" t="s">
        <v>421</v>
      </c>
      <c r="G19" s="24" t="s">
        <v>433</v>
      </c>
    </row>
    <row r="20" spans="2:7">
      <c r="B20" s="20">
        <v>15</v>
      </c>
      <c r="C20" s="20" t="s">
        <v>422</v>
      </c>
      <c r="D20" s="21" t="s">
        <v>433</v>
      </c>
      <c r="E20" s="21"/>
      <c r="F20" s="33" t="s">
        <v>422</v>
      </c>
      <c r="G20" s="24" t="s">
        <v>433</v>
      </c>
    </row>
    <row r="21" spans="2:7">
      <c r="B21" s="20">
        <v>16</v>
      </c>
      <c r="C21" s="20" t="s">
        <v>434</v>
      </c>
      <c r="D21" s="21" t="s">
        <v>433</v>
      </c>
      <c r="E21" s="21"/>
      <c r="F21" s="33" t="s">
        <v>434</v>
      </c>
      <c r="G21" s="24" t="s">
        <v>433</v>
      </c>
    </row>
    <row r="22" spans="2:7">
      <c r="B22" s="20">
        <v>17</v>
      </c>
      <c r="C22" s="20" t="s">
        <v>423</v>
      </c>
      <c r="D22" s="21" t="s">
        <v>433</v>
      </c>
      <c r="E22" s="21"/>
      <c r="F22" s="33" t="s">
        <v>423</v>
      </c>
      <c r="G22" s="24" t="s">
        <v>433</v>
      </c>
    </row>
    <row r="23" spans="2:7">
      <c r="B23" s="20">
        <v>18</v>
      </c>
      <c r="C23" s="20" t="s">
        <v>424</v>
      </c>
      <c r="D23" s="21" t="s">
        <v>433</v>
      </c>
      <c r="E23" s="21"/>
      <c r="F23" s="33" t="s">
        <v>424</v>
      </c>
      <c r="G23" s="24" t="s">
        <v>433</v>
      </c>
    </row>
    <row r="24" spans="2:7">
      <c r="B24" s="20">
        <v>19</v>
      </c>
      <c r="C24" s="20" t="s">
        <v>425</v>
      </c>
      <c r="D24" s="21" t="s">
        <v>433</v>
      </c>
      <c r="E24" s="21"/>
      <c r="F24" s="33" t="s">
        <v>425</v>
      </c>
      <c r="G24" s="24" t="s">
        <v>433</v>
      </c>
    </row>
    <row r="25" spans="2:7">
      <c r="B25" s="20">
        <v>20</v>
      </c>
      <c r="C25" s="20" t="s">
        <v>426</v>
      </c>
      <c r="D25" s="21" t="s">
        <v>433</v>
      </c>
      <c r="E25" s="21"/>
      <c r="F25" s="33" t="s">
        <v>426</v>
      </c>
      <c r="G25" s="24" t="s">
        <v>433</v>
      </c>
    </row>
    <row r="26" spans="2:7">
      <c r="B26" s="20">
        <v>21</v>
      </c>
      <c r="C26" s="20" t="s">
        <v>435</v>
      </c>
      <c r="D26" s="21" t="s">
        <v>433</v>
      </c>
      <c r="E26" s="21"/>
      <c r="F26" s="33" t="s">
        <v>435</v>
      </c>
      <c r="G26" s="24" t="s">
        <v>433</v>
      </c>
    </row>
    <row r="27" spans="2:7">
      <c r="B27" s="20">
        <v>22</v>
      </c>
      <c r="C27" s="20" t="s">
        <v>427</v>
      </c>
      <c r="D27" s="21" t="s">
        <v>433</v>
      </c>
      <c r="E27" s="21"/>
      <c r="F27" s="33" t="s">
        <v>427</v>
      </c>
      <c r="G27" s="24" t="s">
        <v>433</v>
      </c>
    </row>
    <row r="28" spans="2:7">
      <c r="B28" s="20">
        <v>23</v>
      </c>
      <c r="C28" s="20" t="s">
        <v>428</v>
      </c>
      <c r="D28" s="21" t="s">
        <v>433</v>
      </c>
      <c r="E28" s="21"/>
      <c r="F28" s="33" t="s">
        <v>428</v>
      </c>
      <c r="G28" s="24" t="s">
        <v>433</v>
      </c>
    </row>
    <row r="29" spans="2:7">
      <c r="B29" s="20">
        <v>24</v>
      </c>
      <c r="C29" s="20" t="s">
        <v>429</v>
      </c>
      <c r="D29" s="21" t="s">
        <v>433</v>
      </c>
      <c r="E29" s="21"/>
      <c r="F29" s="33" t="s">
        <v>429</v>
      </c>
      <c r="G29" s="24" t="s">
        <v>433</v>
      </c>
    </row>
    <row r="30" spans="2:7">
      <c r="B30" s="20">
        <v>25</v>
      </c>
      <c r="C30" s="22" t="s">
        <v>430</v>
      </c>
      <c r="D30" s="23" t="s">
        <v>436</v>
      </c>
      <c r="E30" s="23" t="s">
        <v>438</v>
      </c>
      <c r="F30" s="34" t="s">
        <v>524</v>
      </c>
      <c r="G30" s="25" t="s">
        <v>411</v>
      </c>
    </row>
    <row r="31" spans="2:7">
      <c r="B31" s="20"/>
      <c r="C31" s="20"/>
      <c r="D31" s="20"/>
      <c r="E31" s="20"/>
      <c r="F31" s="20"/>
      <c r="G31" s="20"/>
    </row>
    <row r="32" spans="2:7">
      <c r="B32" s="20"/>
      <c r="C32" s="20"/>
      <c r="D32" s="20"/>
      <c r="E32" s="20"/>
      <c r="F32" s="20"/>
      <c r="G32" s="20"/>
    </row>
    <row r="33" spans="2:7">
      <c r="B33" s="20"/>
      <c r="C33" s="20"/>
      <c r="D33" s="20"/>
      <c r="E33" s="20"/>
      <c r="F33" s="20"/>
      <c r="G33" s="20"/>
    </row>
    <row r="34" spans="2:7">
      <c r="B34" s="20"/>
      <c r="C34" s="20"/>
      <c r="D34" s="20"/>
      <c r="E34" s="20"/>
      <c r="F34" s="20"/>
      <c r="G34" s="20"/>
    </row>
    <row r="35" spans="2:7">
      <c r="B35" s="20"/>
      <c r="C35" s="20"/>
      <c r="D35" s="20"/>
      <c r="E35" s="20"/>
      <c r="F35" s="20"/>
      <c r="G35" s="20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7D-FEAD-4E3F-9CD1-B6D711B409E1}">
  <dimension ref="A1:M23"/>
  <sheetViews>
    <sheetView workbookViewId="0">
      <selection activeCell="P16" sqref="P16"/>
    </sheetView>
  </sheetViews>
  <sheetFormatPr defaultRowHeight="18.75"/>
  <cols>
    <col min="6" max="6" width="14.875" bestFit="1" customWidth="1"/>
  </cols>
  <sheetData>
    <row r="1" spans="1:13">
      <c r="A1" s="5" t="s">
        <v>461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1"/>
      <c r="B2" s="1" t="s">
        <v>444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441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 t="s">
        <v>445</v>
      </c>
      <c r="C5" s="1" t="s">
        <v>443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 t="s">
        <v>442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35" t="s">
        <v>410</v>
      </c>
      <c r="C7" s="35" t="s">
        <v>407</v>
      </c>
      <c r="D7" s="35" t="s">
        <v>408</v>
      </c>
      <c r="E7" s="35" t="s">
        <v>409</v>
      </c>
      <c r="F7" s="36" t="s">
        <v>439</v>
      </c>
      <c r="G7" s="36" t="s">
        <v>408</v>
      </c>
      <c r="H7" s="1"/>
      <c r="I7" s="1"/>
      <c r="J7" s="1"/>
      <c r="K7" s="1"/>
      <c r="L7" s="1"/>
      <c r="M7" s="1"/>
    </row>
    <row r="8" spans="1:13">
      <c r="A8" s="1"/>
      <c r="B8" s="20">
        <v>1</v>
      </c>
      <c r="C8" s="20" t="s">
        <v>449</v>
      </c>
      <c r="D8" s="21" t="s">
        <v>51</v>
      </c>
      <c r="E8" s="21"/>
      <c r="F8" s="33" t="s">
        <v>449</v>
      </c>
      <c r="G8" s="24" t="s">
        <v>51</v>
      </c>
      <c r="H8" s="1"/>
      <c r="I8" s="1"/>
      <c r="J8" s="1"/>
      <c r="K8" s="1"/>
      <c r="L8" s="1"/>
      <c r="M8" s="1"/>
    </row>
    <row r="9" spans="1:13">
      <c r="A9" s="1"/>
      <c r="B9" s="20">
        <v>2</v>
      </c>
      <c r="C9" s="20" t="s">
        <v>450</v>
      </c>
      <c r="D9" s="21" t="s">
        <v>458</v>
      </c>
      <c r="E9" s="21"/>
      <c r="F9" s="33" t="s">
        <v>515</v>
      </c>
      <c r="G9" s="24" t="s">
        <v>458</v>
      </c>
      <c r="H9" s="1"/>
      <c r="I9" s="1"/>
      <c r="J9" s="1"/>
      <c r="K9" s="1"/>
      <c r="L9" s="1"/>
      <c r="M9" s="1"/>
    </row>
    <row r="10" spans="1:13">
      <c r="A10" s="1"/>
      <c r="B10" s="20">
        <v>3</v>
      </c>
      <c r="C10" s="20" t="s">
        <v>451</v>
      </c>
      <c r="D10" s="21" t="s">
        <v>458</v>
      </c>
      <c r="E10" s="21"/>
      <c r="F10" s="33" t="s">
        <v>516</v>
      </c>
      <c r="G10" s="24" t="s">
        <v>458</v>
      </c>
      <c r="H10" s="1"/>
      <c r="I10" s="1"/>
      <c r="J10" s="1"/>
      <c r="K10" s="1"/>
      <c r="L10" s="1"/>
      <c r="M10" s="1"/>
    </row>
    <row r="11" spans="1:13">
      <c r="A11" s="1"/>
      <c r="B11" s="20">
        <v>4</v>
      </c>
      <c r="C11" s="20" t="s">
        <v>460</v>
      </c>
      <c r="D11" s="21" t="s">
        <v>51</v>
      </c>
      <c r="E11" s="21"/>
      <c r="F11" s="33" t="s">
        <v>517</v>
      </c>
      <c r="G11" s="24" t="s">
        <v>51</v>
      </c>
      <c r="H11" s="1"/>
      <c r="I11" s="1"/>
      <c r="J11" s="1"/>
      <c r="K11" s="1"/>
      <c r="L11" s="1"/>
      <c r="M11" s="1"/>
    </row>
    <row r="12" spans="1:13">
      <c r="B12" s="20">
        <v>5</v>
      </c>
      <c r="C12" s="20" t="s">
        <v>452</v>
      </c>
      <c r="D12" s="21" t="s">
        <v>458</v>
      </c>
      <c r="E12" s="21"/>
      <c r="F12" s="33" t="s">
        <v>518</v>
      </c>
      <c r="G12" s="24" t="s">
        <v>458</v>
      </c>
    </row>
    <row r="13" spans="1:13">
      <c r="B13" s="20">
        <v>6</v>
      </c>
      <c r="C13" s="20" t="s">
        <v>453</v>
      </c>
      <c r="D13" s="21" t="s">
        <v>458</v>
      </c>
      <c r="E13" s="21"/>
      <c r="F13" s="33" t="s">
        <v>519</v>
      </c>
      <c r="G13" s="24" t="s">
        <v>458</v>
      </c>
    </row>
    <row r="14" spans="1:13">
      <c r="B14" s="20">
        <v>7</v>
      </c>
      <c r="C14" s="20" t="s">
        <v>454</v>
      </c>
      <c r="D14" s="21" t="s">
        <v>51</v>
      </c>
      <c r="E14" s="21"/>
      <c r="F14" s="33" t="s">
        <v>520</v>
      </c>
      <c r="G14" s="24" t="s">
        <v>51</v>
      </c>
    </row>
    <row r="15" spans="1:13">
      <c r="B15" s="20">
        <v>8</v>
      </c>
      <c r="C15" s="20" t="s">
        <v>455</v>
      </c>
      <c r="D15" s="21" t="s">
        <v>51</v>
      </c>
      <c r="E15" s="21"/>
      <c r="F15" s="33" t="s">
        <v>521</v>
      </c>
      <c r="G15" s="24" t="s">
        <v>51</v>
      </c>
    </row>
    <row r="16" spans="1:13">
      <c r="B16" s="20">
        <v>9</v>
      </c>
      <c r="C16" s="20" t="s">
        <v>456</v>
      </c>
      <c r="D16" s="21" t="s">
        <v>459</v>
      </c>
      <c r="E16" s="21"/>
      <c r="F16" s="33" t="s">
        <v>522</v>
      </c>
      <c r="G16" s="24" t="s">
        <v>459</v>
      </c>
    </row>
    <row r="17" spans="2:7">
      <c r="B17" s="20">
        <v>10</v>
      </c>
      <c r="C17" s="20" t="s">
        <v>457</v>
      </c>
      <c r="D17" s="21" t="s">
        <v>459</v>
      </c>
      <c r="E17" s="21"/>
      <c r="F17" s="33" t="s">
        <v>523</v>
      </c>
      <c r="G17" s="24" t="s">
        <v>459</v>
      </c>
    </row>
    <row r="18" spans="2:7">
      <c r="B18" s="20"/>
      <c r="C18" s="20"/>
      <c r="D18" s="21"/>
      <c r="E18" s="21"/>
      <c r="F18" s="33"/>
      <c r="G18" s="24"/>
    </row>
    <row r="19" spans="2:7">
      <c r="B19" s="20"/>
      <c r="C19" s="20"/>
      <c r="D19" s="21"/>
      <c r="E19" s="21"/>
      <c r="F19" s="33"/>
      <c r="G19" s="24"/>
    </row>
    <row r="20" spans="2:7">
      <c r="B20" s="20"/>
      <c r="C20" s="20"/>
      <c r="D20" s="21"/>
      <c r="E20" s="21"/>
      <c r="F20" s="33"/>
      <c r="G20" s="24"/>
    </row>
    <row r="21" spans="2:7">
      <c r="B21" s="20"/>
      <c r="C21" s="20"/>
      <c r="D21" s="21"/>
      <c r="E21" s="21"/>
      <c r="F21" s="33"/>
      <c r="G21" s="24"/>
    </row>
    <row r="22" spans="2:7">
      <c r="B22" s="20"/>
      <c r="C22" s="20"/>
      <c r="D22" s="21"/>
      <c r="E22" s="21"/>
      <c r="F22" s="33"/>
      <c r="G22" s="24"/>
    </row>
    <row r="23" spans="2:7">
      <c r="B23" s="20"/>
      <c r="C23" s="20"/>
      <c r="D23" s="21"/>
      <c r="E23" s="21"/>
      <c r="F23" s="33"/>
      <c r="G23" s="24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17DA-05AE-48D6-A31D-17CC840DC4FC}">
  <dimension ref="A1:N34"/>
  <sheetViews>
    <sheetView workbookViewId="0">
      <selection activeCell="N15" sqref="N15"/>
    </sheetView>
  </sheetViews>
  <sheetFormatPr defaultRowHeight="18.75"/>
  <cols>
    <col min="3" max="3" width="10.625" customWidth="1"/>
    <col min="5" max="5" width="16.5" customWidth="1"/>
    <col min="6" max="6" width="10.625" bestFit="1" customWidth="1"/>
  </cols>
  <sheetData>
    <row r="1" spans="1:14">
      <c r="A1" s="30" t="s">
        <v>462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4">
      <c r="A2" s="1"/>
      <c r="B2" s="1" t="s">
        <v>444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484</v>
      </c>
      <c r="C3" s="1"/>
      <c r="D3" s="1"/>
      <c r="E3" s="1"/>
      <c r="F3" s="1"/>
      <c r="G3" s="1"/>
      <c r="H3" s="1"/>
      <c r="I3" s="1"/>
      <c r="J3" s="1" t="s">
        <v>485</v>
      </c>
      <c r="K3" s="1" t="s">
        <v>486</v>
      </c>
      <c r="L3" t="s">
        <v>487</v>
      </c>
      <c r="M3" s="1" t="s">
        <v>488</v>
      </c>
      <c r="N3" s="1" t="s">
        <v>489</v>
      </c>
    </row>
    <row r="4" spans="1:14">
      <c r="A4" s="1"/>
      <c r="B4" s="1"/>
      <c r="C4" s="1"/>
      <c r="D4" s="1"/>
      <c r="E4" s="1"/>
      <c r="F4" s="1"/>
      <c r="G4" s="1"/>
      <c r="H4" s="1"/>
      <c r="I4" s="1"/>
      <c r="J4" s="1" t="s">
        <v>490</v>
      </c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445</v>
      </c>
      <c r="C6" s="1" t="s">
        <v>443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491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28" t="s">
        <v>410</v>
      </c>
      <c r="C8" s="28" t="s">
        <v>407</v>
      </c>
      <c r="D8" s="28" t="s">
        <v>408</v>
      </c>
      <c r="E8" s="28" t="s">
        <v>409</v>
      </c>
      <c r="F8" s="29" t="s">
        <v>439</v>
      </c>
      <c r="G8" s="29" t="s">
        <v>408</v>
      </c>
      <c r="H8" s="1"/>
      <c r="I8" s="1"/>
      <c r="J8" s="1"/>
      <c r="K8" s="1"/>
      <c r="L8" s="1"/>
      <c r="M8" s="1"/>
    </row>
    <row r="9" spans="1:14">
      <c r="A9" s="1"/>
      <c r="B9" s="20"/>
      <c r="C9" s="20" t="s">
        <v>494</v>
      </c>
      <c r="D9" s="21" t="s">
        <v>436</v>
      </c>
      <c r="E9" s="21"/>
      <c r="F9" s="33" t="s">
        <v>508</v>
      </c>
      <c r="G9" s="24"/>
      <c r="H9" s="1"/>
      <c r="I9" s="1"/>
      <c r="J9" s="1"/>
      <c r="K9" s="1"/>
      <c r="L9" s="1"/>
      <c r="M9" s="1"/>
    </row>
    <row r="10" spans="1:14">
      <c r="A10" s="1"/>
      <c r="B10" s="20"/>
      <c r="C10" s="20" t="s">
        <v>495</v>
      </c>
      <c r="D10" s="21" t="s">
        <v>502</v>
      </c>
      <c r="E10" s="21"/>
      <c r="F10" s="33" t="s">
        <v>509</v>
      </c>
      <c r="G10" s="24"/>
      <c r="H10" s="1"/>
      <c r="I10" s="1"/>
      <c r="J10" s="1"/>
      <c r="K10" s="1"/>
      <c r="L10" s="1"/>
      <c r="M10" s="1"/>
    </row>
    <row r="11" spans="1:14">
      <c r="A11" s="1"/>
      <c r="B11" s="20"/>
      <c r="C11" s="20" t="s">
        <v>496</v>
      </c>
      <c r="D11" s="21" t="s">
        <v>436</v>
      </c>
      <c r="E11" s="21"/>
      <c r="F11" s="33" t="s">
        <v>510</v>
      </c>
      <c r="G11" s="24"/>
      <c r="H11" s="1"/>
      <c r="I11" s="1"/>
      <c r="J11" s="1"/>
      <c r="K11" s="1"/>
      <c r="L11" s="1"/>
      <c r="M11" s="1"/>
    </row>
    <row r="12" spans="1:14">
      <c r="A12" s="1"/>
      <c r="B12" s="20"/>
      <c r="C12" s="20" t="s">
        <v>497</v>
      </c>
      <c r="D12" s="21" t="s">
        <v>411</v>
      </c>
      <c r="E12" s="21"/>
      <c r="F12" s="33" t="s">
        <v>511</v>
      </c>
      <c r="G12" s="24"/>
      <c r="H12" s="1"/>
      <c r="I12" s="1"/>
      <c r="J12" s="1"/>
      <c r="K12" s="1"/>
      <c r="L12" s="1"/>
      <c r="M12" s="1"/>
    </row>
    <row r="13" spans="1:14">
      <c r="B13" s="20"/>
      <c r="C13" s="20" t="s">
        <v>498</v>
      </c>
      <c r="D13" s="21" t="s">
        <v>411</v>
      </c>
      <c r="E13" s="21"/>
      <c r="F13" s="33" t="s">
        <v>512</v>
      </c>
      <c r="G13" s="24"/>
    </row>
    <row r="14" spans="1:14">
      <c r="B14" s="20"/>
      <c r="C14" s="20" t="s">
        <v>492</v>
      </c>
      <c r="D14" s="21" t="s">
        <v>433</v>
      </c>
      <c r="E14" s="21" t="s">
        <v>499</v>
      </c>
      <c r="F14" s="33"/>
      <c r="G14" s="24"/>
    </row>
    <row r="15" spans="1:14">
      <c r="B15" s="20"/>
      <c r="C15" s="20" t="s">
        <v>493</v>
      </c>
      <c r="D15" s="21" t="s">
        <v>432</v>
      </c>
      <c r="E15" s="21" t="s">
        <v>500</v>
      </c>
      <c r="F15" s="33" t="s">
        <v>513</v>
      </c>
      <c r="G15" s="24"/>
    </row>
    <row r="16" spans="1:14" ht="19.5" thickBot="1">
      <c r="B16" s="42"/>
      <c r="C16" s="42" t="s">
        <v>501</v>
      </c>
      <c r="D16" s="43" t="s">
        <v>411</v>
      </c>
      <c r="E16" s="43"/>
      <c r="F16" s="44" t="s">
        <v>514</v>
      </c>
      <c r="G16" s="45"/>
    </row>
    <row r="17" spans="2:7" ht="19.5" thickTop="1">
      <c r="B17" s="38"/>
      <c r="C17" s="38" t="s">
        <v>525</v>
      </c>
      <c r="D17" s="39" t="s">
        <v>436</v>
      </c>
      <c r="E17" s="39"/>
      <c r="F17" s="40" t="s">
        <v>508</v>
      </c>
      <c r="G17" s="41"/>
    </row>
    <row r="18" spans="2:7">
      <c r="B18" s="20"/>
      <c r="C18" s="20" t="s">
        <v>526</v>
      </c>
      <c r="D18" s="21" t="s">
        <v>502</v>
      </c>
      <c r="E18" s="21"/>
      <c r="F18" s="33" t="s">
        <v>509</v>
      </c>
      <c r="G18" s="24"/>
    </row>
    <row r="19" spans="2:7">
      <c r="B19" s="20"/>
      <c r="C19" s="20" t="s">
        <v>527</v>
      </c>
      <c r="D19" s="21" t="s">
        <v>436</v>
      </c>
      <c r="E19" s="21"/>
      <c r="F19" s="33" t="s">
        <v>510</v>
      </c>
      <c r="G19" s="24"/>
    </row>
    <row r="20" spans="2:7">
      <c r="B20" s="20"/>
      <c r="C20" s="20" t="s">
        <v>528</v>
      </c>
      <c r="D20" s="21" t="s">
        <v>411</v>
      </c>
      <c r="E20" s="21"/>
      <c r="F20" s="33" t="s">
        <v>511</v>
      </c>
      <c r="G20" s="24"/>
    </row>
    <row r="21" spans="2:7">
      <c r="B21" s="20"/>
      <c r="C21" s="20" t="s">
        <v>529</v>
      </c>
      <c r="D21" s="21" t="s">
        <v>411</v>
      </c>
      <c r="E21" s="21"/>
      <c r="F21" s="33" t="s">
        <v>512</v>
      </c>
      <c r="G21" s="24"/>
    </row>
    <row r="22" spans="2:7">
      <c r="B22" s="20"/>
      <c r="C22" s="20" t="s">
        <v>530</v>
      </c>
      <c r="D22" s="21" t="s">
        <v>433</v>
      </c>
      <c r="E22" s="21" t="s">
        <v>499</v>
      </c>
      <c r="F22" s="33"/>
      <c r="G22" s="24"/>
    </row>
    <row r="23" spans="2:7">
      <c r="B23" s="20"/>
      <c r="C23" s="20" t="s">
        <v>531</v>
      </c>
      <c r="D23" s="21" t="s">
        <v>432</v>
      </c>
      <c r="E23" s="21" t="s">
        <v>500</v>
      </c>
      <c r="F23" s="33" t="s">
        <v>513</v>
      </c>
      <c r="G23" s="24"/>
    </row>
    <row r="24" spans="2:7">
      <c r="B24" s="20"/>
      <c r="C24" s="20" t="s">
        <v>532</v>
      </c>
      <c r="D24" s="21" t="s">
        <v>411</v>
      </c>
      <c r="E24" s="21"/>
      <c r="F24" s="33" t="s">
        <v>514</v>
      </c>
      <c r="G24" s="24"/>
    </row>
    <row r="25" spans="2:7">
      <c r="B25" s="20"/>
      <c r="C25" s="20"/>
      <c r="D25" s="21"/>
      <c r="E25" s="21" t="s">
        <v>533</v>
      </c>
      <c r="F25" s="33"/>
      <c r="G25" s="24"/>
    </row>
    <row r="26" spans="2:7">
      <c r="B26" s="20"/>
      <c r="C26" s="20"/>
      <c r="D26" s="21"/>
      <c r="E26" s="21"/>
      <c r="F26" s="33"/>
      <c r="G26" s="24"/>
    </row>
    <row r="27" spans="2:7">
      <c r="B27" s="20"/>
      <c r="C27" s="20"/>
      <c r="D27" s="21"/>
      <c r="E27" s="21"/>
      <c r="F27" s="33"/>
      <c r="G27" s="24"/>
    </row>
    <row r="28" spans="2:7">
      <c r="B28" s="20"/>
      <c r="C28" s="20"/>
      <c r="D28" s="21"/>
      <c r="E28" s="21"/>
      <c r="F28" s="33"/>
      <c r="G28" s="24"/>
    </row>
    <row r="29" spans="2:7">
      <c r="B29" s="20"/>
      <c r="C29" s="20"/>
      <c r="D29" s="21"/>
      <c r="E29" s="21"/>
      <c r="F29" s="33"/>
      <c r="G29" s="24"/>
    </row>
    <row r="30" spans="2:7">
      <c r="B30" s="20"/>
      <c r="C30" s="20"/>
      <c r="D30" s="21"/>
      <c r="E30" s="21"/>
      <c r="F30" s="33"/>
      <c r="G30" s="24"/>
    </row>
    <row r="31" spans="2:7">
      <c r="B31" s="20"/>
      <c r="C31" s="20"/>
      <c r="D31" s="21"/>
      <c r="E31" s="21"/>
      <c r="F31" s="33"/>
      <c r="G31" s="24"/>
    </row>
    <row r="32" spans="2:7">
      <c r="B32" s="20"/>
      <c r="C32" s="20"/>
      <c r="D32" s="21"/>
      <c r="E32" s="21"/>
      <c r="F32" s="33"/>
      <c r="G32" s="24"/>
    </row>
    <row r="33" spans="2:7">
      <c r="B33" s="20"/>
      <c r="C33" s="20"/>
      <c r="D33" s="21"/>
      <c r="E33" s="21"/>
      <c r="F33" s="33"/>
      <c r="G33" s="24"/>
    </row>
    <row r="34" spans="2:7">
      <c r="B34" s="20"/>
      <c r="C34" s="20"/>
      <c r="D34" s="21"/>
      <c r="E34" s="21"/>
      <c r="F34" s="33"/>
      <c r="G34" s="24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4C0-1867-4E07-9192-F6A0D59DB692}">
  <dimension ref="A1:U74"/>
  <sheetViews>
    <sheetView topLeftCell="A30" workbookViewId="0">
      <selection activeCell="J40" sqref="J40"/>
    </sheetView>
  </sheetViews>
  <sheetFormatPr defaultRowHeight="18.75"/>
  <cols>
    <col min="6" max="6" width="13.375" bestFit="1" customWidth="1"/>
    <col min="8" max="8" width="26.125" customWidth="1"/>
  </cols>
  <sheetData>
    <row r="1" spans="1:21">
      <c r="A1" s="18" t="s">
        <v>463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21">
      <c r="A2" s="1"/>
      <c r="B2" s="1" t="s">
        <v>444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1">
      <c r="A3" s="1"/>
      <c r="B3" s="1" t="s">
        <v>441</v>
      </c>
      <c r="C3" s="1"/>
      <c r="D3" s="1" t="s">
        <v>535</v>
      </c>
      <c r="E3" s="1"/>
      <c r="F3" s="1"/>
      <c r="G3" s="1"/>
      <c r="H3" s="1"/>
      <c r="I3" s="1"/>
      <c r="J3" s="1"/>
      <c r="K3" s="1"/>
      <c r="L3" s="1"/>
      <c r="M3" s="1"/>
    </row>
    <row r="4" spans="1:21">
      <c r="A4" s="1"/>
      <c r="B4" s="1" t="s">
        <v>464</v>
      </c>
      <c r="C4" s="1"/>
      <c r="D4" s="1"/>
      <c r="E4" s="1"/>
      <c r="F4" s="1"/>
      <c r="G4" s="1" t="s">
        <v>470</v>
      </c>
      <c r="H4" s="1" t="s">
        <v>471</v>
      </c>
      <c r="I4" s="1" t="s">
        <v>472</v>
      </c>
      <c r="J4" s="1" t="s">
        <v>473</v>
      </c>
      <c r="K4" s="1" t="s">
        <v>474</v>
      </c>
      <c r="L4" s="1"/>
      <c r="M4" s="1"/>
      <c r="N4" s="1" t="s">
        <v>476</v>
      </c>
      <c r="P4" s="37" t="s">
        <v>534</v>
      </c>
    </row>
    <row r="5" spans="1:21">
      <c r="A5" s="1"/>
      <c r="B5" s="1" t="s">
        <v>465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21">
      <c r="A6" s="1"/>
      <c r="B6" s="1">
        <v>1</v>
      </c>
      <c r="C6" s="1" t="s">
        <v>466</v>
      </c>
      <c r="D6" s="1" t="s">
        <v>480</v>
      </c>
      <c r="E6" s="1"/>
      <c r="F6" s="1"/>
      <c r="G6" s="1"/>
      <c r="H6" s="1"/>
      <c r="I6" s="1"/>
      <c r="J6" s="1"/>
      <c r="K6" s="1"/>
      <c r="L6" s="1"/>
      <c r="M6" s="1"/>
    </row>
    <row r="7" spans="1:21">
      <c r="A7" s="1"/>
      <c r="B7" s="1">
        <v>2</v>
      </c>
      <c r="C7" s="1" t="s">
        <v>478</v>
      </c>
      <c r="D7" s="1" t="s">
        <v>479</v>
      </c>
      <c r="E7" s="1"/>
      <c r="F7" s="1"/>
      <c r="G7" s="1"/>
      <c r="H7" s="1"/>
      <c r="I7" s="1" t="s">
        <v>536</v>
      </c>
      <c r="J7" s="1"/>
      <c r="K7" s="1"/>
      <c r="L7" s="1"/>
      <c r="M7" s="1"/>
      <c r="P7" s="12"/>
    </row>
    <row r="8" spans="1:21">
      <c r="A8" s="1"/>
      <c r="B8" s="1">
        <v>3</v>
      </c>
      <c r="C8" s="1" t="s">
        <v>469</v>
      </c>
      <c r="D8" s="1" t="s">
        <v>475</v>
      </c>
      <c r="E8" s="1"/>
      <c r="F8" s="1"/>
      <c r="G8" s="1"/>
      <c r="H8" s="1"/>
      <c r="I8" s="1" t="s">
        <v>537</v>
      </c>
      <c r="J8" s="1"/>
      <c r="K8" s="1"/>
      <c r="L8" s="1"/>
      <c r="M8" s="1"/>
    </row>
    <row r="9" spans="1:21">
      <c r="A9" s="1"/>
      <c r="B9" s="1">
        <v>4</v>
      </c>
      <c r="C9" s="1" t="s">
        <v>467</v>
      </c>
      <c r="D9" s="1" t="s">
        <v>475</v>
      </c>
      <c r="E9" s="1"/>
      <c r="F9" s="1"/>
      <c r="G9" s="1"/>
      <c r="H9" s="1"/>
      <c r="I9" s="1"/>
      <c r="J9" s="1"/>
      <c r="K9" s="1"/>
      <c r="L9" s="1"/>
      <c r="M9" s="1"/>
    </row>
    <row r="10" spans="1:21">
      <c r="A10" s="1"/>
      <c r="B10" s="1">
        <v>5</v>
      </c>
      <c r="C10" s="1" t="s">
        <v>468</v>
      </c>
      <c r="D10" s="1" t="s">
        <v>477</v>
      </c>
      <c r="E10" s="1"/>
      <c r="F10" s="1"/>
      <c r="G10" s="1"/>
      <c r="H10" s="1"/>
      <c r="I10" s="1" t="s">
        <v>538</v>
      </c>
      <c r="J10" s="1"/>
      <c r="K10" s="1"/>
      <c r="L10" s="1"/>
      <c r="M10" s="1"/>
    </row>
    <row r="11" spans="1:21">
      <c r="A11" s="1"/>
      <c r="B11" s="1"/>
      <c r="C11" s="1"/>
      <c r="D11" s="1"/>
      <c r="E11" s="1"/>
      <c r="F11" s="1"/>
      <c r="G11" s="1"/>
      <c r="H11" s="1"/>
      <c r="I11" s="1" t="s">
        <v>539</v>
      </c>
      <c r="J11" s="1"/>
      <c r="K11" s="1"/>
      <c r="L11" s="1"/>
      <c r="M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1">
      <c r="A14" s="1"/>
      <c r="B14" s="1" t="s">
        <v>563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1">
      <c r="A15" s="1"/>
      <c r="B15" s="1" t="s">
        <v>445</v>
      </c>
      <c r="C15" s="1" t="s">
        <v>443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1">
      <c r="A16" s="1"/>
      <c r="B16" s="1" t="s">
        <v>543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47" t="s">
        <v>546</v>
      </c>
      <c r="N16" s="11" t="s">
        <v>466</v>
      </c>
      <c r="O16" s="11"/>
      <c r="P16" s="11"/>
      <c r="Q16" s="11"/>
      <c r="R16" s="11"/>
      <c r="S16" s="11"/>
      <c r="T16" s="11"/>
      <c r="U16" s="11"/>
    </row>
    <row r="17" spans="1:21">
      <c r="A17" s="1"/>
      <c r="B17" s="31" t="s">
        <v>410</v>
      </c>
      <c r="C17" s="31" t="s">
        <v>407</v>
      </c>
      <c r="D17" s="31" t="s">
        <v>408</v>
      </c>
      <c r="E17" s="31" t="s">
        <v>409</v>
      </c>
      <c r="F17" s="32" t="s">
        <v>439</v>
      </c>
      <c r="G17" s="32" t="s">
        <v>408</v>
      </c>
      <c r="H17" s="1"/>
      <c r="I17" s="1"/>
      <c r="J17" s="1"/>
      <c r="K17" s="1"/>
      <c r="L17" s="1"/>
      <c r="M17" s="1" t="s">
        <v>466</v>
      </c>
      <c r="N17" t="s">
        <v>547</v>
      </c>
      <c r="O17" t="s">
        <v>542</v>
      </c>
      <c r="P17" s="46" t="s">
        <v>548</v>
      </c>
      <c r="Q17" s="1" t="s">
        <v>550</v>
      </c>
      <c r="R17" s="46" t="s">
        <v>548</v>
      </c>
      <c r="S17" s="1" t="s">
        <v>549</v>
      </c>
      <c r="T17" t="s">
        <v>548</v>
      </c>
      <c r="U17" t="s">
        <v>551</v>
      </c>
    </row>
    <row r="18" spans="1:21">
      <c r="A18" s="1"/>
      <c r="B18" s="20">
        <v>1</v>
      </c>
      <c r="C18" s="20" t="s">
        <v>540</v>
      </c>
      <c r="D18" s="21" t="s">
        <v>436</v>
      </c>
      <c r="E18" s="21"/>
      <c r="F18" s="33" t="s">
        <v>252</v>
      </c>
      <c r="G18" s="24" t="s">
        <v>436</v>
      </c>
      <c r="H18" s="1"/>
      <c r="I18" s="1"/>
      <c r="J18" s="1"/>
      <c r="K18" s="1"/>
      <c r="L18" s="1"/>
      <c r="M18" s="1" t="s">
        <v>478</v>
      </c>
      <c r="N18" t="s">
        <v>547</v>
      </c>
      <c r="O18" t="s">
        <v>542</v>
      </c>
      <c r="P18" s="46" t="s">
        <v>548</v>
      </c>
      <c r="Q18" s="1" t="s">
        <v>550</v>
      </c>
      <c r="R18" s="46" t="s">
        <v>548</v>
      </c>
      <c r="S18" s="1" t="s">
        <v>549</v>
      </c>
      <c r="T18" t="s">
        <v>548</v>
      </c>
      <c r="U18" t="s">
        <v>551</v>
      </c>
    </row>
    <row r="19" spans="1:21">
      <c r="A19" s="1"/>
      <c r="B19" s="20">
        <v>2</v>
      </c>
      <c r="C19" s="20" t="s">
        <v>541</v>
      </c>
      <c r="D19" s="21" t="s">
        <v>1</v>
      </c>
      <c r="E19" s="21"/>
      <c r="F19" s="33" t="s">
        <v>542</v>
      </c>
      <c r="G19" s="24" t="s">
        <v>550</v>
      </c>
      <c r="H19" s="1"/>
      <c r="I19" s="1"/>
      <c r="J19" s="1"/>
      <c r="K19" s="1"/>
      <c r="L19" s="1"/>
      <c r="M19" s="1"/>
      <c r="N19" t="s">
        <v>547</v>
      </c>
      <c r="O19" t="s">
        <v>542</v>
      </c>
      <c r="P19" s="46" t="s">
        <v>548</v>
      </c>
      <c r="Q19" s="1" t="s">
        <v>550</v>
      </c>
      <c r="R19" s="46" t="s">
        <v>548</v>
      </c>
      <c r="S19" s="1" t="s">
        <v>549</v>
      </c>
      <c r="T19" t="s">
        <v>548</v>
      </c>
      <c r="U19" t="s">
        <v>551</v>
      </c>
    </row>
    <row r="20" spans="1:21" ht="19.5" thickBot="1">
      <c r="A20" s="1"/>
      <c r="B20" s="20">
        <v>3</v>
      </c>
      <c r="C20" s="20" t="s">
        <v>544</v>
      </c>
      <c r="D20" s="21" t="s">
        <v>1</v>
      </c>
      <c r="E20" s="21"/>
      <c r="F20" s="33" t="s">
        <v>545</v>
      </c>
      <c r="G20" s="24" t="s">
        <v>411</v>
      </c>
      <c r="H20" s="1"/>
      <c r="I20" s="1"/>
      <c r="J20" s="1"/>
      <c r="K20" s="1"/>
      <c r="L20" s="1"/>
      <c r="M20" s="58"/>
      <c r="N20" s="59" t="s">
        <v>547</v>
      </c>
      <c r="O20" s="59" t="s">
        <v>542</v>
      </c>
      <c r="P20" s="60" t="s">
        <v>548</v>
      </c>
      <c r="Q20" s="58" t="s">
        <v>550</v>
      </c>
      <c r="R20" s="60" t="s">
        <v>548</v>
      </c>
      <c r="S20" s="58" t="s">
        <v>549</v>
      </c>
      <c r="T20" s="59" t="s">
        <v>548</v>
      </c>
      <c r="U20" s="59" t="s">
        <v>551</v>
      </c>
    </row>
    <row r="21" spans="1:21" ht="19.5" thickTop="1">
      <c r="A21" s="1"/>
      <c r="B21" s="20"/>
      <c r="C21" s="20"/>
      <c r="D21" s="21"/>
      <c r="E21" s="21"/>
      <c r="F21" s="33"/>
      <c r="G21" s="24"/>
      <c r="H21" s="1"/>
      <c r="I21" s="1"/>
      <c r="J21" s="1"/>
      <c r="K21" s="1"/>
      <c r="L21" s="1"/>
      <c r="M21" s="1" t="s">
        <v>575</v>
      </c>
    </row>
    <row r="22" spans="1:21">
      <c r="M22" s="1"/>
    </row>
    <row r="23" spans="1:21">
      <c r="B23" t="s">
        <v>564</v>
      </c>
      <c r="M23" s="61"/>
      <c r="N23" s="61"/>
      <c r="O23" s="61"/>
      <c r="P23" s="61"/>
      <c r="Q23" s="61"/>
      <c r="R23" s="61"/>
      <c r="S23" s="61"/>
      <c r="T23" s="61"/>
      <c r="U23" s="61"/>
    </row>
    <row r="24" spans="1:21">
      <c r="B24" s="1" t="s">
        <v>445</v>
      </c>
      <c r="C24" s="1" t="s">
        <v>443</v>
      </c>
      <c r="D24" s="1"/>
      <c r="E24" s="1"/>
      <c r="F24" s="1"/>
      <c r="G24" s="1"/>
      <c r="M24" s="1" t="s">
        <v>552</v>
      </c>
      <c r="N24" t="s">
        <v>547</v>
      </c>
      <c r="O24" t="s">
        <v>542</v>
      </c>
      <c r="P24" s="46" t="s">
        <v>548</v>
      </c>
      <c r="Q24" s="1" t="s">
        <v>550</v>
      </c>
      <c r="R24" s="46" t="s">
        <v>548</v>
      </c>
      <c r="S24" s="1" t="s">
        <v>549</v>
      </c>
      <c r="T24" t="s">
        <v>548</v>
      </c>
      <c r="U24" t="s">
        <v>551</v>
      </c>
    </row>
    <row r="25" spans="1:21">
      <c r="B25" s="1" t="s">
        <v>553</v>
      </c>
      <c r="C25" s="1"/>
      <c r="D25" s="1"/>
      <c r="E25" s="1"/>
      <c r="F25" s="1"/>
      <c r="G25" s="1"/>
      <c r="M25" s="1" t="s">
        <v>478</v>
      </c>
      <c r="N25" t="s">
        <v>547</v>
      </c>
      <c r="O25" t="s">
        <v>542</v>
      </c>
      <c r="P25" s="46" t="s">
        <v>548</v>
      </c>
      <c r="Q25" s="1" t="s">
        <v>550</v>
      </c>
      <c r="R25" s="46" t="s">
        <v>548</v>
      </c>
      <c r="S25" s="1" t="s">
        <v>549</v>
      </c>
      <c r="T25" t="s">
        <v>548</v>
      </c>
      <c r="U25" t="s">
        <v>551</v>
      </c>
    </row>
    <row r="26" spans="1:21">
      <c r="B26" s="35" t="s">
        <v>410</v>
      </c>
      <c r="C26" s="35" t="s">
        <v>407</v>
      </c>
      <c r="D26" s="35" t="s">
        <v>408</v>
      </c>
      <c r="E26" s="35" t="s">
        <v>409</v>
      </c>
      <c r="F26" s="36" t="s">
        <v>439</v>
      </c>
      <c r="G26" s="36" t="s">
        <v>408</v>
      </c>
      <c r="M26" s="1"/>
      <c r="N26" t="s">
        <v>547</v>
      </c>
      <c r="O26" t="s">
        <v>542</v>
      </c>
      <c r="P26" s="46" t="s">
        <v>548</v>
      </c>
      <c r="Q26" s="1" t="s">
        <v>550</v>
      </c>
      <c r="R26" s="46" t="s">
        <v>548</v>
      </c>
      <c r="S26" s="1" t="s">
        <v>549</v>
      </c>
      <c r="T26" t="s">
        <v>548</v>
      </c>
      <c r="U26" t="s">
        <v>551</v>
      </c>
    </row>
    <row r="27" spans="1:21" ht="19.5" thickBot="1">
      <c r="B27" s="20">
        <v>1</v>
      </c>
      <c r="C27" s="20" t="s">
        <v>540</v>
      </c>
      <c r="D27" s="21" t="s">
        <v>436</v>
      </c>
      <c r="E27" s="21"/>
      <c r="F27" s="33" t="s">
        <v>252</v>
      </c>
      <c r="G27" s="24" t="s">
        <v>436</v>
      </c>
      <c r="M27" s="58"/>
      <c r="N27" s="59" t="s">
        <v>547</v>
      </c>
      <c r="O27" s="59" t="s">
        <v>542</v>
      </c>
      <c r="P27" s="60" t="s">
        <v>548</v>
      </c>
      <c r="Q27" s="58" t="s">
        <v>550</v>
      </c>
      <c r="R27" s="60" t="s">
        <v>548</v>
      </c>
      <c r="S27" s="58" t="s">
        <v>549</v>
      </c>
      <c r="T27" s="59" t="s">
        <v>548</v>
      </c>
      <c r="U27" s="59" t="s">
        <v>551</v>
      </c>
    </row>
    <row r="28" spans="1:21" ht="19.5" thickTop="1">
      <c r="B28" s="20">
        <v>2</v>
      </c>
      <c r="C28" s="20" t="s">
        <v>541</v>
      </c>
      <c r="D28" s="21" t="s">
        <v>1</v>
      </c>
      <c r="E28" s="21"/>
      <c r="F28" s="33" t="s">
        <v>542</v>
      </c>
      <c r="G28" s="24" t="s">
        <v>550</v>
      </c>
      <c r="M28" s="1" t="s">
        <v>575</v>
      </c>
    </row>
    <row r="29" spans="1:21">
      <c r="B29" s="20">
        <v>3</v>
      </c>
      <c r="C29" s="20" t="s">
        <v>544</v>
      </c>
      <c r="D29" s="21" t="s">
        <v>1</v>
      </c>
      <c r="E29" s="21"/>
      <c r="F29" s="33" t="s">
        <v>545</v>
      </c>
      <c r="G29" s="24" t="s">
        <v>411</v>
      </c>
      <c r="I29">
        <v>0</v>
      </c>
      <c r="J29">
        <v>2</v>
      </c>
      <c r="M29" s="1"/>
    </row>
    <row r="30" spans="1:21">
      <c r="B30" s="62">
        <v>4</v>
      </c>
      <c r="C30" s="62" t="s">
        <v>418</v>
      </c>
      <c r="D30" s="63" t="s">
        <v>51</v>
      </c>
      <c r="E30" s="63" t="s">
        <v>559</v>
      </c>
      <c r="F30" s="64" t="s">
        <v>557</v>
      </c>
      <c r="G30" s="65" t="s">
        <v>436</v>
      </c>
      <c r="H30" s="66" t="s">
        <v>577</v>
      </c>
      <c r="I30" t="s">
        <v>554</v>
      </c>
      <c r="J30" t="s">
        <v>555</v>
      </c>
    </row>
    <row r="31" spans="1:21">
      <c r="B31" s="62">
        <v>5</v>
      </c>
      <c r="C31" s="62"/>
      <c r="D31" s="63"/>
      <c r="E31" s="63" t="s">
        <v>371</v>
      </c>
      <c r="F31" s="64" t="s">
        <v>558</v>
      </c>
      <c r="G31" s="65" t="s">
        <v>436</v>
      </c>
      <c r="H31" s="66" t="s">
        <v>577</v>
      </c>
      <c r="I31" t="s">
        <v>556</v>
      </c>
      <c r="M31" t="s">
        <v>576</v>
      </c>
    </row>
    <row r="32" spans="1:21">
      <c r="B32" s="62">
        <v>6</v>
      </c>
      <c r="C32" s="62" t="s">
        <v>455</v>
      </c>
      <c r="D32" s="63" t="s">
        <v>51</v>
      </c>
      <c r="E32" s="63" t="s">
        <v>559</v>
      </c>
      <c r="F32" s="64" t="s">
        <v>560</v>
      </c>
      <c r="G32" s="65" t="s">
        <v>411</v>
      </c>
      <c r="H32" s="66" t="s">
        <v>577</v>
      </c>
    </row>
    <row r="33" spans="2:9">
      <c r="B33" s="62">
        <v>7</v>
      </c>
      <c r="C33" s="62"/>
      <c r="D33" s="63"/>
      <c r="E33" s="63" t="s">
        <v>371</v>
      </c>
      <c r="F33" s="64" t="s">
        <v>561</v>
      </c>
      <c r="G33" s="65" t="s">
        <v>411</v>
      </c>
      <c r="H33" s="66" t="s">
        <v>577</v>
      </c>
    </row>
    <row r="34" spans="2:9">
      <c r="B34" s="20">
        <v>8</v>
      </c>
      <c r="C34" s="20"/>
      <c r="D34" s="21"/>
      <c r="E34" s="21"/>
      <c r="F34" s="33"/>
      <c r="G34" s="24"/>
    </row>
    <row r="35" spans="2:9">
      <c r="B35" s="20">
        <v>9</v>
      </c>
      <c r="C35" s="20"/>
      <c r="D35" s="21"/>
      <c r="E35" s="21"/>
      <c r="F35" s="33"/>
      <c r="G35" s="24"/>
    </row>
    <row r="36" spans="2:9">
      <c r="B36" s="20">
        <v>10</v>
      </c>
      <c r="C36" s="20"/>
      <c r="D36" s="21"/>
      <c r="E36" s="21"/>
      <c r="F36" s="33"/>
      <c r="G36" s="24"/>
    </row>
    <row r="37" spans="2:9">
      <c r="B37" s="50"/>
      <c r="C37" s="50"/>
      <c r="D37" s="51"/>
      <c r="E37" s="51"/>
      <c r="F37" s="52"/>
      <c r="G37" s="53"/>
    </row>
    <row r="38" spans="2:9">
      <c r="B38" t="s">
        <v>565</v>
      </c>
    </row>
    <row r="39" spans="2:9">
      <c r="B39" s="1" t="s">
        <v>445</v>
      </c>
      <c r="C39" s="1" t="s">
        <v>443</v>
      </c>
      <c r="D39" s="1"/>
      <c r="E39" s="1"/>
      <c r="F39" s="1"/>
      <c r="G39" s="1"/>
    </row>
    <row r="40" spans="2:9">
      <c r="B40" s="1" t="s">
        <v>562</v>
      </c>
      <c r="C40" s="1"/>
      <c r="D40" s="1"/>
      <c r="E40" s="1"/>
      <c r="F40" s="1"/>
      <c r="G40" s="1"/>
    </row>
    <row r="41" spans="2:9">
      <c r="B41" s="48" t="s">
        <v>410</v>
      </c>
      <c r="C41" s="48" t="s">
        <v>407</v>
      </c>
      <c r="D41" s="48" t="s">
        <v>408</v>
      </c>
      <c r="E41" s="48" t="s">
        <v>409</v>
      </c>
      <c r="F41" s="49" t="s">
        <v>439</v>
      </c>
      <c r="G41" s="49" t="s">
        <v>408</v>
      </c>
    </row>
    <row r="42" spans="2:9">
      <c r="B42" s="20">
        <v>1</v>
      </c>
      <c r="C42" s="20" t="s">
        <v>540</v>
      </c>
      <c r="D42" s="21" t="s">
        <v>436</v>
      </c>
      <c r="E42" s="21"/>
      <c r="F42" s="33" t="s">
        <v>252</v>
      </c>
      <c r="G42" s="24" t="s">
        <v>436</v>
      </c>
    </row>
    <row r="43" spans="2:9">
      <c r="B43" s="20">
        <v>2</v>
      </c>
      <c r="C43" s="20" t="s">
        <v>566</v>
      </c>
      <c r="D43" s="21" t="s">
        <v>51</v>
      </c>
      <c r="E43" s="21" t="s">
        <v>567</v>
      </c>
      <c r="F43" s="33" t="s">
        <v>568</v>
      </c>
      <c r="G43" s="24" t="s">
        <v>436</v>
      </c>
      <c r="I43" t="s">
        <v>574</v>
      </c>
    </row>
    <row r="44" spans="2:9">
      <c r="B44" s="20">
        <v>2</v>
      </c>
      <c r="C44" s="20" t="s">
        <v>541</v>
      </c>
      <c r="D44" s="21" t="s">
        <v>1</v>
      </c>
      <c r="E44" s="21"/>
      <c r="F44" s="33" t="s">
        <v>542</v>
      </c>
      <c r="G44" s="24" t="s">
        <v>550</v>
      </c>
    </row>
    <row r="45" spans="2:9">
      <c r="B45" s="20">
        <v>3</v>
      </c>
      <c r="C45" s="20" t="s">
        <v>544</v>
      </c>
      <c r="D45" s="21" t="s">
        <v>1</v>
      </c>
      <c r="E45" s="21"/>
      <c r="F45" s="33" t="s">
        <v>545</v>
      </c>
      <c r="G45" s="24" t="s">
        <v>411</v>
      </c>
    </row>
    <row r="48" spans="2:9">
      <c r="B48" t="s">
        <v>569</v>
      </c>
    </row>
    <row r="49" spans="2:7">
      <c r="B49" s="1" t="s">
        <v>445</v>
      </c>
      <c r="C49" s="1" t="s">
        <v>443</v>
      </c>
      <c r="D49" s="1"/>
      <c r="E49" s="1"/>
      <c r="F49" s="1"/>
      <c r="G49" s="1"/>
    </row>
    <row r="50" spans="2:7">
      <c r="B50" s="1" t="s">
        <v>562</v>
      </c>
      <c r="C50" s="1"/>
      <c r="D50" s="1"/>
      <c r="E50" s="1"/>
      <c r="F50" s="1"/>
      <c r="G50" s="1"/>
    </row>
    <row r="51" spans="2:7">
      <c r="B51" s="54" t="s">
        <v>410</v>
      </c>
      <c r="C51" s="54" t="s">
        <v>407</v>
      </c>
      <c r="D51" s="54" t="s">
        <v>408</v>
      </c>
      <c r="E51" s="54" t="s">
        <v>409</v>
      </c>
      <c r="F51" s="55" t="s">
        <v>439</v>
      </c>
      <c r="G51" s="55" t="s">
        <v>408</v>
      </c>
    </row>
    <row r="52" spans="2:7">
      <c r="B52" s="20">
        <v>1</v>
      </c>
      <c r="C52" s="20" t="s">
        <v>540</v>
      </c>
      <c r="D52" s="21" t="s">
        <v>436</v>
      </c>
      <c r="E52" s="21"/>
      <c r="F52" s="33" t="s">
        <v>252</v>
      </c>
      <c r="G52" s="24" t="s">
        <v>436</v>
      </c>
    </row>
    <row r="53" spans="2:7">
      <c r="B53" s="20">
        <v>2</v>
      </c>
      <c r="C53" s="20" t="s">
        <v>566</v>
      </c>
      <c r="D53" s="21" t="s">
        <v>51</v>
      </c>
      <c r="E53" s="21" t="s">
        <v>567</v>
      </c>
      <c r="F53" s="33" t="s">
        <v>568</v>
      </c>
      <c r="G53" s="24" t="s">
        <v>436</v>
      </c>
    </row>
    <row r="54" spans="2:7">
      <c r="B54" s="20">
        <v>2</v>
      </c>
      <c r="C54" s="20" t="s">
        <v>541</v>
      </c>
      <c r="D54" s="21" t="s">
        <v>1</v>
      </c>
      <c r="E54" s="21"/>
      <c r="F54" s="33" t="s">
        <v>542</v>
      </c>
      <c r="G54" s="24" t="s">
        <v>550</v>
      </c>
    </row>
    <row r="55" spans="2:7">
      <c r="B55" s="20">
        <v>3</v>
      </c>
      <c r="C55" s="20" t="s">
        <v>544</v>
      </c>
      <c r="D55" s="21" t="s">
        <v>1</v>
      </c>
      <c r="E55" s="21"/>
      <c r="F55" s="33" t="s">
        <v>545</v>
      </c>
      <c r="G55" s="24" t="s">
        <v>411</v>
      </c>
    </row>
    <row r="58" spans="2:7">
      <c r="B58" t="s">
        <v>570</v>
      </c>
    </row>
    <row r="59" spans="2:7">
      <c r="B59" s="1" t="s">
        <v>445</v>
      </c>
      <c r="C59" s="1" t="s">
        <v>443</v>
      </c>
      <c r="D59" s="1"/>
      <c r="E59" s="1"/>
      <c r="F59" s="1"/>
      <c r="G59" s="1"/>
    </row>
    <row r="60" spans="2:7">
      <c r="B60" s="1" t="s">
        <v>571</v>
      </c>
      <c r="C60" s="1"/>
      <c r="D60" s="1"/>
      <c r="E60" s="1"/>
      <c r="F60" s="1"/>
      <c r="G60" s="1"/>
    </row>
    <row r="61" spans="2:7">
      <c r="B61" s="28" t="s">
        <v>410</v>
      </c>
      <c r="C61" s="28" t="s">
        <v>407</v>
      </c>
      <c r="D61" s="28" t="s">
        <v>408</v>
      </c>
      <c r="E61" s="28" t="s">
        <v>409</v>
      </c>
      <c r="F61" s="29" t="s">
        <v>439</v>
      </c>
      <c r="G61" s="29" t="s">
        <v>408</v>
      </c>
    </row>
    <row r="62" spans="2:7">
      <c r="B62" s="20">
        <v>1</v>
      </c>
      <c r="C62" s="20" t="s">
        <v>540</v>
      </c>
      <c r="D62" s="21" t="s">
        <v>436</v>
      </c>
      <c r="E62" s="21"/>
      <c r="F62" s="33" t="s">
        <v>252</v>
      </c>
      <c r="G62" s="24" t="s">
        <v>436</v>
      </c>
    </row>
    <row r="63" spans="2:7">
      <c r="B63" s="20">
        <v>2</v>
      </c>
      <c r="C63" s="20" t="s">
        <v>566</v>
      </c>
      <c r="D63" s="21" t="s">
        <v>51</v>
      </c>
      <c r="E63" s="21" t="s">
        <v>567</v>
      </c>
      <c r="F63" s="33" t="s">
        <v>568</v>
      </c>
      <c r="G63" s="24" t="s">
        <v>436</v>
      </c>
    </row>
    <row r="64" spans="2:7">
      <c r="B64" s="20">
        <v>2</v>
      </c>
      <c r="C64" s="20" t="s">
        <v>541</v>
      </c>
      <c r="D64" s="21" t="s">
        <v>1</v>
      </c>
      <c r="E64" s="21"/>
      <c r="F64" s="33" t="s">
        <v>542</v>
      </c>
      <c r="G64" s="24" t="s">
        <v>550</v>
      </c>
    </row>
    <row r="65" spans="2:8">
      <c r="B65" s="20">
        <v>3</v>
      </c>
      <c r="C65" s="20" t="s">
        <v>544</v>
      </c>
      <c r="D65" s="21" t="s">
        <v>1</v>
      </c>
      <c r="E65" s="21"/>
      <c r="F65" s="33" t="s">
        <v>545</v>
      </c>
      <c r="G65" s="24" t="s">
        <v>411</v>
      </c>
    </row>
    <row r="67" spans="2:8">
      <c r="B67" t="s">
        <v>572</v>
      </c>
    </row>
    <row r="68" spans="2:8">
      <c r="B68" s="1" t="s">
        <v>445</v>
      </c>
      <c r="C68" s="1" t="s">
        <v>443</v>
      </c>
      <c r="D68" s="1"/>
      <c r="E68" s="1"/>
      <c r="F68" s="1"/>
      <c r="G68" s="1"/>
    </row>
    <row r="69" spans="2:8">
      <c r="B69" s="1" t="s">
        <v>573</v>
      </c>
      <c r="C69" s="1"/>
      <c r="D69" s="1"/>
      <c r="E69" s="1"/>
      <c r="F69" s="1"/>
      <c r="G69" s="1"/>
    </row>
    <row r="70" spans="2:8">
      <c r="B70" s="56" t="s">
        <v>410</v>
      </c>
      <c r="C70" s="56" t="s">
        <v>407</v>
      </c>
      <c r="D70" s="56" t="s">
        <v>408</v>
      </c>
      <c r="E70" s="56" t="s">
        <v>409</v>
      </c>
      <c r="F70" s="57" t="s">
        <v>439</v>
      </c>
      <c r="G70" s="57" t="s">
        <v>408</v>
      </c>
    </row>
    <row r="71" spans="2:8">
      <c r="B71" s="20">
        <v>1</v>
      </c>
      <c r="C71" s="20" t="s">
        <v>540</v>
      </c>
      <c r="D71" s="21" t="s">
        <v>436</v>
      </c>
      <c r="E71" s="21"/>
      <c r="F71" s="33" t="s">
        <v>252</v>
      </c>
      <c r="G71" s="24" t="s">
        <v>436</v>
      </c>
    </row>
    <row r="72" spans="2:8">
      <c r="B72" s="20">
        <v>2</v>
      </c>
      <c r="C72" s="20" t="s">
        <v>566</v>
      </c>
      <c r="D72" s="21" t="s">
        <v>51</v>
      </c>
      <c r="E72" s="21" t="s">
        <v>567</v>
      </c>
      <c r="F72" s="33" t="s">
        <v>568</v>
      </c>
      <c r="G72" s="24" t="s">
        <v>436</v>
      </c>
      <c r="H72" t="s">
        <v>578</v>
      </c>
    </row>
    <row r="73" spans="2:8">
      <c r="B73" s="20">
        <v>2</v>
      </c>
      <c r="C73" s="20" t="s">
        <v>541</v>
      </c>
      <c r="D73" s="21" t="s">
        <v>1</v>
      </c>
      <c r="E73" s="21"/>
      <c r="F73" s="33" t="s">
        <v>542</v>
      </c>
      <c r="G73" s="24" t="s">
        <v>550</v>
      </c>
    </row>
    <row r="74" spans="2:8">
      <c r="B74" s="20">
        <v>3</v>
      </c>
      <c r="C74" s="20" t="s">
        <v>544</v>
      </c>
      <c r="D74" s="21" t="s">
        <v>1</v>
      </c>
      <c r="E74" s="21"/>
      <c r="F74" s="33" t="s">
        <v>545</v>
      </c>
      <c r="G74" s="24" t="s">
        <v>411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9463-6019-47E2-888D-482CABEF64DD}">
  <dimension ref="A1:N12"/>
  <sheetViews>
    <sheetView workbookViewId="0">
      <selection activeCell="H13" sqref="H13"/>
    </sheetView>
  </sheetViews>
  <sheetFormatPr defaultRowHeight="18.75"/>
  <cols>
    <col min="3" max="3" width="10.625" customWidth="1"/>
    <col min="5" max="5" width="16.5" customWidth="1"/>
    <col min="6" max="6" width="10.625" bestFit="1" customWidth="1"/>
    <col min="7" max="7" width="9" customWidth="1"/>
  </cols>
  <sheetData>
    <row r="1" spans="1:14">
      <c r="A1" s="30" t="s">
        <v>579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580</v>
      </c>
      <c r="C3" s="1"/>
      <c r="D3" s="1"/>
      <c r="E3" s="1"/>
      <c r="F3" s="1"/>
      <c r="G3" s="1"/>
      <c r="H3" s="1"/>
      <c r="I3" s="1"/>
      <c r="J3" s="1"/>
      <c r="K3" s="1"/>
      <c r="M3" s="1"/>
      <c r="N3" s="1"/>
    </row>
    <row r="4" spans="1:14">
      <c r="A4" s="1"/>
      <c r="B4" s="1" t="s">
        <v>581</v>
      </c>
      <c r="C4" s="1"/>
      <c r="D4" s="1"/>
      <c r="E4" s="1"/>
      <c r="F4" s="1"/>
      <c r="G4" s="1"/>
      <c r="H4" s="1"/>
      <c r="I4" s="1"/>
      <c r="J4" s="1"/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445</v>
      </c>
      <c r="C6" s="1" t="s">
        <v>443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491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28" t="s">
        <v>410</v>
      </c>
      <c r="C8" s="28" t="s">
        <v>407</v>
      </c>
      <c r="D8" s="28" t="s">
        <v>408</v>
      </c>
      <c r="E8" s="28" t="s">
        <v>409</v>
      </c>
      <c r="F8" s="29" t="s">
        <v>439</v>
      </c>
      <c r="G8" s="29" t="s">
        <v>408</v>
      </c>
      <c r="H8" s="1"/>
      <c r="I8" s="1"/>
      <c r="J8" s="1"/>
      <c r="K8" s="1"/>
      <c r="L8" s="1"/>
      <c r="M8" s="1"/>
    </row>
    <row r="9" spans="1:14">
      <c r="A9" s="1"/>
      <c r="B9" s="20"/>
      <c r="C9" s="20"/>
      <c r="D9" s="21"/>
      <c r="E9" s="21"/>
      <c r="F9" s="33"/>
      <c r="G9" s="24"/>
      <c r="H9" s="1"/>
      <c r="I9" s="1"/>
      <c r="J9" s="1"/>
      <c r="K9" s="1"/>
      <c r="L9" s="1"/>
      <c r="M9" s="1"/>
    </row>
    <row r="10" spans="1:14">
      <c r="A10" s="1"/>
      <c r="B10" s="20"/>
      <c r="C10" s="20"/>
      <c r="D10" s="21"/>
      <c r="E10" s="21"/>
      <c r="F10" s="33"/>
      <c r="G10" s="24"/>
      <c r="H10" s="1"/>
      <c r="I10" s="1"/>
      <c r="J10" s="1"/>
      <c r="K10" s="1"/>
      <c r="L10" s="1"/>
      <c r="M10" s="1"/>
    </row>
    <row r="11" spans="1:14">
      <c r="A11" s="1"/>
      <c r="B11" s="20"/>
      <c r="C11" s="20"/>
      <c r="D11" s="21"/>
      <c r="E11" s="21"/>
      <c r="F11" s="33"/>
      <c r="G11" s="24"/>
      <c r="H11" s="1"/>
      <c r="I11" s="1"/>
      <c r="J11" s="1"/>
      <c r="K11" s="1"/>
      <c r="L11" s="1"/>
      <c r="M11" s="1"/>
    </row>
    <row r="12" spans="1:14">
      <c r="A12" s="1"/>
      <c r="H12" s="1"/>
      <c r="I12" s="1"/>
      <c r="J12" s="1"/>
      <c r="K12" s="1"/>
      <c r="L12" s="1"/>
      <c r="M12" s="1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027C-E6DF-48E7-A1F4-0F2CFF13C2A9}">
  <dimension ref="A1:N12"/>
  <sheetViews>
    <sheetView workbookViewId="0">
      <selection activeCell="E13" sqref="E13"/>
    </sheetView>
  </sheetViews>
  <sheetFormatPr defaultRowHeight="18.75"/>
  <cols>
    <col min="3" max="3" width="10.625" customWidth="1"/>
    <col min="5" max="5" width="16.5" customWidth="1"/>
    <col min="6" max="6" width="10.625" bestFit="1" customWidth="1"/>
    <col min="7" max="7" width="9" customWidth="1"/>
  </cols>
  <sheetData>
    <row r="1" spans="1:14">
      <c r="A1" s="47" t="s">
        <v>582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583</v>
      </c>
      <c r="C3" s="1" t="s">
        <v>584</v>
      </c>
      <c r="D3" s="1"/>
      <c r="E3" s="1"/>
      <c r="F3" s="1"/>
      <c r="G3" s="1"/>
      <c r="H3" s="1"/>
      <c r="I3" s="1"/>
      <c r="J3" s="1"/>
      <c r="K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445</v>
      </c>
      <c r="C6" s="1" t="s">
        <v>443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491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35" t="s">
        <v>410</v>
      </c>
      <c r="C8" s="35" t="s">
        <v>407</v>
      </c>
      <c r="D8" s="35" t="s">
        <v>408</v>
      </c>
      <c r="E8" s="35" t="s">
        <v>409</v>
      </c>
      <c r="F8" s="36" t="s">
        <v>439</v>
      </c>
      <c r="G8" s="36" t="s">
        <v>408</v>
      </c>
      <c r="H8" s="1"/>
      <c r="I8" s="1"/>
      <c r="J8" s="1"/>
      <c r="K8" s="1"/>
      <c r="L8" s="1"/>
      <c r="M8" s="1"/>
    </row>
    <row r="9" spans="1:14">
      <c r="A9" s="1"/>
      <c r="B9" s="20"/>
      <c r="C9" s="20" t="s">
        <v>585</v>
      </c>
      <c r="D9" s="21" t="s">
        <v>436</v>
      </c>
      <c r="E9" s="21"/>
      <c r="F9" s="33" t="s">
        <v>586</v>
      </c>
      <c r="G9" s="24" t="s">
        <v>436</v>
      </c>
      <c r="H9" s="1"/>
      <c r="I9" s="1"/>
      <c r="J9" s="1"/>
      <c r="K9" s="1"/>
      <c r="L9" s="1"/>
      <c r="M9" s="1"/>
    </row>
    <row r="10" spans="1:14">
      <c r="A10" s="1"/>
      <c r="B10" s="20"/>
      <c r="C10" s="20" t="s">
        <v>587</v>
      </c>
      <c r="D10" s="21" t="s">
        <v>433</v>
      </c>
      <c r="E10" s="21" t="s">
        <v>499</v>
      </c>
      <c r="F10" s="33"/>
      <c r="G10" s="24"/>
      <c r="H10" s="1"/>
      <c r="I10" s="1"/>
      <c r="J10" s="1"/>
      <c r="K10" s="1"/>
      <c r="L10" s="1"/>
      <c r="M10" s="1"/>
    </row>
    <row r="11" spans="1:14">
      <c r="A11" s="1"/>
      <c r="B11" s="20"/>
      <c r="C11" s="20" t="s">
        <v>456</v>
      </c>
      <c r="D11" s="21" t="s">
        <v>433</v>
      </c>
      <c r="E11" s="21" t="s">
        <v>588</v>
      </c>
      <c r="F11" s="33" t="s">
        <v>456</v>
      </c>
      <c r="G11" s="24" t="s">
        <v>459</v>
      </c>
      <c r="H11" s="1"/>
      <c r="I11" s="1"/>
      <c r="J11" s="1"/>
      <c r="K11" s="1"/>
      <c r="L11" s="1"/>
      <c r="M11" s="1"/>
    </row>
    <row r="12" spans="1:14">
      <c r="A12" s="1"/>
      <c r="B12" s="20"/>
      <c r="C12" s="20" t="s">
        <v>545</v>
      </c>
      <c r="D12" s="21" t="s">
        <v>411</v>
      </c>
      <c r="E12" s="21"/>
      <c r="F12" s="33" t="s">
        <v>545</v>
      </c>
      <c r="G12" s="24" t="s">
        <v>411</v>
      </c>
      <c r="H12" s="1"/>
      <c r="I12" s="1"/>
      <c r="J12" s="1"/>
      <c r="K12" s="1"/>
      <c r="L12" s="1"/>
      <c r="M12" s="1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dimension ref="B2:E10"/>
  <sheetViews>
    <sheetView workbookViewId="0">
      <selection activeCell="M9" sqref="M9"/>
    </sheetView>
  </sheetViews>
  <sheetFormatPr defaultRowHeight="18.75"/>
  <sheetData>
    <row r="2" spans="2:5">
      <c r="B2" t="s">
        <v>340</v>
      </c>
    </row>
    <row r="4" spans="2:5">
      <c r="B4" t="s">
        <v>341</v>
      </c>
    </row>
    <row r="5" spans="2:5">
      <c r="B5" t="s">
        <v>342</v>
      </c>
    </row>
    <row r="7" spans="2:5">
      <c r="C7" t="s">
        <v>343</v>
      </c>
      <c r="D7" t="s">
        <v>344</v>
      </c>
      <c r="E7" t="s">
        <v>345</v>
      </c>
    </row>
    <row r="8" spans="2:5">
      <c r="C8" t="s">
        <v>346</v>
      </c>
      <c r="D8" t="s">
        <v>344</v>
      </c>
      <c r="E8" t="s">
        <v>347</v>
      </c>
    </row>
    <row r="10" spans="2:5">
      <c r="B10" t="s">
        <v>348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1"/>
  <sheetViews>
    <sheetView topLeftCell="A109" workbookViewId="0">
      <selection activeCell="F154" sqref="F154"/>
    </sheetView>
  </sheetViews>
  <sheetFormatPr defaultRowHeight="15.75" outlineLevelRow="1"/>
  <cols>
    <col min="1" max="1" width="9" style="1"/>
    <col min="2" max="2" width="13.75" style="1" bestFit="1" customWidth="1"/>
    <col min="3" max="3" width="9" style="1"/>
    <col min="4" max="4" width="17.375" style="1" bestFit="1" customWidth="1"/>
    <col min="5" max="5" width="1.5" style="1" customWidth="1"/>
    <col min="6" max="6" width="30.625" style="1" bestFit="1" customWidth="1"/>
    <col min="7" max="7" width="2.375" style="1" customWidth="1"/>
    <col min="8" max="8" width="22.25" style="1" bestFit="1" customWidth="1"/>
    <col min="9" max="9" width="0.875" style="1" customWidth="1"/>
    <col min="10" max="10" width="35.875" style="1" bestFit="1" customWidth="1"/>
    <col min="11" max="11" width="3.5" style="1" bestFit="1" customWidth="1"/>
    <col min="12" max="12" width="35.25" style="1" bestFit="1" customWidth="1"/>
    <col min="13" max="13" width="0.875" style="1" customWidth="1"/>
    <col min="14" max="14" width="22.375" style="1" customWidth="1"/>
    <col min="15" max="15" width="83.125" style="1" bestFit="1" customWidth="1"/>
    <col min="16" max="16384" width="9" style="1"/>
  </cols>
  <sheetData>
    <row r="2" spans="2:14" ht="21">
      <c r="B2" s="2" t="s">
        <v>36</v>
      </c>
      <c r="C2" s="2" t="s">
        <v>37</v>
      </c>
      <c r="D2" s="2" t="s">
        <v>38</v>
      </c>
      <c r="E2" s="2"/>
      <c r="F2" s="2" t="s">
        <v>39</v>
      </c>
      <c r="G2" s="2"/>
      <c r="H2" s="2" t="s">
        <v>40</v>
      </c>
      <c r="I2" s="2"/>
      <c r="J2" s="2" t="s">
        <v>41</v>
      </c>
      <c r="K2" s="3"/>
      <c r="L2" s="2" t="s">
        <v>42</v>
      </c>
      <c r="N2" s="4" t="s">
        <v>45</v>
      </c>
    </row>
    <row r="3" spans="2:14">
      <c r="B3" s="1" t="s">
        <v>0</v>
      </c>
      <c r="C3" s="1" t="s">
        <v>1</v>
      </c>
      <c r="D3" s="1" t="str">
        <f>"&amp;"&amp;B3&amp;LEFT(C3,1)</f>
        <v>&amp;伝票No数</v>
      </c>
      <c r="F3" s="1" t="str">
        <f>"var "&amp;C3&amp;" { "&amp;D3&amp;" } "</f>
        <v xml:space="preserve">var 数値 { &amp;伝票No数 } </v>
      </c>
      <c r="H3" s="1" t="str">
        <f>D3&amp;" = """""</f>
        <v>&amp;伝票No数 = ""</v>
      </c>
      <c r="J3" s="1" t="str">
        <f>" ["&amp;B3&amp;"] = "&amp;D3</f>
        <v xml:space="preserve"> [伝票No] = &amp;伝票No数</v>
      </c>
      <c r="K3" s="1" t="s">
        <v>147</v>
      </c>
      <c r="L3" s="1" t="str">
        <f>D3&amp; " = ["&amp;B3&amp;"]"</f>
        <v>&amp;伝票No数 = [伝票No]</v>
      </c>
    </row>
    <row r="4" spans="2:14">
      <c r="B4" s="1" t="s">
        <v>2</v>
      </c>
      <c r="C4" s="1" t="s">
        <v>3</v>
      </c>
      <c r="D4" s="1" t="str">
        <f t="shared" ref="D4:D40" si="0">"&amp;"&amp;B4&amp;LEFT(C4,1)</f>
        <v>&amp;作業日日</v>
      </c>
      <c r="F4" s="1" t="str">
        <f t="shared" ref="F4:F40" si="1">"var "&amp;C4&amp;" { "&amp;D4&amp;" } "</f>
        <v xml:space="preserve">var 日時 { &amp;作業日日 } </v>
      </c>
      <c r="H4" s="1" t="str">
        <f t="shared" ref="H4:H40" si="2">D4&amp;" = """""</f>
        <v>&amp;作業日日 = ""</v>
      </c>
      <c r="J4" s="1" t="str">
        <f t="shared" ref="J4:J101" si="3">" ["&amp;B4&amp;"] = "&amp;D4</f>
        <v xml:space="preserve"> [作業日] = &amp;作業日日</v>
      </c>
      <c r="K4" s="1" t="s">
        <v>147</v>
      </c>
      <c r="L4" s="1" t="str">
        <f t="shared" ref="L4:L36" si="4">D4&amp; " = ["&amp;B4&amp;"]"</f>
        <v>&amp;作業日日 = [作業日]</v>
      </c>
    </row>
    <row r="5" spans="2:14">
      <c r="B5" s="1" t="s">
        <v>4</v>
      </c>
      <c r="C5" s="1" t="s">
        <v>5</v>
      </c>
      <c r="D5" s="1" t="str">
        <f t="shared" si="0"/>
        <v>&amp;品名文</v>
      </c>
      <c r="F5" s="1" t="str">
        <f t="shared" si="1"/>
        <v xml:space="preserve">var 文字列 { &amp;品名文 } </v>
      </c>
      <c r="H5" s="1" t="str">
        <f t="shared" si="2"/>
        <v>&amp;品名文 = ""</v>
      </c>
      <c r="J5" s="1" t="str">
        <f t="shared" si="3"/>
        <v xml:space="preserve"> [品名] = &amp;品名文</v>
      </c>
      <c r="K5" s="1" t="s">
        <v>147</v>
      </c>
      <c r="L5" s="1" t="str">
        <f t="shared" si="4"/>
        <v>&amp;品名文 = [品名]</v>
      </c>
    </row>
    <row r="6" spans="2:14">
      <c r="B6" s="1" t="s">
        <v>6</v>
      </c>
      <c r="C6" s="1" t="s">
        <v>5</v>
      </c>
      <c r="D6" s="1" t="str">
        <f t="shared" si="0"/>
        <v>&amp;得意先文</v>
      </c>
      <c r="F6" s="1" t="str">
        <f t="shared" si="1"/>
        <v xml:space="preserve">var 文字列 { &amp;得意先文 } </v>
      </c>
      <c r="H6" s="1" t="str">
        <f t="shared" si="2"/>
        <v>&amp;得意先文 = ""</v>
      </c>
      <c r="J6" s="1" t="str">
        <f t="shared" si="3"/>
        <v xml:space="preserve"> [得意先] = &amp;得意先文</v>
      </c>
      <c r="K6" s="1" t="s">
        <v>147</v>
      </c>
      <c r="L6" s="1" t="str">
        <f t="shared" si="4"/>
        <v>&amp;得意先文 = [得意先]</v>
      </c>
    </row>
    <row r="7" spans="2:14">
      <c r="B7" s="1" t="s">
        <v>7</v>
      </c>
      <c r="C7" s="1" t="s">
        <v>1</v>
      </c>
      <c r="D7" s="1" t="str">
        <f t="shared" si="0"/>
        <v>&amp;部数数</v>
      </c>
      <c r="F7" s="1" t="str">
        <f t="shared" si="1"/>
        <v xml:space="preserve">var 数値 { &amp;部数数 } </v>
      </c>
      <c r="H7" s="1" t="str">
        <f t="shared" si="2"/>
        <v>&amp;部数数 = ""</v>
      </c>
      <c r="J7" s="1" t="str">
        <f t="shared" si="3"/>
        <v xml:space="preserve"> [部数] = &amp;部数数</v>
      </c>
      <c r="K7" s="1" t="s">
        <v>147</v>
      </c>
      <c r="L7" s="1" t="str">
        <f t="shared" si="4"/>
        <v>&amp;部数数 = [部数]</v>
      </c>
    </row>
    <row r="8" spans="2:14">
      <c r="B8" s="1" t="s">
        <v>8</v>
      </c>
      <c r="C8" s="1" t="s">
        <v>1</v>
      </c>
      <c r="D8" s="1" t="str">
        <f t="shared" si="0"/>
        <v>&amp;ページ数数</v>
      </c>
      <c r="F8" s="1" t="str">
        <f t="shared" si="1"/>
        <v xml:space="preserve">var 数値 { &amp;ページ数数 } </v>
      </c>
      <c r="H8" s="1" t="str">
        <f t="shared" si="2"/>
        <v>&amp;ページ数数 = ""</v>
      </c>
      <c r="J8" s="1" t="str">
        <f t="shared" si="3"/>
        <v xml:space="preserve"> [ページ数] = &amp;ページ数数</v>
      </c>
      <c r="K8" s="1" t="s">
        <v>147</v>
      </c>
      <c r="L8" s="1" t="str">
        <f t="shared" si="4"/>
        <v>&amp;ページ数数 = [ページ数]</v>
      </c>
    </row>
    <row r="9" spans="2:14">
      <c r="B9" s="1" t="s">
        <v>9</v>
      </c>
      <c r="C9" s="1" t="s">
        <v>1</v>
      </c>
      <c r="D9" s="1" t="str">
        <f t="shared" si="0"/>
        <v>&amp;組版代数</v>
      </c>
      <c r="F9" s="1" t="str">
        <f t="shared" si="1"/>
        <v xml:space="preserve">var 数値 { &amp;組版代数 } </v>
      </c>
      <c r="H9" s="1" t="str">
        <f t="shared" si="2"/>
        <v>&amp;組版代数 = ""</v>
      </c>
      <c r="J9" s="1" t="str">
        <f t="shared" si="3"/>
        <v xml:space="preserve"> [組版代] = &amp;組版代数</v>
      </c>
      <c r="K9" s="1" t="s">
        <v>147</v>
      </c>
      <c r="L9" s="1" t="str">
        <f t="shared" si="4"/>
        <v>&amp;組版代数 = [組版代]</v>
      </c>
    </row>
    <row r="10" spans="2:14">
      <c r="B10" s="1" t="s">
        <v>10</v>
      </c>
      <c r="C10" s="1" t="s">
        <v>1</v>
      </c>
      <c r="D10" s="1" t="str">
        <f t="shared" si="0"/>
        <v>&amp;Scan・PS代数</v>
      </c>
      <c r="F10" s="1" t="str">
        <f t="shared" si="1"/>
        <v xml:space="preserve">var 数値 { &amp;Scan・PS代数 } </v>
      </c>
      <c r="H10" s="1" t="str">
        <f t="shared" si="2"/>
        <v>&amp;Scan・PS代数 = ""</v>
      </c>
      <c r="J10" s="1" t="str">
        <f t="shared" si="3"/>
        <v xml:space="preserve"> [Scan・PS代] = &amp;Scan・PS代数</v>
      </c>
      <c r="K10" s="1" t="s">
        <v>147</v>
      </c>
      <c r="L10" s="1" t="str">
        <f t="shared" si="4"/>
        <v>&amp;Scan・PS代数 = [Scan・PS代]</v>
      </c>
    </row>
    <row r="11" spans="2:14">
      <c r="B11" s="1" t="s">
        <v>11</v>
      </c>
      <c r="C11" s="1" t="s">
        <v>1</v>
      </c>
      <c r="D11" s="1" t="str">
        <f t="shared" si="0"/>
        <v>&amp;印刷数</v>
      </c>
      <c r="F11" s="1" t="str">
        <f t="shared" si="1"/>
        <v xml:space="preserve">var 数値 { &amp;印刷数 } </v>
      </c>
      <c r="H11" s="1" t="str">
        <f t="shared" si="2"/>
        <v>&amp;印刷数 = ""</v>
      </c>
      <c r="J11" s="1" t="str">
        <f t="shared" si="3"/>
        <v xml:space="preserve"> [印刷] = &amp;印刷数</v>
      </c>
      <c r="K11" s="1" t="s">
        <v>147</v>
      </c>
      <c r="L11" s="1" t="str">
        <f t="shared" si="4"/>
        <v>&amp;印刷数 = [印刷]</v>
      </c>
    </row>
    <row r="12" spans="2:14">
      <c r="B12" s="1" t="s">
        <v>12</v>
      </c>
      <c r="C12" s="1" t="s">
        <v>1</v>
      </c>
      <c r="D12" s="1" t="str">
        <f t="shared" si="0"/>
        <v>&amp;製本数</v>
      </c>
      <c r="F12" s="1" t="str">
        <f t="shared" si="1"/>
        <v xml:space="preserve">var 数値 { &amp;製本数 } </v>
      </c>
      <c r="H12" s="1" t="str">
        <f t="shared" si="2"/>
        <v>&amp;製本数 = ""</v>
      </c>
      <c r="J12" s="1" t="str">
        <f t="shared" si="3"/>
        <v xml:space="preserve"> [製本] = &amp;製本数</v>
      </c>
      <c r="K12" s="1" t="s">
        <v>147</v>
      </c>
      <c r="L12" s="1" t="str">
        <f t="shared" si="4"/>
        <v>&amp;製本数 = [製本]</v>
      </c>
    </row>
    <row r="13" spans="2:14">
      <c r="B13" s="1" t="s">
        <v>13</v>
      </c>
      <c r="C13" s="1" t="s">
        <v>1</v>
      </c>
      <c r="D13" s="1" t="str">
        <f t="shared" si="0"/>
        <v>&amp;小計数</v>
      </c>
      <c r="F13" s="1" t="str">
        <f t="shared" si="1"/>
        <v xml:space="preserve">var 数値 { &amp;小計数 } </v>
      </c>
      <c r="H13" s="1" t="str">
        <f t="shared" si="2"/>
        <v>&amp;小計数 = ""</v>
      </c>
      <c r="J13" s="1" t="str">
        <f t="shared" si="3"/>
        <v xml:space="preserve"> [小計] = &amp;小計数</v>
      </c>
      <c r="K13" s="1" t="s">
        <v>147</v>
      </c>
      <c r="L13" s="1" t="str">
        <f t="shared" si="4"/>
        <v>&amp;小計数 = [小計]</v>
      </c>
    </row>
    <row r="14" spans="2:14">
      <c r="B14" s="1" t="s">
        <v>14</v>
      </c>
      <c r="C14" s="1" t="s">
        <v>1</v>
      </c>
      <c r="D14" s="1" t="str">
        <f t="shared" si="0"/>
        <v>&amp;粗利数</v>
      </c>
      <c r="F14" s="1" t="str">
        <f t="shared" si="1"/>
        <v xml:space="preserve">var 数値 { &amp;粗利数 } </v>
      </c>
      <c r="H14" s="1" t="str">
        <f t="shared" si="2"/>
        <v>&amp;粗利数 = ""</v>
      </c>
      <c r="J14" s="1" t="str">
        <f t="shared" si="3"/>
        <v xml:space="preserve"> [粗利] = &amp;粗利数</v>
      </c>
      <c r="K14" s="1" t="s">
        <v>147</v>
      </c>
      <c r="L14" s="1" t="str">
        <f t="shared" si="4"/>
        <v>&amp;粗利数 = [粗利]</v>
      </c>
    </row>
    <row r="15" spans="2:14">
      <c r="B15" s="1" t="s">
        <v>15</v>
      </c>
      <c r="C15" s="1" t="s">
        <v>1</v>
      </c>
      <c r="D15" s="1" t="str">
        <f t="shared" si="0"/>
        <v>&amp;用紙数</v>
      </c>
      <c r="F15" s="1" t="str">
        <f t="shared" si="1"/>
        <v xml:space="preserve">var 数値 { &amp;用紙数 } </v>
      </c>
      <c r="H15" s="1" t="str">
        <f t="shared" si="2"/>
        <v>&amp;用紙数 = ""</v>
      </c>
      <c r="J15" s="1" t="str">
        <f t="shared" si="3"/>
        <v xml:space="preserve"> [用紙] = &amp;用紙数</v>
      </c>
      <c r="K15" s="1" t="s">
        <v>147</v>
      </c>
      <c r="L15" s="1" t="str">
        <f t="shared" si="4"/>
        <v>&amp;用紙数 = [用紙]</v>
      </c>
    </row>
    <row r="16" spans="2:14">
      <c r="B16" s="1" t="s">
        <v>16</v>
      </c>
      <c r="C16" s="1" t="s">
        <v>1</v>
      </c>
      <c r="D16" s="1" t="str">
        <f t="shared" si="0"/>
        <v>&amp;外注数</v>
      </c>
      <c r="F16" s="1" t="str">
        <f t="shared" si="1"/>
        <v xml:space="preserve">var 数値 { &amp;外注数 } </v>
      </c>
      <c r="H16" s="1" t="str">
        <f t="shared" si="2"/>
        <v>&amp;外注数 = ""</v>
      </c>
      <c r="J16" s="1" t="str">
        <f t="shared" si="3"/>
        <v xml:space="preserve"> [外注] = &amp;外注数</v>
      </c>
      <c r="K16" s="1" t="s">
        <v>147</v>
      </c>
      <c r="L16" s="1" t="str">
        <f t="shared" si="4"/>
        <v>&amp;外注数 = [外注]</v>
      </c>
    </row>
    <row r="17" spans="2:12">
      <c r="B17" s="1" t="s">
        <v>17</v>
      </c>
      <c r="C17" s="1" t="s">
        <v>1</v>
      </c>
      <c r="D17" s="1" t="str">
        <f t="shared" si="0"/>
        <v>&amp;送料数</v>
      </c>
      <c r="F17" s="1" t="str">
        <f t="shared" si="1"/>
        <v xml:space="preserve">var 数値 { &amp;送料数 } </v>
      </c>
      <c r="H17" s="1" t="str">
        <f t="shared" si="2"/>
        <v>&amp;送料数 = ""</v>
      </c>
      <c r="J17" s="1" t="str">
        <f t="shared" si="3"/>
        <v xml:space="preserve"> [送料] = &amp;送料数</v>
      </c>
      <c r="K17" s="1" t="s">
        <v>147</v>
      </c>
      <c r="L17" s="1" t="str">
        <f t="shared" si="4"/>
        <v>&amp;送料数 = [送料]</v>
      </c>
    </row>
    <row r="18" spans="2:12">
      <c r="B18" s="1" t="s">
        <v>18</v>
      </c>
      <c r="C18" s="1" t="s">
        <v>1</v>
      </c>
      <c r="D18" s="1" t="str">
        <f t="shared" si="0"/>
        <v>&amp;合計数</v>
      </c>
      <c r="F18" s="1" t="str">
        <f t="shared" si="1"/>
        <v xml:space="preserve">var 数値 { &amp;合計数 } </v>
      </c>
      <c r="H18" s="1" t="str">
        <f t="shared" si="2"/>
        <v>&amp;合計数 = ""</v>
      </c>
      <c r="J18" s="1" t="str">
        <f t="shared" si="3"/>
        <v xml:space="preserve"> [合計] = &amp;合計数</v>
      </c>
      <c r="K18" s="1" t="s">
        <v>147</v>
      </c>
      <c r="L18" s="1" t="str">
        <f t="shared" si="4"/>
        <v>&amp;合計数 = [合計]</v>
      </c>
    </row>
    <row r="19" spans="2:12">
      <c r="B19" s="1" t="s">
        <v>19</v>
      </c>
      <c r="C19" s="1" t="s">
        <v>1</v>
      </c>
      <c r="D19" s="1" t="str">
        <f t="shared" si="0"/>
        <v>&amp;単価数</v>
      </c>
      <c r="F19" s="1" t="str">
        <f t="shared" si="1"/>
        <v xml:space="preserve">var 数値 { &amp;単価数 } </v>
      </c>
      <c r="H19" s="1" t="str">
        <f t="shared" si="2"/>
        <v>&amp;単価数 = ""</v>
      </c>
      <c r="J19" s="1" t="str">
        <f t="shared" si="3"/>
        <v xml:space="preserve"> [単価] = &amp;単価数</v>
      </c>
      <c r="K19" s="1" t="s">
        <v>147</v>
      </c>
      <c r="L19" s="1" t="str">
        <f t="shared" si="4"/>
        <v>&amp;単価数 = [単価]</v>
      </c>
    </row>
    <row r="20" spans="2:12">
      <c r="B20" s="1" t="s">
        <v>20</v>
      </c>
      <c r="C20" s="1" t="s">
        <v>1</v>
      </c>
      <c r="D20" s="1" t="str">
        <f t="shared" si="0"/>
        <v>&amp;売上総額数</v>
      </c>
      <c r="F20" s="1" t="str">
        <f t="shared" si="1"/>
        <v xml:space="preserve">var 数値 { &amp;売上総額数 } </v>
      </c>
      <c r="H20" s="1" t="str">
        <f t="shared" si="2"/>
        <v>&amp;売上総額数 = ""</v>
      </c>
      <c r="J20" s="1" t="str">
        <f t="shared" si="3"/>
        <v xml:space="preserve"> [売上総額] = &amp;売上総額数</v>
      </c>
      <c r="K20" s="1" t="s">
        <v>147</v>
      </c>
      <c r="L20" s="1" t="str">
        <f t="shared" si="4"/>
        <v>&amp;売上総額数 = [売上総額]</v>
      </c>
    </row>
    <row r="21" spans="2:12">
      <c r="B21" s="1" t="s">
        <v>21</v>
      </c>
      <c r="C21" s="1" t="s">
        <v>1</v>
      </c>
      <c r="D21" s="1" t="str">
        <f t="shared" si="0"/>
        <v>&amp;前回伝票No数</v>
      </c>
      <c r="F21" s="1" t="str">
        <f t="shared" si="1"/>
        <v xml:space="preserve">var 数値 { &amp;前回伝票No数 } </v>
      </c>
      <c r="H21" s="1" t="str">
        <f t="shared" si="2"/>
        <v>&amp;前回伝票No数 = ""</v>
      </c>
      <c r="J21" s="1" t="str">
        <f t="shared" si="3"/>
        <v xml:space="preserve"> [前回伝票No] = &amp;前回伝票No数</v>
      </c>
      <c r="K21" s="1" t="s">
        <v>147</v>
      </c>
      <c r="L21" s="1" t="str">
        <f t="shared" si="4"/>
        <v>&amp;前回伝票No数 = [前回伝票No]</v>
      </c>
    </row>
    <row r="22" spans="2:12">
      <c r="B22" s="1" t="s">
        <v>22</v>
      </c>
      <c r="C22" s="1" t="s">
        <v>3</v>
      </c>
      <c r="D22" s="1" t="str">
        <f t="shared" si="0"/>
        <v>&amp;前作業日日</v>
      </c>
      <c r="F22" s="1" t="str">
        <f t="shared" si="1"/>
        <v xml:space="preserve">var 日時 { &amp;前作業日日 } </v>
      </c>
      <c r="H22" s="1" t="str">
        <f t="shared" si="2"/>
        <v>&amp;前作業日日 = ""</v>
      </c>
      <c r="J22" s="1" t="str">
        <f t="shared" si="3"/>
        <v xml:space="preserve"> [前作業日] = &amp;前作業日日</v>
      </c>
      <c r="K22" s="1" t="s">
        <v>147</v>
      </c>
      <c r="L22" s="1" t="str">
        <f t="shared" si="4"/>
        <v>&amp;前作業日日 = [前作業日]</v>
      </c>
    </row>
    <row r="23" spans="2:12">
      <c r="B23" s="1" t="s">
        <v>23</v>
      </c>
      <c r="C23" s="1" t="s">
        <v>1</v>
      </c>
      <c r="D23" s="1" t="str">
        <f t="shared" si="0"/>
        <v>&amp;前部数数</v>
      </c>
      <c r="F23" s="1" t="str">
        <f t="shared" si="1"/>
        <v xml:space="preserve">var 数値 { &amp;前部数数 } </v>
      </c>
      <c r="H23" s="1" t="str">
        <f t="shared" si="2"/>
        <v>&amp;前部数数 = ""</v>
      </c>
      <c r="J23" s="1" t="str">
        <f t="shared" si="3"/>
        <v xml:space="preserve"> [前部数] = &amp;前部数数</v>
      </c>
      <c r="K23" s="1" t="s">
        <v>147</v>
      </c>
      <c r="L23" s="1" t="str">
        <f t="shared" si="4"/>
        <v>&amp;前部数数 = [前部数]</v>
      </c>
    </row>
    <row r="24" spans="2:12">
      <c r="B24" s="1" t="s">
        <v>24</v>
      </c>
      <c r="C24" s="1" t="s">
        <v>1</v>
      </c>
      <c r="D24" s="1" t="str">
        <f t="shared" si="0"/>
        <v>&amp;前ページ数数</v>
      </c>
      <c r="F24" s="1" t="str">
        <f t="shared" si="1"/>
        <v xml:space="preserve">var 数値 { &amp;前ページ数数 } </v>
      </c>
      <c r="H24" s="1" t="str">
        <f t="shared" si="2"/>
        <v>&amp;前ページ数数 = ""</v>
      </c>
      <c r="J24" s="1" t="str">
        <f t="shared" si="3"/>
        <v xml:space="preserve"> [前ページ数] = &amp;前ページ数数</v>
      </c>
      <c r="K24" s="1" t="s">
        <v>147</v>
      </c>
      <c r="L24" s="1" t="str">
        <f t="shared" si="4"/>
        <v>&amp;前ページ数数 = [前ページ数]</v>
      </c>
    </row>
    <row r="25" spans="2:12">
      <c r="B25" s="1" t="s">
        <v>25</v>
      </c>
      <c r="C25" s="1" t="s">
        <v>1</v>
      </c>
      <c r="D25" s="1" t="str">
        <f t="shared" si="0"/>
        <v>&amp;前組版代数</v>
      </c>
      <c r="F25" s="1" t="str">
        <f t="shared" si="1"/>
        <v xml:space="preserve">var 数値 { &amp;前組版代数 } </v>
      </c>
      <c r="H25" s="1" t="str">
        <f t="shared" si="2"/>
        <v>&amp;前組版代数 = ""</v>
      </c>
      <c r="J25" s="1" t="str">
        <f t="shared" si="3"/>
        <v xml:space="preserve"> [前組版代] = &amp;前組版代数</v>
      </c>
      <c r="K25" s="1" t="s">
        <v>147</v>
      </c>
      <c r="L25" s="1" t="str">
        <f t="shared" si="4"/>
        <v>&amp;前組版代数 = [前組版代]</v>
      </c>
    </row>
    <row r="26" spans="2:12">
      <c r="B26" s="1" t="s">
        <v>26</v>
      </c>
      <c r="C26" s="1" t="s">
        <v>1</v>
      </c>
      <c r="D26" s="1" t="str">
        <f t="shared" si="0"/>
        <v>&amp;前Scan・PS代数</v>
      </c>
      <c r="F26" s="1" t="str">
        <f t="shared" si="1"/>
        <v xml:space="preserve">var 数値 { &amp;前Scan・PS代数 } </v>
      </c>
      <c r="H26" s="1" t="str">
        <f t="shared" si="2"/>
        <v>&amp;前Scan・PS代数 = ""</v>
      </c>
      <c r="J26" s="1" t="str">
        <f t="shared" si="3"/>
        <v xml:space="preserve"> [前Scan・PS代] = &amp;前Scan・PS代数</v>
      </c>
      <c r="K26" s="1" t="s">
        <v>147</v>
      </c>
      <c r="L26" s="1" t="str">
        <f t="shared" si="4"/>
        <v>&amp;前Scan・PS代数 = [前Scan・PS代]</v>
      </c>
    </row>
    <row r="27" spans="2:12">
      <c r="B27" s="1" t="s">
        <v>27</v>
      </c>
      <c r="C27" s="1" t="s">
        <v>1</v>
      </c>
      <c r="D27" s="1" t="str">
        <f t="shared" si="0"/>
        <v>&amp;前印刷代数</v>
      </c>
      <c r="F27" s="1" t="str">
        <f t="shared" si="1"/>
        <v xml:space="preserve">var 数値 { &amp;前印刷代数 } </v>
      </c>
      <c r="H27" s="1" t="str">
        <f t="shared" si="2"/>
        <v>&amp;前印刷代数 = ""</v>
      </c>
      <c r="J27" s="1" t="str">
        <f t="shared" si="3"/>
        <v xml:space="preserve"> [前印刷代] = &amp;前印刷代数</v>
      </c>
      <c r="K27" s="1" t="s">
        <v>147</v>
      </c>
      <c r="L27" s="1" t="str">
        <f t="shared" si="4"/>
        <v>&amp;前印刷代数 = [前印刷代]</v>
      </c>
    </row>
    <row r="28" spans="2:12">
      <c r="B28" s="1" t="s">
        <v>28</v>
      </c>
      <c r="C28" s="1" t="s">
        <v>1</v>
      </c>
      <c r="D28" s="1" t="str">
        <f t="shared" si="0"/>
        <v>&amp;前製本代数</v>
      </c>
      <c r="F28" s="1" t="str">
        <f t="shared" si="1"/>
        <v xml:space="preserve">var 数値 { &amp;前製本代数 } </v>
      </c>
      <c r="H28" s="1" t="str">
        <f t="shared" si="2"/>
        <v>&amp;前製本代数 = ""</v>
      </c>
      <c r="J28" s="1" t="str">
        <f t="shared" si="3"/>
        <v xml:space="preserve"> [前製本代] = &amp;前製本代数</v>
      </c>
      <c r="K28" s="1" t="s">
        <v>147</v>
      </c>
      <c r="L28" s="1" t="str">
        <f t="shared" si="4"/>
        <v>&amp;前製本代数 = [前製本代]</v>
      </c>
    </row>
    <row r="29" spans="2:12">
      <c r="B29" s="1" t="s">
        <v>29</v>
      </c>
      <c r="C29" s="1" t="s">
        <v>1</v>
      </c>
      <c r="D29" s="1" t="str">
        <f t="shared" si="0"/>
        <v>&amp;前小計代数</v>
      </c>
      <c r="F29" s="1" t="str">
        <f t="shared" si="1"/>
        <v xml:space="preserve">var 数値 { &amp;前小計代数 } </v>
      </c>
      <c r="H29" s="1" t="str">
        <f t="shared" si="2"/>
        <v>&amp;前小計代数 = ""</v>
      </c>
      <c r="J29" s="1" t="str">
        <f t="shared" si="3"/>
        <v xml:space="preserve"> [前小計代] = &amp;前小計代数</v>
      </c>
      <c r="K29" s="1" t="s">
        <v>147</v>
      </c>
      <c r="L29" s="1" t="str">
        <f t="shared" si="4"/>
        <v>&amp;前小計代数 = [前小計代]</v>
      </c>
    </row>
    <row r="30" spans="2:12">
      <c r="B30" s="1" t="s">
        <v>30</v>
      </c>
      <c r="C30" s="1" t="s">
        <v>1</v>
      </c>
      <c r="D30" s="1" t="str">
        <f t="shared" si="0"/>
        <v>&amp;前粗利代数</v>
      </c>
      <c r="F30" s="1" t="str">
        <f t="shared" si="1"/>
        <v xml:space="preserve">var 数値 { &amp;前粗利代数 } </v>
      </c>
      <c r="H30" s="1" t="str">
        <f t="shared" si="2"/>
        <v>&amp;前粗利代数 = ""</v>
      </c>
      <c r="J30" s="1" t="str">
        <f t="shared" si="3"/>
        <v xml:space="preserve"> [前粗利代] = &amp;前粗利代数</v>
      </c>
      <c r="K30" s="1" t="s">
        <v>147</v>
      </c>
      <c r="L30" s="1" t="str">
        <f t="shared" si="4"/>
        <v>&amp;前粗利代数 = [前粗利代]</v>
      </c>
    </row>
    <row r="31" spans="2:12">
      <c r="B31" s="1" t="s">
        <v>31</v>
      </c>
      <c r="C31" s="1" t="s">
        <v>1</v>
      </c>
      <c r="D31" s="1" t="str">
        <f t="shared" si="0"/>
        <v>&amp;前用紙代数</v>
      </c>
      <c r="F31" s="1" t="str">
        <f t="shared" si="1"/>
        <v xml:space="preserve">var 数値 { &amp;前用紙代数 } </v>
      </c>
      <c r="H31" s="1" t="str">
        <f t="shared" si="2"/>
        <v>&amp;前用紙代数 = ""</v>
      </c>
      <c r="J31" s="1" t="str">
        <f t="shared" si="3"/>
        <v xml:space="preserve"> [前用紙代] = &amp;前用紙代数</v>
      </c>
      <c r="K31" s="1" t="s">
        <v>147</v>
      </c>
      <c r="L31" s="1" t="str">
        <f t="shared" si="4"/>
        <v>&amp;前用紙代数 = [前用紙代]</v>
      </c>
    </row>
    <row r="32" spans="2:12">
      <c r="B32" s="1" t="s">
        <v>32</v>
      </c>
      <c r="C32" s="1" t="s">
        <v>1</v>
      </c>
      <c r="D32" s="1" t="str">
        <f t="shared" si="0"/>
        <v>&amp;前外注代数</v>
      </c>
      <c r="F32" s="1" t="str">
        <f t="shared" si="1"/>
        <v xml:space="preserve">var 数値 { &amp;前外注代数 } </v>
      </c>
      <c r="H32" s="1" t="str">
        <f t="shared" si="2"/>
        <v>&amp;前外注代数 = ""</v>
      </c>
      <c r="J32" s="1" t="str">
        <f t="shared" si="3"/>
        <v xml:space="preserve"> [前外注代] = &amp;前外注代数</v>
      </c>
      <c r="K32" s="1" t="s">
        <v>147</v>
      </c>
      <c r="L32" s="1" t="str">
        <f t="shared" si="4"/>
        <v>&amp;前外注代数 = [前外注代]</v>
      </c>
    </row>
    <row r="33" spans="1:15">
      <c r="B33" s="1" t="s">
        <v>33</v>
      </c>
      <c r="C33" s="1" t="s">
        <v>1</v>
      </c>
      <c r="D33" s="1" t="str">
        <f t="shared" si="0"/>
        <v>&amp;前送料代数</v>
      </c>
      <c r="F33" s="1" t="str">
        <f t="shared" si="1"/>
        <v xml:space="preserve">var 数値 { &amp;前送料代数 } </v>
      </c>
      <c r="H33" s="1" t="str">
        <f t="shared" si="2"/>
        <v>&amp;前送料代数 = ""</v>
      </c>
      <c r="J33" s="1" t="str">
        <f t="shared" si="3"/>
        <v xml:space="preserve"> [前送料代] = &amp;前送料代数</v>
      </c>
      <c r="K33" s="1" t="s">
        <v>147</v>
      </c>
      <c r="L33" s="1" t="str">
        <f t="shared" si="4"/>
        <v>&amp;前送料代数 = [前送料代]</v>
      </c>
    </row>
    <row r="34" spans="1:15">
      <c r="B34" s="1" t="s">
        <v>34</v>
      </c>
      <c r="C34" s="1" t="s">
        <v>1</v>
      </c>
      <c r="D34" s="1" t="str">
        <f t="shared" si="0"/>
        <v>&amp;前合計数</v>
      </c>
      <c r="F34" s="1" t="str">
        <f t="shared" si="1"/>
        <v xml:space="preserve">var 数値 { &amp;前合計数 } </v>
      </c>
      <c r="H34" s="1" t="str">
        <f t="shared" si="2"/>
        <v>&amp;前合計数 = ""</v>
      </c>
      <c r="J34" s="1" t="str">
        <f t="shared" si="3"/>
        <v xml:space="preserve"> [前合計] = &amp;前合計数</v>
      </c>
      <c r="K34" s="1" t="s">
        <v>147</v>
      </c>
      <c r="L34" s="1" t="str">
        <f t="shared" si="4"/>
        <v>&amp;前合計数 = [前合計]</v>
      </c>
    </row>
    <row r="35" spans="1:15">
      <c r="B35" s="1" t="s">
        <v>151</v>
      </c>
      <c r="C35" s="1" t="s">
        <v>1</v>
      </c>
      <c r="D35" s="1" t="str">
        <f t="shared" ref="D35" si="5">"&amp;"&amp;B35&amp;LEFT(C35,1)</f>
        <v>&amp;前単価数</v>
      </c>
      <c r="F35" s="1" t="str">
        <f t="shared" ref="F35" si="6">"var "&amp;C35&amp;" { "&amp;D35&amp;" } "</f>
        <v xml:space="preserve">var 数値 { &amp;前単価数 } </v>
      </c>
      <c r="H35" s="1" t="str">
        <f t="shared" ref="H35" si="7">D35&amp;" = """""</f>
        <v>&amp;前単価数 = ""</v>
      </c>
      <c r="J35" s="1" t="str">
        <f t="shared" ref="J35" si="8">" ["&amp;B35&amp;"] = "&amp;D35</f>
        <v xml:space="preserve"> [前単価] = &amp;前単価数</v>
      </c>
      <c r="K35" s="1" t="s">
        <v>147</v>
      </c>
      <c r="L35" s="1" t="str">
        <f t="shared" ref="L35" si="9">D35&amp; " = ["&amp;B35&amp;"]"</f>
        <v>&amp;前単価数 = [前単価]</v>
      </c>
      <c r="O35" s="1" t="s">
        <v>152</v>
      </c>
    </row>
    <row r="36" spans="1:15">
      <c r="B36" s="1" t="s">
        <v>35</v>
      </c>
      <c r="C36" s="1" t="s">
        <v>1</v>
      </c>
      <c r="D36" s="1" t="str">
        <f t="shared" si="0"/>
        <v>&amp;前売上総額数</v>
      </c>
      <c r="F36" s="1" t="str">
        <f t="shared" si="1"/>
        <v xml:space="preserve">var 数値 { &amp;前売上総額数 } </v>
      </c>
      <c r="H36" s="1" t="str">
        <f t="shared" si="2"/>
        <v>&amp;前売上総額数 = ""</v>
      </c>
      <c r="J36" s="1" t="str">
        <f t="shared" si="3"/>
        <v xml:space="preserve"> [前売上総額] = &amp;前売上総額数</v>
      </c>
      <c r="K36" s="1" t="s">
        <v>147</v>
      </c>
      <c r="L36" s="1" t="str">
        <f t="shared" si="4"/>
        <v>&amp;前売上総額数 = [前売上総額]</v>
      </c>
    </row>
    <row r="37" spans="1:15">
      <c r="B37" s="1" t="s">
        <v>43</v>
      </c>
      <c r="C37" s="1" t="s">
        <v>44</v>
      </c>
      <c r="D37" s="1" t="str">
        <f t="shared" si="0"/>
        <v>&amp;前売上日日</v>
      </c>
      <c r="F37" s="1" t="str">
        <f t="shared" si="1"/>
        <v xml:space="preserve">var 日時 { &amp;前売上日日 } </v>
      </c>
      <c r="H37" s="1" t="str">
        <f t="shared" si="2"/>
        <v>&amp;前売上日日 = ""</v>
      </c>
      <c r="J37" s="1" t="str">
        <f t="shared" si="3"/>
        <v xml:space="preserve"> [前売上日] = &amp;前売上日日</v>
      </c>
      <c r="K37" s="1" t="s">
        <v>147</v>
      </c>
    </row>
    <row r="38" spans="1:15">
      <c r="B38" s="1" t="s">
        <v>103</v>
      </c>
      <c r="C38" s="1" t="s">
        <v>50</v>
      </c>
      <c r="D38" s="1" t="str">
        <f t="shared" si="0"/>
        <v>&amp;区分名文</v>
      </c>
      <c r="F38" s="1" t="str">
        <f t="shared" si="1"/>
        <v xml:space="preserve">var 文字列 { &amp;区分名文 } </v>
      </c>
      <c r="H38" s="1" t="str">
        <f t="shared" si="2"/>
        <v>&amp;区分名文 = ""</v>
      </c>
      <c r="J38" s="1" t="str">
        <f t="shared" si="3"/>
        <v xml:space="preserve"> [区分名] = &amp;区分名文</v>
      </c>
      <c r="K38" s="1" t="s">
        <v>147</v>
      </c>
    </row>
    <row r="39" spans="1:15">
      <c r="B39" s="1" t="s">
        <v>252</v>
      </c>
      <c r="C39" s="1" t="s">
        <v>50</v>
      </c>
      <c r="D39" s="1" t="str">
        <f t="shared" si="0"/>
        <v>&amp;担当者文</v>
      </c>
      <c r="F39" s="1" t="str">
        <f t="shared" si="1"/>
        <v xml:space="preserve">var 文字列 { &amp;担当者文 } </v>
      </c>
      <c r="H39" s="1" t="str">
        <f t="shared" si="2"/>
        <v>&amp;担当者文 = ""</v>
      </c>
      <c r="J39" s="1" t="str">
        <f t="shared" si="3"/>
        <v xml:space="preserve"> [担当者] = &amp;担当者文</v>
      </c>
      <c r="K39" s="1" t="s">
        <v>147</v>
      </c>
    </row>
    <row r="40" spans="1:15">
      <c r="B40" s="1" t="s">
        <v>253</v>
      </c>
      <c r="C40" s="1" t="s">
        <v>50</v>
      </c>
      <c r="D40" s="1" t="str">
        <f t="shared" si="0"/>
        <v>&amp;前得意先差分文</v>
      </c>
      <c r="F40" s="1" t="str">
        <f t="shared" si="1"/>
        <v xml:space="preserve">var 文字列 { &amp;前得意先差分文 } </v>
      </c>
      <c r="H40" s="1" t="str">
        <f t="shared" si="2"/>
        <v>&amp;前得意先差分文 = ""</v>
      </c>
      <c r="J40" s="1" t="str">
        <f t="shared" si="3"/>
        <v xml:space="preserve"> [前得意先差分] = &amp;前得意先差分文</v>
      </c>
      <c r="K40" s="1" t="s">
        <v>147</v>
      </c>
    </row>
    <row r="41" spans="1:15" outlineLevel="1">
      <c r="A41" s="1" t="s">
        <v>46</v>
      </c>
      <c r="B41" s="6" t="s">
        <v>47</v>
      </c>
      <c r="C41" s="1" t="s">
        <v>50</v>
      </c>
      <c r="D41" s="5" t="s">
        <v>76</v>
      </c>
      <c r="F41" s="1" t="s">
        <v>148</v>
      </c>
      <c r="J41" s="1" t="str">
        <f t="shared" si="3"/>
        <v xml:space="preserve"> [外注名1] = &amp;外注名[1]</v>
      </c>
      <c r="K41" s="1" t="s">
        <v>147</v>
      </c>
    </row>
    <row r="42" spans="1:15" outlineLevel="1">
      <c r="B42" s="6" t="s">
        <v>48</v>
      </c>
      <c r="C42" s="1" t="s">
        <v>50</v>
      </c>
      <c r="D42" s="5" t="s">
        <v>77</v>
      </c>
      <c r="J42" s="1" t="str">
        <f t="shared" si="3"/>
        <v xml:space="preserve"> [外内容1] = &amp;内容[1]</v>
      </c>
      <c r="K42" s="1" t="s">
        <v>147</v>
      </c>
    </row>
    <row r="43" spans="1:15" outlineLevel="1">
      <c r="B43" s="6" t="s">
        <v>49</v>
      </c>
      <c r="C43" s="1" t="s">
        <v>51</v>
      </c>
      <c r="D43" s="5" t="s">
        <v>78</v>
      </c>
      <c r="J43" s="1" t="str">
        <f t="shared" si="3"/>
        <v xml:space="preserve"> [外決定金額1] = &amp;外決定金額[1]</v>
      </c>
      <c r="K43" s="1" t="s">
        <v>147</v>
      </c>
    </row>
    <row r="44" spans="1:15" outlineLevel="1">
      <c r="B44" s="6" t="s">
        <v>52</v>
      </c>
      <c r="C44" s="1" t="s">
        <v>50</v>
      </c>
      <c r="D44" s="5" t="s">
        <v>93</v>
      </c>
      <c r="J44" s="1" t="str">
        <f t="shared" si="3"/>
        <v xml:space="preserve"> [外注名2] = &amp;外注名[2]</v>
      </c>
      <c r="K44" s="1" t="s">
        <v>147</v>
      </c>
    </row>
    <row r="45" spans="1:15" outlineLevel="1">
      <c r="B45" s="6" t="s">
        <v>53</v>
      </c>
      <c r="C45" s="1" t="s">
        <v>50</v>
      </c>
      <c r="D45" s="5" t="s">
        <v>94</v>
      </c>
      <c r="J45" s="1" t="str">
        <f t="shared" si="3"/>
        <v xml:space="preserve"> [外内容2] = &amp;内容[2]</v>
      </c>
      <c r="K45" s="1" t="s">
        <v>147</v>
      </c>
    </row>
    <row r="46" spans="1:15" outlineLevel="1">
      <c r="B46" s="6" t="s">
        <v>54</v>
      </c>
      <c r="C46" s="1" t="s">
        <v>51</v>
      </c>
      <c r="D46" s="5" t="s">
        <v>79</v>
      </c>
      <c r="J46" s="1" t="str">
        <f t="shared" si="3"/>
        <v xml:space="preserve"> [外決定金額2] = &amp;外決定金額[2]</v>
      </c>
      <c r="K46" s="1" t="s">
        <v>147</v>
      </c>
    </row>
    <row r="47" spans="1:15" outlineLevel="1">
      <c r="B47" s="6" t="s">
        <v>55</v>
      </c>
      <c r="C47" s="1" t="s">
        <v>50</v>
      </c>
      <c r="D47" s="5" t="s">
        <v>80</v>
      </c>
      <c r="J47" s="1" t="str">
        <f t="shared" si="3"/>
        <v xml:space="preserve"> [外注名3] = &amp;外注名[3]</v>
      </c>
      <c r="K47" s="1" t="s">
        <v>147</v>
      </c>
    </row>
    <row r="48" spans="1:15" outlineLevel="1">
      <c r="B48" s="6" t="s">
        <v>56</v>
      </c>
      <c r="C48" s="1" t="s">
        <v>50</v>
      </c>
      <c r="D48" s="5" t="s">
        <v>95</v>
      </c>
      <c r="J48" s="1" t="str">
        <f t="shared" si="3"/>
        <v xml:space="preserve"> [外内容3] = &amp;内容[3]</v>
      </c>
      <c r="K48" s="1" t="s">
        <v>147</v>
      </c>
    </row>
    <row r="49" spans="2:11" outlineLevel="1">
      <c r="B49" s="6" t="s">
        <v>57</v>
      </c>
      <c r="C49" s="1" t="s">
        <v>51</v>
      </c>
      <c r="D49" s="5" t="s">
        <v>81</v>
      </c>
      <c r="J49" s="1" t="str">
        <f t="shared" si="3"/>
        <v xml:space="preserve"> [外決定金額3] = &amp;外決定金額[3]</v>
      </c>
      <c r="K49" s="1" t="s">
        <v>147</v>
      </c>
    </row>
    <row r="50" spans="2:11" outlineLevel="1">
      <c r="B50" s="6" t="s">
        <v>58</v>
      </c>
      <c r="C50" s="1" t="s">
        <v>50</v>
      </c>
      <c r="D50" s="5" t="s">
        <v>82</v>
      </c>
      <c r="J50" s="1" t="str">
        <f t="shared" si="3"/>
        <v xml:space="preserve"> [外注名4] = &amp;外注名[4]</v>
      </c>
      <c r="K50" s="1" t="s">
        <v>147</v>
      </c>
    </row>
    <row r="51" spans="2:11" outlineLevel="1">
      <c r="B51" s="6" t="s">
        <v>59</v>
      </c>
      <c r="C51" s="1" t="s">
        <v>50</v>
      </c>
      <c r="D51" s="5" t="s">
        <v>96</v>
      </c>
      <c r="J51" s="1" t="str">
        <f t="shared" si="3"/>
        <v xml:space="preserve"> [外内容4] = &amp;内容[4]</v>
      </c>
      <c r="K51" s="1" t="s">
        <v>147</v>
      </c>
    </row>
    <row r="52" spans="2:11" outlineLevel="1">
      <c r="B52" s="6" t="s">
        <v>60</v>
      </c>
      <c r="C52" s="1" t="s">
        <v>51</v>
      </c>
      <c r="D52" s="5" t="s">
        <v>83</v>
      </c>
      <c r="J52" s="1" t="str">
        <f t="shared" si="3"/>
        <v xml:space="preserve"> [外決定金額4] = &amp;外決定金額[4]</v>
      </c>
      <c r="K52" s="1" t="s">
        <v>147</v>
      </c>
    </row>
    <row r="53" spans="2:11" outlineLevel="1">
      <c r="B53" s="6" t="s">
        <v>61</v>
      </c>
      <c r="C53" s="1" t="s">
        <v>50</v>
      </c>
      <c r="D53" s="5" t="s">
        <v>84</v>
      </c>
      <c r="J53" s="1" t="str">
        <f t="shared" si="3"/>
        <v xml:space="preserve"> [外注名5] = &amp;外注名[5]</v>
      </c>
      <c r="K53" s="1" t="s">
        <v>147</v>
      </c>
    </row>
    <row r="54" spans="2:11" outlineLevel="1">
      <c r="B54" s="6" t="s">
        <v>62</v>
      </c>
      <c r="C54" s="1" t="s">
        <v>50</v>
      </c>
      <c r="D54" s="5" t="s">
        <v>97</v>
      </c>
      <c r="J54" s="1" t="str">
        <f t="shared" si="3"/>
        <v xml:space="preserve"> [外内容5] = &amp;内容[5]</v>
      </c>
      <c r="K54" s="1" t="s">
        <v>147</v>
      </c>
    </row>
    <row r="55" spans="2:11" outlineLevel="1">
      <c r="B55" s="6" t="s">
        <v>63</v>
      </c>
      <c r="C55" s="1" t="s">
        <v>51</v>
      </c>
      <c r="D55" s="5" t="s">
        <v>85</v>
      </c>
      <c r="J55" s="1" t="str">
        <f t="shared" si="3"/>
        <v xml:space="preserve"> [外決定金額5] = &amp;外決定金額[5]</v>
      </c>
      <c r="K55" s="1" t="s">
        <v>147</v>
      </c>
    </row>
    <row r="56" spans="2:11" outlineLevel="1">
      <c r="B56" s="6" t="s">
        <v>64</v>
      </c>
      <c r="C56" s="1" t="s">
        <v>50</v>
      </c>
      <c r="D56" s="5" t="s">
        <v>86</v>
      </c>
      <c r="J56" s="1" t="str">
        <f t="shared" si="3"/>
        <v xml:space="preserve"> [外注名6] = &amp;外注名[6]</v>
      </c>
      <c r="K56" s="1" t="s">
        <v>147</v>
      </c>
    </row>
    <row r="57" spans="2:11" outlineLevel="1">
      <c r="B57" s="6" t="s">
        <v>65</v>
      </c>
      <c r="C57" s="1" t="s">
        <v>50</v>
      </c>
      <c r="D57" s="5" t="s">
        <v>98</v>
      </c>
      <c r="J57" s="1" t="str">
        <f t="shared" si="3"/>
        <v xml:space="preserve"> [外内容6] = &amp;内容[6]</v>
      </c>
      <c r="K57" s="1" t="s">
        <v>147</v>
      </c>
    </row>
    <row r="58" spans="2:11" outlineLevel="1">
      <c r="B58" s="6" t="s">
        <v>66</v>
      </c>
      <c r="C58" s="1" t="s">
        <v>51</v>
      </c>
      <c r="D58" s="5" t="s">
        <v>87</v>
      </c>
      <c r="J58" s="1" t="str">
        <f t="shared" si="3"/>
        <v xml:space="preserve"> [外決定金額6] = &amp;外決定金額[6]</v>
      </c>
      <c r="K58" s="1" t="s">
        <v>147</v>
      </c>
    </row>
    <row r="59" spans="2:11" outlineLevel="1">
      <c r="B59" s="6" t="s">
        <v>67</v>
      </c>
      <c r="C59" s="1" t="s">
        <v>50</v>
      </c>
      <c r="D59" s="5" t="s">
        <v>88</v>
      </c>
      <c r="J59" s="1" t="str">
        <f t="shared" si="3"/>
        <v xml:space="preserve"> [外注名7] = &amp;外注名[7]</v>
      </c>
      <c r="K59" s="1" t="s">
        <v>147</v>
      </c>
    </row>
    <row r="60" spans="2:11" outlineLevel="1">
      <c r="B60" s="6" t="s">
        <v>68</v>
      </c>
      <c r="C60" s="1" t="s">
        <v>50</v>
      </c>
      <c r="D60" s="5" t="s">
        <v>99</v>
      </c>
      <c r="J60" s="1" t="str">
        <f t="shared" si="3"/>
        <v xml:space="preserve"> [外内容7] = &amp;内容[7]</v>
      </c>
      <c r="K60" s="1" t="s">
        <v>147</v>
      </c>
    </row>
    <row r="61" spans="2:11" outlineLevel="1">
      <c r="B61" s="6" t="s">
        <v>69</v>
      </c>
      <c r="C61" s="1" t="s">
        <v>51</v>
      </c>
      <c r="D61" s="5" t="s">
        <v>89</v>
      </c>
      <c r="J61" s="1" t="str">
        <f t="shared" si="3"/>
        <v xml:space="preserve"> [外決定金額7] = &amp;外決定金額[7]</v>
      </c>
      <c r="K61" s="1" t="s">
        <v>147</v>
      </c>
    </row>
    <row r="62" spans="2:11" outlineLevel="1">
      <c r="B62" s="6" t="s">
        <v>70</v>
      </c>
      <c r="C62" s="1" t="s">
        <v>50</v>
      </c>
      <c r="D62" s="5" t="s">
        <v>90</v>
      </c>
      <c r="J62" s="1" t="str">
        <f t="shared" si="3"/>
        <v xml:space="preserve"> [外注名8] = &amp;外注名[8]</v>
      </c>
      <c r="K62" s="1" t="s">
        <v>147</v>
      </c>
    </row>
    <row r="63" spans="2:11" outlineLevel="1">
      <c r="B63" s="6" t="s">
        <v>71</v>
      </c>
      <c r="C63" s="1" t="s">
        <v>50</v>
      </c>
      <c r="D63" s="5" t="s">
        <v>100</v>
      </c>
      <c r="J63" s="1" t="str">
        <f t="shared" si="3"/>
        <v xml:space="preserve"> [外内容8] = &amp;内容[8]</v>
      </c>
      <c r="K63" s="1" t="s">
        <v>147</v>
      </c>
    </row>
    <row r="64" spans="2:11" outlineLevel="1">
      <c r="B64" s="6" t="s">
        <v>72</v>
      </c>
      <c r="C64" s="1" t="s">
        <v>51</v>
      </c>
      <c r="D64" s="5" t="s">
        <v>91</v>
      </c>
      <c r="J64" s="1" t="str">
        <f t="shared" si="3"/>
        <v xml:space="preserve"> [外決定金額8] = &amp;外決定金額[8]</v>
      </c>
      <c r="K64" s="1" t="s">
        <v>147</v>
      </c>
    </row>
    <row r="65" spans="2:12" outlineLevel="1">
      <c r="B65" s="6" t="s">
        <v>73</v>
      </c>
      <c r="C65" s="1" t="s">
        <v>50</v>
      </c>
      <c r="D65" s="5" t="s">
        <v>92</v>
      </c>
      <c r="J65" s="1" t="str">
        <f t="shared" si="3"/>
        <v xml:space="preserve"> [外注名9] = &amp;外注名[9]</v>
      </c>
      <c r="K65" s="1" t="s">
        <v>147</v>
      </c>
    </row>
    <row r="66" spans="2:12" outlineLevel="1">
      <c r="B66" s="6" t="s">
        <v>74</v>
      </c>
      <c r="C66" s="1" t="s">
        <v>50</v>
      </c>
      <c r="D66" s="5" t="s">
        <v>101</v>
      </c>
      <c r="J66" s="1" t="str">
        <f t="shared" si="3"/>
        <v xml:space="preserve"> [外内容9] = &amp;内容[9]</v>
      </c>
      <c r="K66" s="1" t="s">
        <v>147</v>
      </c>
    </row>
    <row r="67" spans="2:12" outlineLevel="1">
      <c r="B67" s="6" t="s">
        <v>75</v>
      </c>
      <c r="C67" s="1" t="s">
        <v>51</v>
      </c>
      <c r="D67" s="5" t="s">
        <v>102</v>
      </c>
      <c r="J67" s="1" t="str">
        <f t="shared" si="3"/>
        <v xml:space="preserve"> [外決定金額9] = &amp;外決定金額[9]</v>
      </c>
      <c r="K67" s="1" t="s">
        <v>147</v>
      </c>
    </row>
    <row r="68" spans="2:12" outlineLevel="1">
      <c r="B68" s="6" t="s">
        <v>109</v>
      </c>
      <c r="C68" s="1" t="s">
        <v>51</v>
      </c>
      <c r="D68" s="5" t="s">
        <v>110</v>
      </c>
      <c r="J68" s="1" t="str">
        <f t="shared" si="3"/>
        <v xml:space="preserve"> [外注金額合計] = &amp;外注合計金額</v>
      </c>
      <c r="K68" s="1" t="s">
        <v>147</v>
      </c>
    </row>
    <row r="69" spans="2:12" outlineLevel="1">
      <c r="B69" s="7" t="s">
        <v>154</v>
      </c>
      <c r="C69" s="8" t="s">
        <v>50</v>
      </c>
      <c r="D69" s="5" t="s">
        <v>179</v>
      </c>
      <c r="E69" s="8"/>
      <c r="F69" s="8"/>
      <c r="G69" s="8"/>
      <c r="H69" s="8"/>
      <c r="I69" s="8"/>
      <c r="J69" s="8" t="str">
        <f t="shared" ref="J69:J96" si="10">" ["&amp;B69&amp;"] = "&amp;D69</f>
        <v xml:space="preserve"> [前外注名1] = &amp;前外注名[1]</v>
      </c>
      <c r="K69" s="8" t="s">
        <v>147</v>
      </c>
      <c r="L69" s="8"/>
    </row>
    <row r="70" spans="2:12" outlineLevel="1">
      <c r="B70" s="6" t="s">
        <v>247</v>
      </c>
      <c r="C70" s="1" t="s">
        <v>50</v>
      </c>
      <c r="D70" s="5" t="s">
        <v>180</v>
      </c>
      <c r="J70" s="1" t="str">
        <f t="shared" si="10"/>
        <v xml:space="preserve"> [前外内容1] = &amp;前内容[1]</v>
      </c>
      <c r="K70" s="1" t="s">
        <v>147</v>
      </c>
    </row>
    <row r="71" spans="2:12" outlineLevel="1">
      <c r="B71" s="6" t="s">
        <v>155</v>
      </c>
      <c r="C71" s="1" t="s">
        <v>51</v>
      </c>
      <c r="D71" s="5" t="s">
        <v>181</v>
      </c>
      <c r="J71" s="1" t="str">
        <f t="shared" si="10"/>
        <v xml:space="preserve"> [前外決定金額1] = &amp;前外決定金額[1]</v>
      </c>
      <c r="K71" s="1" t="s">
        <v>147</v>
      </c>
    </row>
    <row r="72" spans="2:12" outlineLevel="1">
      <c r="B72" s="6" t="s">
        <v>156</v>
      </c>
      <c r="C72" s="1" t="s">
        <v>50</v>
      </c>
      <c r="D72" s="5" t="s">
        <v>182</v>
      </c>
      <c r="J72" s="1" t="str">
        <f t="shared" si="10"/>
        <v xml:space="preserve"> [前外注名2] = &amp;前外注名[2]</v>
      </c>
      <c r="K72" s="1" t="s">
        <v>147</v>
      </c>
    </row>
    <row r="73" spans="2:12" outlineLevel="1">
      <c r="B73" s="6" t="s">
        <v>157</v>
      </c>
      <c r="C73" s="1" t="s">
        <v>50</v>
      </c>
      <c r="D73" s="5" t="s">
        <v>183</v>
      </c>
      <c r="J73" s="1" t="str">
        <f t="shared" si="10"/>
        <v xml:space="preserve"> [前外内容2] = &amp;前内容[2]</v>
      </c>
      <c r="K73" s="1" t="s">
        <v>147</v>
      </c>
    </row>
    <row r="74" spans="2:12" outlineLevel="1">
      <c r="B74" s="6" t="s">
        <v>158</v>
      </c>
      <c r="C74" s="1" t="s">
        <v>51</v>
      </c>
      <c r="D74" s="5" t="s">
        <v>184</v>
      </c>
      <c r="J74" s="1" t="str">
        <f t="shared" si="10"/>
        <v xml:space="preserve"> [前外決定金額2] = &amp;前外決定金額[2]</v>
      </c>
      <c r="K74" s="1" t="s">
        <v>147</v>
      </c>
    </row>
    <row r="75" spans="2:12" outlineLevel="1">
      <c r="B75" s="6" t="s">
        <v>159</v>
      </c>
      <c r="C75" s="1" t="s">
        <v>50</v>
      </c>
      <c r="D75" s="5" t="s">
        <v>185</v>
      </c>
      <c r="J75" s="1" t="str">
        <f t="shared" si="10"/>
        <v xml:space="preserve"> [前外注名3] = &amp;前外注名[3]</v>
      </c>
      <c r="K75" s="1" t="s">
        <v>147</v>
      </c>
    </row>
    <row r="76" spans="2:12" outlineLevel="1">
      <c r="B76" s="6" t="s">
        <v>160</v>
      </c>
      <c r="C76" s="1" t="s">
        <v>50</v>
      </c>
      <c r="D76" s="5" t="s">
        <v>186</v>
      </c>
      <c r="J76" s="1" t="str">
        <f t="shared" si="10"/>
        <v xml:space="preserve"> [前外内容3] = &amp;前内容[3]</v>
      </c>
      <c r="K76" s="1" t="s">
        <v>147</v>
      </c>
    </row>
    <row r="77" spans="2:12" outlineLevel="1">
      <c r="B77" s="6" t="s">
        <v>161</v>
      </c>
      <c r="C77" s="1" t="s">
        <v>51</v>
      </c>
      <c r="D77" s="5" t="s">
        <v>187</v>
      </c>
      <c r="J77" s="1" t="str">
        <f t="shared" si="10"/>
        <v xml:space="preserve"> [前外決定金額3] = &amp;前外決定金額[3]</v>
      </c>
      <c r="K77" s="1" t="s">
        <v>147</v>
      </c>
    </row>
    <row r="78" spans="2:12" outlineLevel="1">
      <c r="B78" s="6" t="s">
        <v>162</v>
      </c>
      <c r="C78" s="1" t="s">
        <v>50</v>
      </c>
      <c r="D78" s="5" t="s">
        <v>188</v>
      </c>
      <c r="J78" s="1" t="str">
        <f t="shared" si="10"/>
        <v xml:space="preserve"> [前外注名4] = &amp;前外注名[4]</v>
      </c>
      <c r="K78" s="1" t="s">
        <v>147</v>
      </c>
    </row>
    <row r="79" spans="2:12" outlineLevel="1">
      <c r="B79" s="6" t="s">
        <v>163</v>
      </c>
      <c r="C79" s="1" t="s">
        <v>50</v>
      </c>
      <c r="D79" s="5" t="s">
        <v>189</v>
      </c>
      <c r="J79" s="1" t="str">
        <f t="shared" si="10"/>
        <v xml:space="preserve"> [前外内容4] = &amp;前内容[4]</v>
      </c>
      <c r="K79" s="1" t="s">
        <v>147</v>
      </c>
    </row>
    <row r="80" spans="2:12" outlineLevel="1">
      <c r="B80" s="6" t="s">
        <v>164</v>
      </c>
      <c r="C80" s="1" t="s">
        <v>51</v>
      </c>
      <c r="D80" s="5" t="s">
        <v>190</v>
      </c>
      <c r="J80" s="1" t="str">
        <f t="shared" si="10"/>
        <v xml:space="preserve"> [前外決定金額4] = &amp;前外決定金額[4]</v>
      </c>
      <c r="K80" s="1" t="s">
        <v>147</v>
      </c>
    </row>
    <row r="81" spans="2:11" outlineLevel="1">
      <c r="B81" s="6" t="s">
        <v>165</v>
      </c>
      <c r="C81" s="1" t="s">
        <v>50</v>
      </c>
      <c r="D81" s="5" t="s">
        <v>191</v>
      </c>
      <c r="J81" s="1" t="str">
        <f t="shared" si="10"/>
        <v xml:space="preserve"> [前外注名5] = &amp;前外注名[5]</v>
      </c>
      <c r="K81" s="1" t="s">
        <v>147</v>
      </c>
    </row>
    <row r="82" spans="2:11" outlineLevel="1">
      <c r="B82" s="6" t="s">
        <v>166</v>
      </c>
      <c r="C82" s="1" t="s">
        <v>50</v>
      </c>
      <c r="D82" s="5" t="s">
        <v>192</v>
      </c>
      <c r="J82" s="1" t="str">
        <f t="shared" si="10"/>
        <v xml:space="preserve"> [前外内容5] = &amp;前内容[5]</v>
      </c>
      <c r="K82" s="1" t="s">
        <v>147</v>
      </c>
    </row>
    <row r="83" spans="2:11" outlineLevel="1">
      <c r="B83" s="6" t="s">
        <v>248</v>
      </c>
      <c r="C83" s="1" t="s">
        <v>51</v>
      </c>
      <c r="D83" s="5" t="s">
        <v>193</v>
      </c>
      <c r="J83" s="1" t="str">
        <f t="shared" si="10"/>
        <v xml:space="preserve"> [前外決定金額5] = &amp;前外決定金額[5]</v>
      </c>
      <c r="K83" s="1" t="s">
        <v>147</v>
      </c>
    </row>
    <row r="84" spans="2:11" outlineLevel="1">
      <c r="B84" s="6" t="s">
        <v>167</v>
      </c>
      <c r="C84" s="1" t="s">
        <v>50</v>
      </c>
      <c r="D84" s="5" t="s">
        <v>194</v>
      </c>
      <c r="J84" s="1" t="str">
        <f t="shared" si="10"/>
        <v xml:space="preserve"> [前外注名6] = &amp;前外注名[6]</v>
      </c>
      <c r="K84" s="1" t="s">
        <v>147</v>
      </c>
    </row>
    <row r="85" spans="2:11" outlineLevel="1">
      <c r="B85" s="6" t="s">
        <v>168</v>
      </c>
      <c r="C85" s="1" t="s">
        <v>50</v>
      </c>
      <c r="D85" s="5" t="s">
        <v>195</v>
      </c>
      <c r="J85" s="1" t="str">
        <f t="shared" si="10"/>
        <v xml:space="preserve"> [前外内容6] = &amp;前内容[6]</v>
      </c>
      <c r="K85" s="1" t="s">
        <v>147</v>
      </c>
    </row>
    <row r="86" spans="2:11" outlineLevel="1">
      <c r="B86" s="6" t="s">
        <v>169</v>
      </c>
      <c r="C86" s="1" t="s">
        <v>51</v>
      </c>
      <c r="D86" s="5" t="s">
        <v>196</v>
      </c>
      <c r="J86" s="1" t="str">
        <f t="shared" si="10"/>
        <v xml:space="preserve"> [前外決定金額6] = &amp;前外決定金額[6]</v>
      </c>
      <c r="K86" s="1" t="s">
        <v>147</v>
      </c>
    </row>
    <row r="87" spans="2:11" outlineLevel="1">
      <c r="B87" s="6" t="s">
        <v>170</v>
      </c>
      <c r="C87" s="1" t="s">
        <v>50</v>
      </c>
      <c r="D87" s="5" t="s">
        <v>197</v>
      </c>
      <c r="J87" s="1" t="str">
        <f t="shared" si="10"/>
        <v xml:space="preserve"> [前外注名7] = &amp;前外注名[7]</v>
      </c>
      <c r="K87" s="1" t="s">
        <v>147</v>
      </c>
    </row>
    <row r="88" spans="2:11" outlineLevel="1">
      <c r="B88" s="6" t="s">
        <v>171</v>
      </c>
      <c r="C88" s="1" t="s">
        <v>50</v>
      </c>
      <c r="D88" s="5" t="s">
        <v>198</v>
      </c>
      <c r="J88" s="1" t="str">
        <f t="shared" si="10"/>
        <v xml:space="preserve"> [前外内容7] = &amp;前内容[7]</v>
      </c>
      <c r="K88" s="1" t="s">
        <v>147</v>
      </c>
    </row>
    <row r="89" spans="2:11" outlineLevel="1">
      <c r="B89" s="6" t="s">
        <v>172</v>
      </c>
      <c r="C89" s="1" t="s">
        <v>51</v>
      </c>
      <c r="D89" s="5" t="s">
        <v>199</v>
      </c>
      <c r="J89" s="1" t="str">
        <f t="shared" si="10"/>
        <v xml:space="preserve"> [前外決定金額7] = &amp;前外決定金額[7]</v>
      </c>
      <c r="K89" s="1" t="s">
        <v>147</v>
      </c>
    </row>
    <row r="90" spans="2:11" outlineLevel="1">
      <c r="B90" s="6" t="s">
        <v>173</v>
      </c>
      <c r="C90" s="1" t="s">
        <v>50</v>
      </c>
      <c r="D90" s="5" t="s">
        <v>200</v>
      </c>
      <c r="J90" s="1" t="str">
        <f t="shared" si="10"/>
        <v xml:space="preserve"> [前外注名8] = &amp;前外注名[8]</v>
      </c>
      <c r="K90" s="1" t="s">
        <v>147</v>
      </c>
    </row>
    <row r="91" spans="2:11" outlineLevel="1">
      <c r="B91" s="6" t="s">
        <v>174</v>
      </c>
      <c r="C91" s="1" t="s">
        <v>50</v>
      </c>
      <c r="D91" s="5" t="s">
        <v>201</v>
      </c>
      <c r="J91" s="1" t="str">
        <f t="shared" si="10"/>
        <v xml:space="preserve"> [前外内容8] = &amp;前内容[8]</v>
      </c>
      <c r="K91" s="1" t="s">
        <v>147</v>
      </c>
    </row>
    <row r="92" spans="2:11" outlineLevel="1">
      <c r="B92" s="6" t="s">
        <v>175</v>
      </c>
      <c r="C92" s="1" t="s">
        <v>51</v>
      </c>
      <c r="D92" s="5" t="s">
        <v>202</v>
      </c>
      <c r="J92" s="1" t="str">
        <f t="shared" si="10"/>
        <v xml:space="preserve"> [前外決定金額8] = &amp;前外決定金額[8]</v>
      </c>
      <c r="K92" s="1" t="s">
        <v>147</v>
      </c>
    </row>
    <row r="93" spans="2:11" outlineLevel="1">
      <c r="B93" s="6" t="s">
        <v>176</v>
      </c>
      <c r="C93" s="1" t="s">
        <v>50</v>
      </c>
      <c r="D93" s="5" t="s">
        <v>203</v>
      </c>
      <c r="J93" s="1" t="str">
        <f t="shared" si="10"/>
        <v xml:space="preserve"> [前外注名9] = &amp;前外注名[9]</v>
      </c>
      <c r="K93" s="1" t="s">
        <v>147</v>
      </c>
    </row>
    <row r="94" spans="2:11" outlineLevel="1">
      <c r="B94" s="6" t="s">
        <v>177</v>
      </c>
      <c r="C94" s="1" t="s">
        <v>50</v>
      </c>
      <c r="D94" s="5" t="s">
        <v>204</v>
      </c>
      <c r="J94" s="1" t="str">
        <f t="shared" si="10"/>
        <v xml:space="preserve"> [前外内容9] = &amp;前内容[9]</v>
      </c>
      <c r="K94" s="1" t="s">
        <v>147</v>
      </c>
    </row>
    <row r="95" spans="2:11" outlineLevel="1">
      <c r="B95" s="6" t="s">
        <v>249</v>
      </c>
      <c r="C95" s="1" t="s">
        <v>51</v>
      </c>
      <c r="D95" s="5" t="s">
        <v>205</v>
      </c>
      <c r="J95" s="1" t="str">
        <f t="shared" si="10"/>
        <v xml:space="preserve"> [前外決定金額9] = &amp;前外決定金額[9]</v>
      </c>
      <c r="K95" s="1" t="s">
        <v>147</v>
      </c>
    </row>
    <row r="96" spans="2:11" outlineLevel="1">
      <c r="B96" s="6" t="s">
        <v>178</v>
      </c>
      <c r="C96" s="1" t="s">
        <v>51</v>
      </c>
      <c r="D96" s="5" t="s">
        <v>206</v>
      </c>
      <c r="J96" s="1" t="str">
        <f t="shared" si="10"/>
        <v xml:space="preserve"> [前外注金額合計] = &amp;前外注合計金額</v>
      </c>
      <c r="K96" s="1" t="s">
        <v>147</v>
      </c>
    </row>
    <row r="97" spans="1:12">
      <c r="A97" s="8" t="s">
        <v>104</v>
      </c>
      <c r="B97" s="9" t="s">
        <v>105</v>
      </c>
      <c r="C97" s="8" t="s">
        <v>50</v>
      </c>
      <c r="D97" s="8" t="s">
        <v>127</v>
      </c>
      <c r="E97" s="8"/>
      <c r="F97" s="8"/>
      <c r="G97" s="8"/>
      <c r="H97" s="8"/>
      <c r="I97" s="8"/>
      <c r="J97" s="8" t="str">
        <f t="shared" si="3"/>
        <v xml:space="preserve"> [用紙名1] = &amp;用紙名[1]</v>
      </c>
      <c r="K97" s="8" t="s">
        <v>147</v>
      </c>
      <c r="L97" s="8"/>
    </row>
    <row r="98" spans="1:12">
      <c r="B98" s="4" t="s">
        <v>106</v>
      </c>
      <c r="C98" s="1" t="s">
        <v>51</v>
      </c>
      <c r="D98" s="1" t="s">
        <v>128</v>
      </c>
      <c r="J98" s="1" t="str">
        <f t="shared" si="3"/>
        <v xml:space="preserve"> [用紙枚数1] = &amp;用紙枚数[1]</v>
      </c>
      <c r="K98" s="1" t="s">
        <v>147</v>
      </c>
    </row>
    <row r="99" spans="1:12">
      <c r="B99" s="4" t="s">
        <v>107</v>
      </c>
      <c r="C99" s="1" t="s">
        <v>51</v>
      </c>
      <c r="D99" s="1" t="s">
        <v>144</v>
      </c>
      <c r="J99" s="1" t="str">
        <f t="shared" si="3"/>
        <v xml:space="preserve"> [用紙単価1] = &amp;用紙単価[1]</v>
      </c>
      <c r="K99" s="1" t="s">
        <v>147</v>
      </c>
    </row>
    <row r="100" spans="1:12">
      <c r="B100" s="4" t="s">
        <v>108</v>
      </c>
      <c r="C100" s="1" t="s">
        <v>51</v>
      </c>
      <c r="D100" s="1" t="s">
        <v>145</v>
      </c>
      <c r="J100" s="1" t="str">
        <f t="shared" si="3"/>
        <v xml:space="preserve"> [用紙金額1] = &amp;用紙金額[1] </v>
      </c>
      <c r="K100" s="1" t="s">
        <v>147</v>
      </c>
    </row>
    <row r="101" spans="1:12">
      <c r="B101" s="4" t="s">
        <v>111</v>
      </c>
      <c r="C101" s="1" t="s">
        <v>50</v>
      </c>
      <c r="D101" s="1" t="s">
        <v>129</v>
      </c>
      <c r="J101" s="1" t="str">
        <f t="shared" si="3"/>
        <v xml:space="preserve"> [用紙名2] = &amp;用紙名[2]</v>
      </c>
      <c r="K101" s="1" t="s">
        <v>147</v>
      </c>
    </row>
    <row r="102" spans="1:12">
      <c r="B102" s="4" t="s">
        <v>112</v>
      </c>
      <c r="C102" s="1" t="s">
        <v>51</v>
      </c>
      <c r="D102" s="1" t="s">
        <v>130</v>
      </c>
      <c r="J102" s="1" t="str">
        <f t="shared" ref="J102:J134" si="11">" ["&amp;B102&amp;"] = "&amp;D102</f>
        <v xml:space="preserve"> [用紙枚数2] = &amp;用紙枚数[2]</v>
      </c>
      <c r="K102" s="1" t="s">
        <v>147</v>
      </c>
    </row>
    <row r="103" spans="1:12">
      <c r="B103" s="4" t="s">
        <v>113</v>
      </c>
      <c r="C103" s="1" t="s">
        <v>51</v>
      </c>
      <c r="D103" s="1" t="s">
        <v>131</v>
      </c>
      <c r="J103" s="1" t="str">
        <f t="shared" si="11"/>
        <v xml:space="preserve"> [用紙単価2] = &amp;用紙単価[2]</v>
      </c>
      <c r="K103" s="1" t="s">
        <v>147</v>
      </c>
    </row>
    <row r="104" spans="1:12">
      <c r="B104" s="4" t="s">
        <v>114</v>
      </c>
      <c r="C104" s="1" t="s">
        <v>51</v>
      </c>
      <c r="D104" s="1" t="s">
        <v>132</v>
      </c>
      <c r="J104" s="1" t="str">
        <f t="shared" si="11"/>
        <v xml:space="preserve"> [用紙金額2] = &amp;用紙金額[2]</v>
      </c>
      <c r="K104" s="1" t="s">
        <v>147</v>
      </c>
    </row>
    <row r="105" spans="1:12">
      <c r="B105" s="4" t="s">
        <v>115</v>
      </c>
      <c r="C105" s="1" t="s">
        <v>50</v>
      </c>
      <c r="D105" s="1" t="s">
        <v>133</v>
      </c>
      <c r="J105" s="1" t="str">
        <f t="shared" si="11"/>
        <v xml:space="preserve"> [用紙名3] = &amp;用紙名[3]</v>
      </c>
      <c r="K105" s="1" t="s">
        <v>147</v>
      </c>
    </row>
    <row r="106" spans="1:12">
      <c r="B106" s="4" t="s">
        <v>116</v>
      </c>
      <c r="C106" s="1" t="s">
        <v>51</v>
      </c>
      <c r="D106" s="1" t="s">
        <v>134</v>
      </c>
      <c r="J106" s="1" t="str">
        <f t="shared" si="11"/>
        <v xml:space="preserve"> [用紙枚数3] = &amp;用紙枚数[3]</v>
      </c>
      <c r="K106" s="1" t="s">
        <v>147</v>
      </c>
    </row>
    <row r="107" spans="1:12">
      <c r="B107" s="4" t="s">
        <v>117</v>
      </c>
      <c r="C107" s="1" t="s">
        <v>51</v>
      </c>
      <c r="D107" s="1" t="s">
        <v>135</v>
      </c>
      <c r="J107" s="1" t="str">
        <f t="shared" si="11"/>
        <v xml:space="preserve"> [用紙単価3] = &amp;用紙単価[3]</v>
      </c>
      <c r="K107" s="1" t="s">
        <v>147</v>
      </c>
    </row>
    <row r="108" spans="1:12">
      <c r="B108" s="4" t="s">
        <v>118</v>
      </c>
      <c r="C108" s="1" t="s">
        <v>51</v>
      </c>
      <c r="D108" s="1" t="s">
        <v>136</v>
      </c>
      <c r="J108" s="1" t="str">
        <f t="shared" si="11"/>
        <v xml:space="preserve"> [用紙金額3] = &amp;用紙金額[3]</v>
      </c>
      <c r="K108" s="1" t="s">
        <v>147</v>
      </c>
    </row>
    <row r="109" spans="1:12">
      <c r="B109" s="4" t="s">
        <v>119</v>
      </c>
      <c r="C109" s="1" t="s">
        <v>50</v>
      </c>
      <c r="D109" s="1" t="s">
        <v>137</v>
      </c>
      <c r="J109" s="1" t="str">
        <f t="shared" si="11"/>
        <v xml:space="preserve"> [用紙名4] = &amp;用紙名[4]</v>
      </c>
      <c r="K109" s="1" t="s">
        <v>147</v>
      </c>
    </row>
    <row r="110" spans="1:12">
      <c r="B110" s="4" t="s">
        <v>120</v>
      </c>
      <c r="C110" s="1" t="s">
        <v>51</v>
      </c>
      <c r="D110" s="1" t="s">
        <v>138</v>
      </c>
      <c r="J110" s="1" t="str">
        <f t="shared" si="11"/>
        <v xml:space="preserve"> [用紙枚数4] = &amp;用紙枚数[4]</v>
      </c>
      <c r="K110" s="1" t="s">
        <v>147</v>
      </c>
    </row>
    <row r="111" spans="1:12">
      <c r="B111" s="4" t="s">
        <v>121</v>
      </c>
      <c r="C111" s="1" t="s">
        <v>51</v>
      </c>
      <c r="D111" s="1" t="s">
        <v>139</v>
      </c>
      <c r="J111" s="1" t="str">
        <f t="shared" si="11"/>
        <v xml:space="preserve"> [用紙単価4] = &amp;用紙単価[4]</v>
      </c>
      <c r="K111" s="1" t="s">
        <v>147</v>
      </c>
    </row>
    <row r="112" spans="1:12">
      <c r="B112" s="4" t="s">
        <v>122</v>
      </c>
      <c r="C112" s="1" t="s">
        <v>51</v>
      </c>
      <c r="D112" s="1" t="s">
        <v>140</v>
      </c>
      <c r="J112" s="1" t="str">
        <f t="shared" si="11"/>
        <v xml:space="preserve"> [用紙金額4] = &amp;用紙金額[4]</v>
      </c>
      <c r="K112" s="1" t="s">
        <v>147</v>
      </c>
    </row>
    <row r="113" spans="2:11">
      <c r="B113" s="4" t="s">
        <v>123</v>
      </c>
      <c r="C113" s="1" t="s">
        <v>50</v>
      </c>
      <c r="D113" s="1" t="s">
        <v>141</v>
      </c>
      <c r="J113" s="1" t="str">
        <f t="shared" si="11"/>
        <v xml:space="preserve"> [用紙名5] = &amp;用紙名[5]</v>
      </c>
      <c r="K113" s="1" t="s">
        <v>147</v>
      </c>
    </row>
    <row r="114" spans="2:11">
      <c r="B114" s="4" t="s">
        <v>124</v>
      </c>
      <c r="C114" s="1" t="s">
        <v>51</v>
      </c>
      <c r="D114" s="1" t="s">
        <v>142</v>
      </c>
      <c r="J114" s="1" t="str">
        <f t="shared" si="11"/>
        <v xml:space="preserve"> [用紙枚数5] = &amp;用紙枚数[5]</v>
      </c>
      <c r="K114" s="1" t="s">
        <v>147</v>
      </c>
    </row>
    <row r="115" spans="2:11">
      <c r="B115" s="4" t="s">
        <v>125</v>
      </c>
      <c r="C115" s="1" t="s">
        <v>51</v>
      </c>
      <c r="D115" s="1" t="s">
        <v>143</v>
      </c>
      <c r="J115" s="1" t="str">
        <f t="shared" si="11"/>
        <v xml:space="preserve"> [用紙単価5] = &amp;用紙単価[5]</v>
      </c>
      <c r="K115" s="1" t="s">
        <v>147</v>
      </c>
    </row>
    <row r="116" spans="2:11">
      <c r="B116" s="4" t="s">
        <v>126</v>
      </c>
      <c r="C116" s="1" t="s">
        <v>51</v>
      </c>
      <c r="D116" s="1" t="s">
        <v>146</v>
      </c>
      <c r="J116" s="1" t="str">
        <f t="shared" si="11"/>
        <v xml:space="preserve"> [用紙金額5] = &amp;用紙金額[5]</v>
      </c>
      <c r="K116" s="1" t="s">
        <v>147</v>
      </c>
    </row>
    <row r="117" spans="2:11">
      <c r="B117" s="16" t="s">
        <v>276</v>
      </c>
      <c r="C117" s="1" t="s">
        <v>50</v>
      </c>
      <c r="D117" s="1" t="s">
        <v>280</v>
      </c>
      <c r="J117" s="1" t="str">
        <f t="shared" ref="J117:J120" si="12">" ["&amp;B117&amp;"] = "&amp;D117</f>
        <v xml:space="preserve"> [用紙名6] = &amp;用紙名[6]</v>
      </c>
      <c r="K117" s="1" t="s">
        <v>147</v>
      </c>
    </row>
    <row r="118" spans="2:11">
      <c r="B118" s="16" t="s">
        <v>277</v>
      </c>
      <c r="C118" s="1" t="s">
        <v>51</v>
      </c>
      <c r="D118" s="1" t="s">
        <v>281</v>
      </c>
      <c r="J118" s="1" t="str">
        <f t="shared" si="12"/>
        <v xml:space="preserve"> [用紙枚数6] = &amp;用紙枚数[6]</v>
      </c>
      <c r="K118" s="1" t="s">
        <v>147</v>
      </c>
    </row>
    <row r="119" spans="2:11">
      <c r="B119" s="16" t="s">
        <v>278</v>
      </c>
      <c r="C119" s="1" t="s">
        <v>51</v>
      </c>
      <c r="D119" s="1" t="s">
        <v>282</v>
      </c>
      <c r="J119" s="1" t="str">
        <f t="shared" si="12"/>
        <v xml:space="preserve"> [用紙単価6] = &amp;用紙単価[6]</v>
      </c>
      <c r="K119" s="1" t="s">
        <v>147</v>
      </c>
    </row>
    <row r="120" spans="2:11">
      <c r="B120" s="16" t="s">
        <v>279</v>
      </c>
      <c r="C120" s="1" t="s">
        <v>51</v>
      </c>
      <c r="D120" s="1" t="s">
        <v>283</v>
      </c>
      <c r="J120" s="1" t="str">
        <f t="shared" si="12"/>
        <v xml:space="preserve"> [用紙金額6] = &amp;用紙金額[6]</v>
      </c>
      <c r="K120" s="1" t="s">
        <v>147</v>
      </c>
    </row>
    <row r="121" spans="2:11">
      <c r="B121" s="16" t="s">
        <v>284</v>
      </c>
      <c r="C121" s="1" t="s">
        <v>50</v>
      </c>
      <c r="D121" s="1" t="s">
        <v>285</v>
      </c>
      <c r="J121" s="1" t="str">
        <f t="shared" ref="J121:J124" si="13">" ["&amp;B121&amp;"] = "&amp;D121</f>
        <v xml:space="preserve"> [用紙名7] = &amp;用紙名[7]</v>
      </c>
      <c r="K121" s="1" t="s">
        <v>147</v>
      </c>
    </row>
    <row r="122" spans="2:11">
      <c r="B122" s="16" t="s">
        <v>286</v>
      </c>
      <c r="C122" s="1" t="s">
        <v>51</v>
      </c>
      <c r="D122" s="1" t="s">
        <v>287</v>
      </c>
      <c r="J122" s="1" t="str">
        <f t="shared" si="13"/>
        <v xml:space="preserve"> [用紙枚数7] = &amp;用紙枚数[7]</v>
      </c>
      <c r="K122" s="1" t="s">
        <v>147</v>
      </c>
    </row>
    <row r="123" spans="2:11">
      <c r="B123" s="16" t="s">
        <v>288</v>
      </c>
      <c r="C123" s="1" t="s">
        <v>51</v>
      </c>
      <c r="D123" s="1" t="s">
        <v>289</v>
      </c>
      <c r="J123" s="1" t="str">
        <f t="shared" si="13"/>
        <v xml:space="preserve"> [用紙単価7] = &amp;用紙単価[7]</v>
      </c>
      <c r="K123" s="1" t="s">
        <v>147</v>
      </c>
    </row>
    <row r="124" spans="2:11">
      <c r="B124" s="16" t="s">
        <v>290</v>
      </c>
      <c r="C124" s="1" t="s">
        <v>51</v>
      </c>
      <c r="D124" s="1" t="s">
        <v>291</v>
      </c>
      <c r="J124" s="1" t="str">
        <f t="shared" si="13"/>
        <v xml:space="preserve"> [用紙金額7] = &amp;用紙金額[7]</v>
      </c>
      <c r="K124" s="1" t="s">
        <v>147</v>
      </c>
    </row>
    <row r="125" spans="2:11">
      <c r="B125" s="16" t="s">
        <v>292</v>
      </c>
      <c r="C125" s="1" t="s">
        <v>50</v>
      </c>
      <c r="D125" s="1" t="s">
        <v>293</v>
      </c>
      <c r="J125" s="1" t="str">
        <f t="shared" ref="J125:J128" si="14">" ["&amp;B125&amp;"] = "&amp;D125</f>
        <v xml:space="preserve"> [用紙名8] = &amp;用紙名[8]</v>
      </c>
      <c r="K125" s="1" t="s">
        <v>147</v>
      </c>
    </row>
    <row r="126" spans="2:11">
      <c r="B126" s="16" t="s">
        <v>294</v>
      </c>
      <c r="C126" s="1" t="s">
        <v>51</v>
      </c>
      <c r="D126" s="1" t="s">
        <v>295</v>
      </c>
      <c r="J126" s="1" t="str">
        <f t="shared" si="14"/>
        <v xml:space="preserve"> [用紙枚数8] = &amp;用紙枚数[8]</v>
      </c>
      <c r="K126" s="1" t="s">
        <v>147</v>
      </c>
    </row>
    <row r="127" spans="2:11">
      <c r="B127" s="16" t="s">
        <v>296</v>
      </c>
      <c r="C127" s="1" t="s">
        <v>51</v>
      </c>
      <c r="D127" s="1" t="s">
        <v>297</v>
      </c>
      <c r="J127" s="1" t="str">
        <f t="shared" si="14"/>
        <v xml:space="preserve"> [用紙単価8] = &amp;用紙単価[8]</v>
      </c>
      <c r="K127" s="1" t="s">
        <v>147</v>
      </c>
    </row>
    <row r="128" spans="2:11">
      <c r="B128" s="16" t="s">
        <v>298</v>
      </c>
      <c r="C128" s="1" t="s">
        <v>51</v>
      </c>
      <c r="D128" s="1" t="s">
        <v>299</v>
      </c>
      <c r="J128" s="1" t="str">
        <f t="shared" si="14"/>
        <v xml:space="preserve"> [用紙金額8] = &amp;用紙金額[8]</v>
      </c>
      <c r="K128" s="1" t="s">
        <v>147</v>
      </c>
    </row>
    <row r="129" spans="2:12">
      <c r="B129" s="16" t="s">
        <v>300</v>
      </c>
      <c r="C129" s="1" t="s">
        <v>50</v>
      </c>
      <c r="D129" s="1" t="s">
        <v>301</v>
      </c>
      <c r="J129" s="1" t="str">
        <f t="shared" ref="J129:J132" si="15">" ["&amp;B129&amp;"] = "&amp;D129</f>
        <v xml:space="preserve"> [用紙名9] = &amp;用紙名[9]</v>
      </c>
      <c r="K129" s="1" t="s">
        <v>147</v>
      </c>
    </row>
    <row r="130" spans="2:12">
      <c r="B130" s="16" t="s">
        <v>302</v>
      </c>
      <c r="C130" s="1" t="s">
        <v>51</v>
      </c>
      <c r="D130" s="1" t="s">
        <v>303</v>
      </c>
      <c r="J130" s="1" t="str">
        <f t="shared" si="15"/>
        <v xml:space="preserve"> [用紙枚数9] = &amp;用紙枚数[9]</v>
      </c>
      <c r="K130" s="1" t="s">
        <v>147</v>
      </c>
    </row>
    <row r="131" spans="2:12">
      <c r="B131" s="16" t="s">
        <v>304</v>
      </c>
      <c r="C131" s="1" t="s">
        <v>51</v>
      </c>
      <c r="D131" s="1" t="s">
        <v>305</v>
      </c>
      <c r="J131" s="1" t="str">
        <f t="shared" si="15"/>
        <v xml:space="preserve"> [用紙単価9] = &amp;用紙単価[9]</v>
      </c>
      <c r="K131" s="1" t="s">
        <v>147</v>
      </c>
    </row>
    <row r="132" spans="2:12">
      <c r="B132" s="16" t="s">
        <v>306</v>
      </c>
      <c r="C132" s="1" t="s">
        <v>51</v>
      </c>
      <c r="D132" s="1" t="s">
        <v>307</v>
      </c>
      <c r="J132" s="1" t="str">
        <f t="shared" si="15"/>
        <v xml:space="preserve"> [用紙金額9] = &amp;用紙金額[9]</v>
      </c>
      <c r="K132" s="1" t="s">
        <v>147</v>
      </c>
    </row>
    <row r="133" spans="2:12">
      <c r="B133" s="4"/>
    </row>
    <row r="134" spans="2:12">
      <c r="B134" s="4" t="s">
        <v>149</v>
      </c>
      <c r="C134" s="1" t="s">
        <v>51</v>
      </c>
      <c r="D134" s="1" t="s">
        <v>150</v>
      </c>
      <c r="J134" s="1" t="str">
        <f t="shared" si="11"/>
        <v xml:space="preserve"> [用紙金額合計] = &amp;用紙金額合計</v>
      </c>
      <c r="K134" s="1" t="s">
        <v>147</v>
      </c>
    </row>
    <row r="135" spans="2:12">
      <c r="B135" s="8" t="s">
        <v>228</v>
      </c>
      <c r="C135" s="8" t="s">
        <v>50</v>
      </c>
      <c r="D135" s="8" t="s">
        <v>207</v>
      </c>
      <c r="E135" s="8"/>
      <c r="F135" s="8"/>
      <c r="G135" s="8"/>
      <c r="H135" s="8"/>
      <c r="I135" s="8"/>
      <c r="J135" s="8" t="str">
        <f t="shared" ref="J135:J136" si="16">" ["&amp;B135&amp;"] = "&amp;D135</f>
        <v xml:space="preserve"> [前用紙名1] = &amp;前用紙名[1]</v>
      </c>
      <c r="K135" s="8" t="s">
        <v>147</v>
      </c>
      <c r="L135" s="8"/>
    </row>
    <row r="136" spans="2:12">
      <c r="B136" s="1" t="s">
        <v>229</v>
      </c>
      <c r="C136" s="1" t="s">
        <v>51</v>
      </c>
      <c r="D136" s="1" t="s">
        <v>208</v>
      </c>
      <c r="J136" s="1" t="str">
        <f t="shared" si="16"/>
        <v xml:space="preserve"> [前用紙枚数1] = &amp;前用紙枚数[1]</v>
      </c>
      <c r="K136" s="1" t="s">
        <v>147</v>
      </c>
    </row>
    <row r="137" spans="2:12">
      <c r="B137" s="1" t="s">
        <v>230</v>
      </c>
      <c r="C137" s="1" t="s">
        <v>51</v>
      </c>
      <c r="D137" s="1" t="s">
        <v>209</v>
      </c>
      <c r="J137" s="1" t="str">
        <f t="shared" ref="J137:J148" si="17">" ["&amp;B137&amp;"] = "&amp;D137</f>
        <v xml:space="preserve"> [前用紙単価1] = &amp;前用紙単価[1]</v>
      </c>
      <c r="K137" s="1" t="s">
        <v>147</v>
      </c>
    </row>
    <row r="138" spans="2:12">
      <c r="B138" s="1" t="s">
        <v>231</v>
      </c>
      <c r="C138" s="1" t="s">
        <v>51</v>
      </c>
      <c r="D138" s="1" t="s">
        <v>210</v>
      </c>
      <c r="J138" s="1" t="str">
        <f t="shared" si="17"/>
        <v xml:space="preserve"> [前用紙金額1] = &amp;前用紙金額[1] </v>
      </c>
      <c r="K138" s="1" t="s">
        <v>147</v>
      </c>
    </row>
    <row r="139" spans="2:12">
      <c r="B139" s="1" t="s">
        <v>232</v>
      </c>
      <c r="C139" s="1" t="s">
        <v>50</v>
      </c>
      <c r="D139" s="1" t="s">
        <v>211</v>
      </c>
      <c r="J139" s="1" t="str">
        <f t="shared" si="17"/>
        <v xml:space="preserve"> [前用紙名2] = &amp;前用紙名[2]</v>
      </c>
      <c r="K139" s="1" t="s">
        <v>147</v>
      </c>
    </row>
    <row r="140" spans="2:12">
      <c r="B140" s="1" t="s">
        <v>233</v>
      </c>
      <c r="C140" s="1" t="s">
        <v>51</v>
      </c>
      <c r="D140" s="1" t="s">
        <v>212</v>
      </c>
      <c r="J140" s="1" t="str">
        <f t="shared" si="17"/>
        <v xml:space="preserve"> [前用紙枚数2] = &amp;前用紙枚数[2]</v>
      </c>
      <c r="K140" s="1" t="s">
        <v>147</v>
      </c>
    </row>
    <row r="141" spans="2:12">
      <c r="B141" s="1" t="s">
        <v>234</v>
      </c>
      <c r="C141" s="1" t="s">
        <v>51</v>
      </c>
      <c r="D141" s="1" t="s">
        <v>213</v>
      </c>
      <c r="J141" s="1" t="str">
        <f t="shared" si="17"/>
        <v xml:space="preserve"> [前用紙単価2] = &amp;前用紙単価[2]</v>
      </c>
      <c r="K141" s="1" t="s">
        <v>147</v>
      </c>
    </row>
    <row r="142" spans="2:12">
      <c r="B142" s="1" t="s">
        <v>235</v>
      </c>
      <c r="C142" s="1" t="s">
        <v>51</v>
      </c>
      <c r="D142" s="1" t="s">
        <v>214</v>
      </c>
      <c r="J142" s="1" t="str">
        <f t="shared" si="17"/>
        <v xml:space="preserve"> [前用紙金額2] = &amp;前用紙金額[2]</v>
      </c>
      <c r="K142" s="1" t="s">
        <v>147</v>
      </c>
    </row>
    <row r="143" spans="2:12">
      <c r="B143" s="1" t="s">
        <v>236</v>
      </c>
      <c r="C143" s="1" t="s">
        <v>50</v>
      </c>
      <c r="D143" s="1" t="s">
        <v>215</v>
      </c>
      <c r="J143" s="1" t="str">
        <f t="shared" si="17"/>
        <v xml:space="preserve"> [前用紙名3] = &amp;前用紙名[3]</v>
      </c>
      <c r="K143" s="1" t="s">
        <v>147</v>
      </c>
    </row>
    <row r="144" spans="2:12">
      <c r="B144" s="1" t="s">
        <v>237</v>
      </c>
      <c r="C144" s="1" t="s">
        <v>51</v>
      </c>
      <c r="D144" s="1" t="s">
        <v>216</v>
      </c>
      <c r="J144" s="1" t="str">
        <f t="shared" si="17"/>
        <v xml:space="preserve"> [前用紙枚数3] = &amp;前用紙枚数[3]</v>
      </c>
      <c r="K144" s="1" t="s">
        <v>147</v>
      </c>
    </row>
    <row r="145" spans="2:11">
      <c r="B145" s="1" t="s">
        <v>238</v>
      </c>
      <c r="C145" s="1" t="s">
        <v>51</v>
      </c>
      <c r="D145" s="1" t="s">
        <v>217</v>
      </c>
      <c r="J145" s="1" t="str">
        <f t="shared" si="17"/>
        <v xml:space="preserve"> [前用紙単価3] = &amp;前用紙単価[3]</v>
      </c>
      <c r="K145" s="1" t="s">
        <v>147</v>
      </c>
    </row>
    <row r="146" spans="2:11">
      <c r="B146" s="1" t="s">
        <v>239</v>
      </c>
      <c r="C146" s="1" t="s">
        <v>51</v>
      </c>
      <c r="D146" s="1" t="s">
        <v>218</v>
      </c>
      <c r="J146" s="1" t="str">
        <f t="shared" si="17"/>
        <v xml:space="preserve"> [前用紙金額3] = &amp;前用紙金額[3]</v>
      </c>
      <c r="K146" s="1" t="s">
        <v>147</v>
      </c>
    </row>
    <row r="147" spans="2:11">
      <c r="B147" s="1" t="s">
        <v>240</v>
      </c>
      <c r="C147" s="1" t="s">
        <v>50</v>
      </c>
      <c r="D147" s="1" t="s">
        <v>219</v>
      </c>
      <c r="J147" s="1" t="str">
        <f t="shared" si="17"/>
        <v xml:space="preserve"> [前用紙名4] = &amp;前用紙名[4]</v>
      </c>
      <c r="K147" s="1" t="s">
        <v>147</v>
      </c>
    </row>
    <row r="148" spans="2:11">
      <c r="B148" s="1" t="s">
        <v>241</v>
      </c>
      <c r="C148" s="1" t="s">
        <v>51</v>
      </c>
      <c r="D148" s="1" t="s">
        <v>220</v>
      </c>
      <c r="J148" s="1" t="str">
        <f t="shared" si="17"/>
        <v xml:space="preserve"> [前用紙枚数4] = &amp;前用紙枚数[4]</v>
      </c>
      <c r="K148" s="1" t="s">
        <v>147</v>
      </c>
    </row>
    <row r="149" spans="2:11">
      <c r="B149" s="1" t="s">
        <v>242</v>
      </c>
      <c r="C149" s="1" t="s">
        <v>51</v>
      </c>
      <c r="D149" s="1" t="s">
        <v>221</v>
      </c>
      <c r="J149" s="1" t="str">
        <f t="shared" ref="J149:J171" si="18">" ["&amp;B149&amp;"] = "&amp;D149</f>
        <v xml:space="preserve"> [前用紙単価4] = &amp;前用紙単価[4]</v>
      </c>
      <c r="K149" s="1" t="s">
        <v>147</v>
      </c>
    </row>
    <row r="150" spans="2:11">
      <c r="B150" s="1" t="s">
        <v>243</v>
      </c>
      <c r="C150" s="1" t="s">
        <v>51</v>
      </c>
      <c r="D150" s="1" t="s">
        <v>222</v>
      </c>
      <c r="J150" s="1" t="str">
        <f t="shared" si="18"/>
        <v xml:space="preserve"> [前用紙金額4] = &amp;前用紙金額[4]</v>
      </c>
      <c r="K150" s="1" t="s">
        <v>147</v>
      </c>
    </row>
    <row r="151" spans="2:11">
      <c r="B151" s="1" t="s">
        <v>244</v>
      </c>
      <c r="C151" s="1" t="s">
        <v>50</v>
      </c>
      <c r="D151" s="1" t="s">
        <v>223</v>
      </c>
      <c r="J151" s="1" t="str">
        <f t="shared" si="18"/>
        <v xml:space="preserve"> [前用紙名5] = &amp;前用紙名[5]</v>
      </c>
      <c r="K151" s="1" t="s">
        <v>147</v>
      </c>
    </row>
    <row r="152" spans="2:11">
      <c r="B152" s="1" t="s">
        <v>250</v>
      </c>
      <c r="C152" s="1" t="s">
        <v>51</v>
      </c>
      <c r="D152" s="1" t="s">
        <v>224</v>
      </c>
      <c r="J152" s="1" t="str">
        <f t="shared" si="18"/>
        <v xml:space="preserve"> [前用紙枚数5] = &amp;前用紙枚数[5]</v>
      </c>
      <c r="K152" s="1" t="s">
        <v>147</v>
      </c>
    </row>
    <row r="153" spans="2:11">
      <c r="B153" s="1" t="s">
        <v>245</v>
      </c>
      <c r="C153" s="1" t="s">
        <v>51</v>
      </c>
      <c r="D153" s="1" t="s">
        <v>225</v>
      </c>
      <c r="J153" s="1" t="str">
        <f t="shared" si="18"/>
        <v xml:space="preserve"> [前用紙単価5] = &amp;前用紙単価[5]</v>
      </c>
      <c r="K153" s="1" t="s">
        <v>147</v>
      </c>
    </row>
    <row r="154" spans="2:11">
      <c r="B154" s="1" t="s">
        <v>251</v>
      </c>
      <c r="C154" s="1" t="s">
        <v>51</v>
      </c>
      <c r="D154" s="1" t="s">
        <v>226</v>
      </c>
      <c r="J154" s="1" t="str">
        <f t="shared" si="18"/>
        <v xml:space="preserve"> [前用紙金額5] = &amp;前用紙金額[5]</v>
      </c>
      <c r="K154" s="1" t="s">
        <v>147</v>
      </c>
    </row>
    <row r="155" spans="2:11">
      <c r="B155" s="17" t="s">
        <v>308</v>
      </c>
      <c r="C155" s="17" t="s">
        <v>50</v>
      </c>
      <c r="D155" s="17" t="s">
        <v>309</v>
      </c>
      <c r="J155" s="1" t="str">
        <f t="shared" ref="J155:J158" si="19">" ["&amp;B155&amp;"] = "&amp;D155</f>
        <v xml:space="preserve"> [前用紙名6] = &amp;前用紙名[6]</v>
      </c>
      <c r="K155" s="1" t="s">
        <v>147</v>
      </c>
    </row>
    <row r="156" spans="2:11">
      <c r="B156" s="17" t="s">
        <v>310</v>
      </c>
      <c r="C156" s="17" t="s">
        <v>51</v>
      </c>
      <c r="D156" s="17" t="s">
        <v>311</v>
      </c>
      <c r="J156" s="1" t="str">
        <f t="shared" si="19"/>
        <v xml:space="preserve"> [前用紙枚数6] = &amp;前用紙枚数[6]</v>
      </c>
      <c r="K156" s="1" t="s">
        <v>147</v>
      </c>
    </row>
    <row r="157" spans="2:11">
      <c r="B157" s="17" t="s">
        <v>312</v>
      </c>
      <c r="C157" s="17" t="s">
        <v>51</v>
      </c>
      <c r="D157" s="17" t="s">
        <v>313</v>
      </c>
      <c r="J157" s="1" t="str">
        <f t="shared" si="19"/>
        <v xml:space="preserve"> [前用紙単価6] = &amp;前用紙単価[6]</v>
      </c>
      <c r="K157" s="1" t="s">
        <v>147</v>
      </c>
    </row>
    <row r="158" spans="2:11">
      <c r="B158" s="17" t="s">
        <v>314</v>
      </c>
      <c r="C158" s="17" t="s">
        <v>51</v>
      </c>
      <c r="D158" s="17" t="s">
        <v>315</v>
      </c>
      <c r="J158" s="1" t="str">
        <f t="shared" si="19"/>
        <v xml:space="preserve"> [前用紙金額6] = &amp;前用紙金額[6]</v>
      </c>
      <c r="K158" s="1" t="s">
        <v>147</v>
      </c>
    </row>
    <row r="159" spans="2:11">
      <c r="B159" s="17" t="s">
        <v>316</v>
      </c>
      <c r="C159" s="17" t="s">
        <v>50</v>
      </c>
      <c r="D159" s="17" t="s">
        <v>317</v>
      </c>
      <c r="J159" s="1" t="str">
        <f t="shared" ref="J159:J166" si="20">" ["&amp;B159&amp;"] = "&amp;D159</f>
        <v xml:space="preserve"> [前用紙名7] = &amp;前用紙名[7]</v>
      </c>
      <c r="K159" s="1" t="s">
        <v>147</v>
      </c>
    </row>
    <row r="160" spans="2:11">
      <c r="B160" s="17" t="s">
        <v>318</v>
      </c>
      <c r="C160" s="17" t="s">
        <v>51</v>
      </c>
      <c r="D160" s="17" t="s">
        <v>319</v>
      </c>
      <c r="J160" s="1" t="str">
        <f t="shared" si="20"/>
        <v xml:space="preserve"> [前用紙枚数7] = &amp;前用紙枚数[7]</v>
      </c>
      <c r="K160" s="1" t="s">
        <v>147</v>
      </c>
    </row>
    <row r="161" spans="2:11">
      <c r="B161" s="17" t="s">
        <v>320</v>
      </c>
      <c r="C161" s="17" t="s">
        <v>51</v>
      </c>
      <c r="D161" s="17" t="s">
        <v>321</v>
      </c>
      <c r="J161" s="1" t="str">
        <f t="shared" si="20"/>
        <v xml:space="preserve"> [前用紙単価7] = &amp;前用紙単価[7]</v>
      </c>
      <c r="K161" s="1" t="s">
        <v>147</v>
      </c>
    </row>
    <row r="162" spans="2:11">
      <c r="B162" s="17" t="s">
        <v>322</v>
      </c>
      <c r="C162" s="17" t="s">
        <v>51</v>
      </c>
      <c r="D162" s="17" t="s">
        <v>323</v>
      </c>
      <c r="J162" s="1" t="str">
        <f t="shared" si="20"/>
        <v xml:space="preserve"> [前用紙金額7] = &amp;前用紙金額[7]</v>
      </c>
      <c r="K162" s="1" t="s">
        <v>147</v>
      </c>
    </row>
    <row r="163" spans="2:11">
      <c r="B163" s="17" t="s">
        <v>324</v>
      </c>
      <c r="C163" s="17" t="s">
        <v>50</v>
      </c>
      <c r="D163" s="17" t="s">
        <v>325</v>
      </c>
      <c r="J163" s="1" t="str">
        <f t="shared" si="20"/>
        <v xml:space="preserve"> [前用紙名8] = &amp;前用紙名[8]</v>
      </c>
      <c r="K163" s="1" t="s">
        <v>147</v>
      </c>
    </row>
    <row r="164" spans="2:11">
      <c r="B164" s="17" t="s">
        <v>326</v>
      </c>
      <c r="C164" s="17" t="s">
        <v>51</v>
      </c>
      <c r="D164" s="17" t="s">
        <v>327</v>
      </c>
      <c r="J164" s="1" t="str">
        <f t="shared" si="20"/>
        <v xml:space="preserve"> [前用紙枚数8] = &amp;前用紙枚数[8]</v>
      </c>
      <c r="K164" s="1" t="s">
        <v>147</v>
      </c>
    </row>
    <row r="165" spans="2:11">
      <c r="B165" s="17" t="s">
        <v>328</v>
      </c>
      <c r="C165" s="17" t="s">
        <v>51</v>
      </c>
      <c r="D165" s="17" t="s">
        <v>329</v>
      </c>
      <c r="J165" s="1" t="str">
        <f t="shared" si="20"/>
        <v xml:space="preserve"> [前用紙単価8] = &amp;前用紙単価[8]</v>
      </c>
      <c r="K165" s="1" t="s">
        <v>147</v>
      </c>
    </row>
    <row r="166" spans="2:11">
      <c r="B166" s="17" t="s">
        <v>330</v>
      </c>
      <c r="C166" s="17" t="s">
        <v>51</v>
      </c>
      <c r="D166" s="17" t="s">
        <v>331</v>
      </c>
      <c r="J166" s="1" t="str">
        <f t="shared" si="20"/>
        <v xml:space="preserve"> [前用紙金額8] = &amp;前用紙金額[8]</v>
      </c>
      <c r="K166" s="1" t="s">
        <v>147</v>
      </c>
    </row>
    <row r="167" spans="2:11">
      <c r="B167" s="17" t="s">
        <v>332</v>
      </c>
      <c r="C167" s="17" t="s">
        <v>50</v>
      </c>
      <c r="D167" s="17" t="s">
        <v>333</v>
      </c>
      <c r="J167" s="1" t="str">
        <f t="shared" ref="J167:J170" si="21">" ["&amp;B167&amp;"] = "&amp;D167</f>
        <v xml:space="preserve"> [前用紙名9] = &amp;前用紙名[9]</v>
      </c>
      <c r="K167" s="1" t="s">
        <v>147</v>
      </c>
    </row>
    <row r="168" spans="2:11">
      <c r="B168" s="17" t="s">
        <v>334</v>
      </c>
      <c r="C168" s="17" t="s">
        <v>51</v>
      </c>
      <c r="D168" s="17" t="s">
        <v>335</v>
      </c>
      <c r="J168" s="1" t="str">
        <f t="shared" si="21"/>
        <v xml:space="preserve"> [前用紙枚数9] = &amp;前用紙枚数[9]</v>
      </c>
      <c r="K168" s="1" t="s">
        <v>147</v>
      </c>
    </row>
    <row r="169" spans="2:11">
      <c r="B169" s="17" t="s">
        <v>336</v>
      </c>
      <c r="C169" s="17" t="s">
        <v>51</v>
      </c>
      <c r="D169" s="17" t="s">
        <v>337</v>
      </c>
      <c r="J169" s="1" t="str">
        <f t="shared" si="21"/>
        <v xml:space="preserve"> [前用紙単価9] = &amp;前用紙単価[9]</v>
      </c>
      <c r="K169" s="1" t="s">
        <v>147</v>
      </c>
    </row>
    <row r="170" spans="2:11">
      <c r="B170" s="17" t="s">
        <v>338</v>
      </c>
      <c r="C170" s="17" t="s">
        <v>51</v>
      </c>
      <c r="D170" s="17" t="s">
        <v>339</v>
      </c>
      <c r="J170" s="1" t="str">
        <f t="shared" si="21"/>
        <v xml:space="preserve"> [前用紙金額9] = &amp;前用紙金額[9]</v>
      </c>
      <c r="K170" s="1" t="s">
        <v>147</v>
      </c>
    </row>
    <row r="171" spans="2:11">
      <c r="B171" s="1" t="s">
        <v>246</v>
      </c>
      <c r="C171" s="1" t="s">
        <v>51</v>
      </c>
      <c r="D171" s="1" t="s">
        <v>227</v>
      </c>
      <c r="J171" s="1" t="str">
        <f t="shared" si="18"/>
        <v xml:space="preserve"> [前用紙金額合計] = &amp;前用紙金額合計</v>
      </c>
      <c r="K171" s="1" t="s">
        <v>147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概要設計図</vt:lpstr>
      <vt:lpstr>1-Smasta</vt:lpstr>
      <vt:lpstr>2-用紙情報</vt:lpstr>
      <vt:lpstr>3-外注情報</vt:lpstr>
      <vt:lpstr>4-作業情報</vt:lpstr>
      <vt:lpstr>5-材料情報</vt:lpstr>
      <vt:lpstr>6-送料情報</vt:lpstr>
      <vt:lpstr>追加設計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2025-05-22T10:42:39Z</dcterms:modified>
</cp:coreProperties>
</file>