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H:\GitHub_ShimodaPrint\作業伝票\本社-伝票\"/>
    </mc:Choice>
  </mc:AlternateContent>
  <xr:revisionPtr revIDLastSave="0" documentId="13_ncr:1_{5208E985-4E11-47A8-8A0E-CCC19D82ED3A}" xr6:coauthVersionLast="47" xr6:coauthVersionMax="47" xr10:uidLastSave="{00000000-0000-0000-0000-000000000000}"/>
  <bookViews>
    <workbookView xWindow="28680" yWindow="-120" windowWidth="29040" windowHeight="16440" xr2:uid="{87AE81CC-722B-4107-83DA-E0B5E52EBBDD}"/>
  </bookViews>
  <sheets>
    <sheet name="営業データ" sheetId="1" r:id="rId1"/>
    <sheet name="Sheet3" sheetId="6" r:id="rId2"/>
    <sheet name="Sheet4" sheetId="10" r:id="rId3"/>
    <sheet name="テーブル化データ" sheetId="4" r:id="rId4"/>
    <sheet name="必要情報tbx" sheetId="3" r:id="rId5"/>
    <sheet name="Sheet2" sheetId="2" r:id="rId6"/>
    <sheet name="Sheet1" sheetId="5" r:id="rId7"/>
    <sheet name="冊子項目直" sheetId="8" r:id="rId8"/>
    <sheet name="枚葉項目値" sheetId="7" r:id="rId9"/>
    <sheet name="Sheet6" sheetId="9" r:id="rId10"/>
  </sheets>
  <definedNames>
    <definedName name="_xlnm.Print_Area" localSheetId="3">テーブル化データ!$C$2:$V$12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2" i="1" l="1"/>
  <c r="C7" i="10"/>
  <c r="D7" i="10"/>
  <c r="C8" i="10"/>
  <c r="D8" i="10"/>
  <c r="C9" i="10"/>
  <c r="D9" i="10"/>
  <c r="C10" i="10"/>
  <c r="D10" i="10"/>
  <c r="C11" i="10"/>
  <c r="D11" i="10"/>
  <c r="C12" i="10"/>
  <c r="D12" i="10"/>
  <c r="C13" i="10"/>
  <c r="D13" i="10"/>
  <c r="C14" i="10"/>
  <c r="D14" i="10"/>
  <c r="C15" i="10"/>
  <c r="D15" i="10"/>
  <c r="C16" i="10"/>
  <c r="D16" i="10"/>
  <c r="C17" i="10"/>
  <c r="D17" i="10"/>
  <c r="C18" i="10"/>
  <c r="D18" i="10"/>
  <c r="C19" i="10"/>
  <c r="D19" i="10"/>
  <c r="C20" i="10"/>
  <c r="D20" i="10"/>
  <c r="C21" i="10"/>
  <c r="D21" i="10"/>
  <c r="C22" i="10"/>
  <c r="D22" i="10"/>
  <c r="C23" i="10"/>
  <c r="D23" i="10"/>
  <c r="C24" i="10"/>
  <c r="D24" i="10"/>
  <c r="C25" i="10"/>
  <c r="D25" i="10"/>
  <c r="C26" i="10"/>
  <c r="D26" i="10"/>
  <c r="C27" i="10"/>
  <c r="D27" i="10"/>
  <c r="C28" i="10"/>
  <c r="D28" i="10"/>
  <c r="C29" i="10"/>
  <c r="D29" i="10"/>
  <c r="C30" i="10"/>
  <c r="D30" i="10"/>
  <c r="C31" i="10"/>
  <c r="D31" i="10"/>
  <c r="C32" i="10"/>
  <c r="D32" i="10"/>
  <c r="C33" i="10"/>
  <c r="D33" i="10"/>
  <c r="C34" i="10"/>
  <c r="D34" i="10"/>
  <c r="C35" i="10"/>
  <c r="D35" i="10"/>
  <c r="C36" i="10"/>
  <c r="D36" i="10"/>
  <c r="C37" i="10"/>
  <c r="D37" i="10"/>
  <c r="C38" i="10"/>
  <c r="D38" i="10"/>
  <c r="C39" i="10"/>
  <c r="D39" i="10"/>
  <c r="C40" i="10"/>
  <c r="D40" i="10"/>
  <c r="C41" i="10"/>
  <c r="D41" i="10"/>
  <c r="C42" i="10"/>
  <c r="D42" i="10"/>
  <c r="C43" i="10"/>
  <c r="D43" i="10"/>
  <c r="C44" i="10"/>
  <c r="D44" i="10"/>
  <c r="C45" i="10"/>
  <c r="D45" i="10"/>
  <c r="C46" i="10"/>
  <c r="D46" i="10"/>
  <c r="C47" i="10"/>
  <c r="D47" i="10"/>
  <c r="C48" i="10"/>
  <c r="D48" i="10"/>
  <c r="C49" i="10"/>
  <c r="D49" i="10"/>
  <c r="C50" i="10"/>
  <c r="D50" i="10"/>
  <c r="C51" i="10"/>
  <c r="D51" i="10"/>
  <c r="C52" i="10"/>
  <c r="D52" i="10"/>
  <c r="C53" i="10"/>
  <c r="D53" i="10"/>
  <c r="C54" i="10"/>
  <c r="D54" i="10"/>
  <c r="C55" i="10"/>
  <c r="D55" i="10"/>
  <c r="C56" i="10"/>
  <c r="D56" i="10"/>
  <c r="C57" i="10"/>
  <c r="D57" i="10"/>
  <c r="C58" i="10"/>
  <c r="D58" i="10"/>
  <c r="C59" i="10"/>
  <c r="D59" i="10"/>
  <c r="C60" i="10"/>
  <c r="D60" i="10"/>
  <c r="C61" i="10"/>
  <c r="D61" i="10"/>
  <c r="C62" i="10"/>
  <c r="D62" i="10"/>
  <c r="C63" i="10"/>
  <c r="D63" i="10"/>
  <c r="C64" i="10"/>
  <c r="D64" i="10"/>
  <c r="C65" i="10"/>
  <c r="D65" i="10"/>
  <c r="C66" i="10"/>
  <c r="D66" i="10"/>
  <c r="C67" i="10"/>
  <c r="D67" i="10"/>
  <c r="C68" i="10"/>
  <c r="D68" i="10"/>
  <c r="C69" i="10"/>
  <c r="D69" i="10"/>
  <c r="C70" i="10"/>
  <c r="D70" i="10"/>
  <c r="C71" i="10"/>
  <c r="D71" i="10"/>
  <c r="C72" i="10"/>
  <c r="D72" i="10"/>
  <c r="C73" i="10"/>
  <c r="D73" i="10"/>
  <c r="C74" i="10"/>
  <c r="D74" i="10"/>
  <c r="C75" i="10"/>
  <c r="D75" i="10"/>
  <c r="C76" i="10"/>
  <c r="D76" i="10"/>
  <c r="C77" i="10"/>
  <c r="D77" i="10"/>
  <c r="C78" i="10"/>
  <c r="D78" i="10"/>
  <c r="C79" i="10"/>
  <c r="D79" i="10"/>
  <c r="C80" i="10"/>
  <c r="D80" i="10"/>
  <c r="C81" i="10"/>
  <c r="D81" i="10"/>
  <c r="C82" i="10"/>
  <c r="D82" i="10"/>
  <c r="C83" i="10"/>
  <c r="D83" i="10"/>
  <c r="C84" i="10"/>
  <c r="D84" i="10"/>
  <c r="C85" i="10"/>
  <c r="D85" i="10"/>
  <c r="C86" i="10"/>
  <c r="D86" i="10"/>
  <c r="C87" i="10"/>
  <c r="D87" i="10"/>
  <c r="C88" i="10"/>
  <c r="D88" i="10"/>
  <c r="C89" i="10"/>
  <c r="D89" i="10"/>
  <c r="C90" i="10"/>
  <c r="D90" i="10"/>
  <c r="C91" i="10"/>
  <c r="D91" i="10"/>
  <c r="C92" i="10"/>
  <c r="D92" i="10"/>
  <c r="C93" i="10"/>
  <c r="D93" i="10"/>
  <c r="C94" i="10"/>
  <c r="D94" i="10"/>
  <c r="C95" i="10"/>
  <c r="D95" i="10"/>
  <c r="C96" i="10"/>
  <c r="D96" i="10"/>
  <c r="C97" i="10"/>
  <c r="D97" i="10"/>
  <c r="C98" i="10"/>
  <c r="D98" i="10"/>
  <c r="C99" i="10"/>
  <c r="D99" i="10"/>
  <c r="C100" i="10"/>
  <c r="D100" i="10"/>
  <c r="C101" i="10"/>
  <c r="D101" i="10"/>
  <c r="C102" i="10"/>
  <c r="D102" i="10"/>
  <c r="C103" i="10"/>
  <c r="D103" i="10"/>
  <c r="C104" i="10"/>
  <c r="D104" i="10"/>
  <c r="C105" i="10"/>
  <c r="D105" i="10"/>
  <c r="C106" i="10"/>
  <c r="D106" i="10"/>
  <c r="D6" i="10"/>
  <c r="C6" i="10"/>
  <c r="B1" i="5"/>
  <c r="B12" i="1"/>
  <c r="B13" i="1" s="1"/>
  <c r="B14" i="1" s="1"/>
  <c r="B15" i="1" s="1"/>
  <c r="B16" i="1" s="1"/>
  <c r="B17" i="1" s="1"/>
  <c r="B18" i="1" s="1"/>
  <c r="B19" i="1" s="1"/>
  <c r="B20" i="1" s="1"/>
  <c r="B21" i="1" s="1"/>
  <c r="B22" i="1" s="1"/>
  <c r="B23" i="1" s="1"/>
  <c r="B24" i="1" s="1"/>
  <c r="B25" i="1" s="1"/>
  <c r="B26" i="1" s="1"/>
  <c r="B27" i="1" s="1"/>
  <c r="B28" i="1" s="1"/>
  <c r="B29" i="1" s="1"/>
  <c r="B30" i="1" s="1"/>
  <c r="B31" i="1" s="1"/>
  <c r="B33" i="1" s="1"/>
  <c r="B34" i="1" s="1"/>
  <c r="B35" i="1" s="1"/>
  <c r="B36" i="1" s="1"/>
  <c r="B38" i="1" s="1"/>
  <c r="B39" i="1" s="1"/>
  <c r="B40" i="1" s="1"/>
  <c r="B41" i="1" s="1"/>
  <c r="B44" i="1" s="1"/>
  <c r="B45" i="1" s="1"/>
  <c r="B46" i="1" s="1"/>
  <c r="B47" i="1" s="1"/>
  <c r="B48" i="1" s="1"/>
  <c r="B49" i="1" s="1"/>
  <c r="B50" i="1" s="1"/>
  <c r="B51" i="1" s="1"/>
  <c r="B52" i="1" s="1"/>
  <c r="B53" i="1" s="1"/>
  <c r="B54" i="1" s="1"/>
  <c r="B55" i="1" s="1"/>
  <c r="B56" i="1" s="1"/>
  <c r="B57" i="1" s="1"/>
  <c r="B58" i="1" s="1"/>
  <c r="B59" i="1" s="1"/>
  <c r="B60" i="1" s="1"/>
  <c r="B61" i="1" s="1"/>
  <c r="B62" i="1" s="1"/>
  <c r="B63"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I22" i="1"/>
  <c r="H101" i="6"/>
  <c r="H102" i="6"/>
  <c r="H103" i="6"/>
  <c r="H104" i="6"/>
  <c r="H105" i="6"/>
  <c r="H106" i="6"/>
  <c r="C104" i="6"/>
  <c r="E104" i="6"/>
  <c r="C95" i="6"/>
  <c r="E95" i="6"/>
  <c r="H95" i="6" s="1"/>
  <c r="C96" i="6"/>
  <c r="H96" i="6" s="1"/>
  <c r="E96" i="6"/>
  <c r="C97" i="6"/>
  <c r="H97" i="6" s="1"/>
  <c r="E97" i="6"/>
  <c r="C98" i="6"/>
  <c r="H98" i="6" s="1"/>
  <c r="E98" i="6"/>
  <c r="C99" i="6"/>
  <c r="E99" i="6"/>
  <c r="C100" i="6"/>
  <c r="E100" i="6"/>
  <c r="C101" i="6"/>
  <c r="E101" i="6"/>
  <c r="C102" i="6"/>
  <c r="E102" i="6"/>
  <c r="C103" i="6"/>
  <c r="E103"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4" i="6"/>
  <c r="T5" i="6"/>
  <c r="T6" i="6"/>
  <c r="T7" i="6"/>
  <c r="T3" i="6"/>
  <c r="I5" i="1"/>
  <c r="I6" i="1"/>
  <c r="I7" i="1"/>
  <c r="I8" i="1"/>
  <c r="I9" i="1"/>
  <c r="I10" i="1"/>
  <c r="I11" i="1"/>
  <c r="I12" i="1"/>
  <c r="I13" i="1"/>
  <c r="I14" i="1"/>
  <c r="I15" i="1"/>
  <c r="I16" i="1"/>
  <c r="I17" i="1"/>
  <c r="I18" i="1"/>
  <c r="I19" i="1"/>
  <c r="I20" i="1"/>
  <c r="I21"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4" i="1"/>
  <c r="I3" i="1"/>
  <c r="N95" i="6"/>
  <c r="P95" i="6"/>
  <c r="N96" i="6"/>
  <c r="P96" i="6"/>
  <c r="N97" i="6"/>
  <c r="P97" i="6"/>
  <c r="N98" i="6"/>
  <c r="P98" i="6"/>
  <c r="N99" i="6"/>
  <c r="P99" i="6"/>
  <c r="N100" i="6"/>
  <c r="P100" i="6"/>
  <c r="N101" i="6"/>
  <c r="P101" i="6"/>
  <c r="N102" i="6"/>
  <c r="P102" i="6"/>
  <c r="N103" i="6"/>
  <c r="P103" i="6"/>
  <c r="N104" i="6"/>
  <c r="P104" i="6"/>
  <c r="N105" i="6"/>
  <c r="P105" i="6"/>
  <c r="N106" i="6"/>
  <c r="P106" i="6"/>
  <c r="N107" i="6"/>
  <c r="P107" i="6"/>
  <c r="N108" i="6"/>
  <c r="P108" i="6"/>
  <c r="N109" i="6"/>
  <c r="P109" i="6"/>
  <c r="N4" i="6"/>
  <c r="P4" i="6"/>
  <c r="N5" i="6"/>
  <c r="P5" i="6"/>
  <c r="N6" i="6"/>
  <c r="P6" i="6"/>
  <c r="N7" i="6"/>
  <c r="P7" i="6"/>
  <c r="N8" i="6"/>
  <c r="P8" i="6"/>
  <c r="N9" i="6"/>
  <c r="P9" i="6"/>
  <c r="N10" i="6"/>
  <c r="P10" i="6"/>
  <c r="N11" i="6"/>
  <c r="P11" i="6"/>
  <c r="N12" i="6"/>
  <c r="P12" i="6"/>
  <c r="N13" i="6"/>
  <c r="P13" i="6"/>
  <c r="N14" i="6"/>
  <c r="P14" i="6"/>
  <c r="N15" i="6"/>
  <c r="P15" i="6"/>
  <c r="N16" i="6"/>
  <c r="P16" i="6"/>
  <c r="N17" i="6"/>
  <c r="P17" i="6"/>
  <c r="N18" i="6"/>
  <c r="P18" i="6"/>
  <c r="N19" i="6"/>
  <c r="P19" i="6"/>
  <c r="N20" i="6"/>
  <c r="P20" i="6"/>
  <c r="N21" i="6"/>
  <c r="P21" i="6"/>
  <c r="N22" i="6"/>
  <c r="P22" i="6"/>
  <c r="N23" i="6"/>
  <c r="P23" i="6"/>
  <c r="N24" i="6"/>
  <c r="P24" i="6"/>
  <c r="N25" i="6"/>
  <c r="P25" i="6"/>
  <c r="N26" i="6"/>
  <c r="P26" i="6"/>
  <c r="N27" i="6"/>
  <c r="P27" i="6"/>
  <c r="N28" i="6"/>
  <c r="P28" i="6"/>
  <c r="N29" i="6"/>
  <c r="P29" i="6"/>
  <c r="N30" i="6"/>
  <c r="P30" i="6"/>
  <c r="N31" i="6"/>
  <c r="P31" i="6"/>
  <c r="N32" i="6"/>
  <c r="P32" i="6"/>
  <c r="N33" i="6"/>
  <c r="P33" i="6"/>
  <c r="N34" i="6"/>
  <c r="P34" i="6"/>
  <c r="N35" i="6"/>
  <c r="P35" i="6"/>
  <c r="N36" i="6"/>
  <c r="P36" i="6"/>
  <c r="N37" i="6"/>
  <c r="P37" i="6"/>
  <c r="N38" i="6"/>
  <c r="P38" i="6"/>
  <c r="N39" i="6"/>
  <c r="P39" i="6"/>
  <c r="N40" i="6"/>
  <c r="P40" i="6"/>
  <c r="N41" i="6"/>
  <c r="P41" i="6"/>
  <c r="N42" i="6"/>
  <c r="P42" i="6"/>
  <c r="N43" i="6"/>
  <c r="P43" i="6"/>
  <c r="N44" i="6"/>
  <c r="P44" i="6"/>
  <c r="N45" i="6"/>
  <c r="P45" i="6"/>
  <c r="N46" i="6"/>
  <c r="P46" i="6"/>
  <c r="N47" i="6"/>
  <c r="P47" i="6"/>
  <c r="N48" i="6"/>
  <c r="P48" i="6"/>
  <c r="N49" i="6"/>
  <c r="P49" i="6"/>
  <c r="N50" i="6"/>
  <c r="P50" i="6"/>
  <c r="N51" i="6"/>
  <c r="P51" i="6"/>
  <c r="N52" i="6"/>
  <c r="P52" i="6"/>
  <c r="N53" i="6"/>
  <c r="P53" i="6"/>
  <c r="N54" i="6"/>
  <c r="P54" i="6"/>
  <c r="N55" i="6"/>
  <c r="P55" i="6"/>
  <c r="N56" i="6"/>
  <c r="P56" i="6"/>
  <c r="N57" i="6"/>
  <c r="P57" i="6"/>
  <c r="N58" i="6"/>
  <c r="P58" i="6"/>
  <c r="N59" i="6"/>
  <c r="P59" i="6"/>
  <c r="N60" i="6"/>
  <c r="P60" i="6"/>
  <c r="N61" i="6"/>
  <c r="P61" i="6"/>
  <c r="N62" i="6"/>
  <c r="P62" i="6"/>
  <c r="N63" i="6"/>
  <c r="P63" i="6"/>
  <c r="N64" i="6"/>
  <c r="P64" i="6"/>
  <c r="N65" i="6"/>
  <c r="P65" i="6"/>
  <c r="N66" i="6"/>
  <c r="P66" i="6"/>
  <c r="N67" i="6"/>
  <c r="P67" i="6"/>
  <c r="N68" i="6"/>
  <c r="P68" i="6"/>
  <c r="N69" i="6"/>
  <c r="P69" i="6"/>
  <c r="N70" i="6"/>
  <c r="P70" i="6"/>
  <c r="N71" i="6"/>
  <c r="P71" i="6"/>
  <c r="N72" i="6"/>
  <c r="P72" i="6"/>
  <c r="N73" i="6"/>
  <c r="P73" i="6"/>
  <c r="N74" i="6"/>
  <c r="P74" i="6"/>
  <c r="N75" i="6"/>
  <c r="P75" i="6"/>
  <c r="N76" i="6"/>
  <c r="P76" i="6"/>
  <c r="N77" i="6"/>
  <c r="P77" i="6"/>
  <c r="N78" i="6"/>
  <c r="P78" i="6"/>
  <c r="N79" i="6"/>
  <c r="P79" i="6"/>
  <c r="N80" i="6"/>
  <c r="P80" i="6"/>
  <c r="N81" i="6"/>
  <c r="P81" i="6"/>
  <c r="N82" i="6"/>
  <c r="P82" i="6"/>
  <c r="N83" i="6"/>
  <c r="P83" i="6"/>
  <c r="N84" i="6"/>
  <c r="P84" i="6"/>
  <c r="N85" i="6"/>
  <c r="P85" i="6"/>
  <c r="N86" i="6"/>
  <c r="P86" i="6"/>
  <c r="N87" i="6"/>
  <c r="P87" i="6"/>
  <c r="N88" i="6"/>
  <c r="P88" i="6"/>
  <c r="N89" i="6"/>
  <c r="P89" i="6"/>
  <c r="N90" i="6"/>
  <c r="P90" i="6"/>
  <c r="N91" i="6"/>
  <c r="P91" i="6"/>
  <c r="N92" i="6"/>
  <c r="P92" i="6"/>
  <c r="N93" i="6"/>
  <c r="P93" i="6"/>
  <c r="N94" i="6"/>
  <c r="P94" i="6"/>
  <c r="N3" i="6"/>
  <c r="E3" i="6"/>
  <c r="P3" i="6"/>
  <c r="C3" i="6"/>
  <c r="C90" i="6"/>
  <c r="E90" i="6"/>
  <c r="C91" i="6"/>
  <c r="E91" i="6"/>
  <c r="C92" i="6"/>
  <c r="E92" i="6"/>
  <c r="C93" i="6"/>
  <c r="E93" i="6"/>
  <c r="C94" i="6"/>
  <c r="E94" i="6"/>
  <c r="C81" i="6"/>
  <c r="E81" i="6"/>
  <c r="C82" i="6"/>
  <c r="E82" i="6"/>
  <c r="C83" i="6"/>
  <c r="E83" i="6"/>
  <c r="C84" i="6"/>
  <c r="E84" i="6"/>
  <c r="C85" i="6"/>
  <c r="E85" i="6"/>
  <c r="C86" i="6"/>
  <c r="E86" i="6"/>
  <c r="C87" i="6"/>
  <c r="E87" i="6"/>
  <c r="C88" i="6"/>
  <c r="E88" i="6"/>
  <c r="C89" i="6"/>
  <c r="E89" i="6"/>
  <c r="C69" i="6"/>
  <c r="E69" i="6"/>
  <c r="C70" i="6"/>
  <c r="E70" i="6"/>
  <c r="C71" i="6"/>
  <c r="E71" i="6"/>
  <c r="C72" i="6"/>
  <c r="E72" i="6"/>
  <c r="C73" i="6"/>
  <c r="E73" i="6"/>
  <c r="C74" i="6"/>
  <c r="E74" i="6"/>
  <c r="C75" i="6"/>
  <c r="E75" i="6"/>
  <c r="C76" i="6"/>
  <c r="E76" i="6"/>
  <c r="C77" i="6"/>
  <c r="E77" i="6"/>
  <c r="C78" i="6"/>
  <c r="E78" i="6"/>
  <c r="C79" i="6"/>
  <c r="E79" i="6"/>
  <c r="C80" i="6"/>
  <c r="E80" i="6"/>
  <c r="C54" i="6"/>
  <c r="E54" i="6"/>
  <c r="C55" i="6"/>
  <c r="E55" i="6"/>
  <c r="C56" i="6"/>
  <c r="E56" i="6"/>
  <c r="C57" i="6"/>
  <c r="E57" i="6"/>
  <c r="C58" i="6"/>
  <c r="E58" i="6"/>
  <c r="C59" i="6"/>
  <c r="E59" i="6"/>
  <c r="C60" i="6"/>
  <c r="E60" i="6"/>
  <c r="C61" i="6"/>
  <c r="E61" i="6"/>
  <c r="C62" i="6"/>
  <c r="E62" i="6"/>
  <c r="C63" i="6"/>
  <c r="E63" i="6"/>
  <c r="C64" i="6"/>
  <c r="E64" i="6"/>
  <c r="C65" i="6"/>
  <c r="E65" i="6"/>
  <c r="C66" i="6"/>
  <c r="E66" i="6"/>
  <c r="C67" i="6"/>
  <c r="E67" i="6"/>
  <c r="C68" i="6"/>
  <c r="E68" i="6"/>
  <c r="C40" i="6"/>
  <c r="E40" i="6"/>
  <c r="C41" i="6"/>
  <c r="E41" i="6"/>
  <c r="C42" i="6"/>
  <c r="E42" i="6"/>
  <c r="C43" i="6"/>
  <c r="E43" i="6"/>
  <c r="C44" i="6"/>
  <c r="E44" i="6"/>
  <c r="C45" i="6"/>
  <c r="E45" i="6"/>
  <c r="C46" i="6"/>
  <c r="E46" i="6"/>
  <c r="C47" i="6"/>
  <c r="E47" i="6"/>
  <c r="C48" i="6"/>
  <c r="E48" i="6"/>
  <c r="C49" i="6"/>
  <c r="E49" i="6"/>
  <c r="C50" i="6"/>
  <c r="E50" i="6"/>
  <c r="C51" i="6"/>
  <c r="E51" i="6"/>
  <c r="C52" i="6"/>
  <c r="E52" i="6"/>
  <c r="C53" i="6"/>
  <c r="E53" i="6"/>
  <c r="C26" i="6"/>
  <c r="E26" i="6"/>
  <c r="C27" i="6"/>
  <c r="E27" i="6"/>
  <c r="C28" i="6"/>
  <c r="E28" i="6"/>
  <c r="C29" i="6"/>
  <c r="E29" i="6"/>
  <c r="C30" i="6"/>
  <c r="E30" i="6"/>
  <c r="C31" i="6"/>
  <c r="E31" i="6"/>
  <c r="C32" i="6"/>
  <c r="E32" i="6"/>
  <c r="C33" i="6"/>
  <c r="E33" i="6"/>
  <c r="C34" i="6"/>
  <c r="E34" i="6"/>
  <c r="C35" i="6"/>
  <c r="E35" i="6"/>
  <c r="C36" i="6"/>
  <c r="E36" i="6"/>
  <c r="C37" i="6"/>
  <c r="E37" i="6"/>
  <c r="C38" i="6"/>
  <c r="E38" i="6"/>
  <c r="C39" i="6"/>
  <c r="E39" i="6"/>
  <c r="C7" i="6"/>
  <c r="E7" i="6"/>
  <c r="C14" i="6"/>
  <c r="E14" i="6"/>
  <c r="C15" i="6"/>
  <c r="E15" i="6"/>
  <c r="C16" i="6"/>
  <c r="E16" i="6"/>
  <c r="C17" i="6"/>
  <c r="E17" i="6"/>
  <c r="C18" i="6"/>
  <c r="E18" i="6"/>
  <c r="C19" i="6"/>
  <c r="E19" i="6"/>
  <c r="C20" i="6"/>
  <c r="E20" i="6"/>
  <c r="C21" i="6"/>
  <c r="E21" i="6"/>
  <c r="C22" i="6"/>
  <c r="E22" i="6"/>
  <c r="C23" i="6"/>
  <c r="E23" i="6"/>
  <c r="C24" i="6"/>
  <c r="E24" i="6"/>
  <c r="C25" i="6"/>
  <c r="E25" i="6"/>
  <c r="C4" i="6"/>
  <c r="E4" i="6"/>
  <c r="C5" i="6"/>
  <c r="E5" i="6"/>
  <c r="C6" i="6"/>
  <c r="E6" i="6"/>
  <c r="C8" i="6"/>
  <c r="E8" i="6"/>
  <c r="C9" i="6"/>
  <c r="E9" i="6"/>
  <c r="C10" i="6"/>
  <c r="E10" i="6"/>
  <c r="C11" i="6"/>
  <c r="E11" i="6"/>
  <c r="C12" i="6"/>
  <c r="E12" i="6"/>
  <c r="C13" i="6"/>
  <c r="E13" i="6"/>
  <c r="L26" i="2"/>
  <c r="K26" i="2"/>
  <c r="P89" i="1"/>
  <c r="P72" i="1"/>
  <c r="K24" i="2"/>
  <c r="P38" i="1"/>
  <c r="P66" i="1"/>
  <c r="P67" i="1"/>
  <c r="P68" i="1"/>
  <c r="P69" i="1"/>
  <c r="P70" i="1"/>
  <c r="P71" i="1"/>
  <c r="P73" i="1"/>
  <c r="P74" i="1"/>
  <c r="P75" i="1"/>
  <c r="P76" i="1"/>
  <c r="P77" i="1"/>
  <c r="P78" i="1"/>
  <c r="P79" i="1"/>
  <c r="P80" i="1"/>
  <c r="P81" i="1"/>
  <c r="P82" i="1"/>
  <c r="P83" i="1"/>
  <c r="P84" i="1"/>
  <c r="P85" i="1"/>
  <c r="P86" i="1"/>
  <c r="P87" i="1"/>
  <c r="P88" i="1"/>
  <c r="P90" i="1"/>
  <c r="P91" i="1"/>
  <c r="P92" i="1"/>
  <c r="P93" i="1"/>
  <c r="P94" i="1"/>
  <c r="P95" i="1"/>
  <c r="P96" i="1"/>
  <c r="P97" i="1"/>
  <c r="P98" i="1"/>
  <c r="P99" i="1"/>
  <c r="P49" i="1"/>
  <c r="P50" i="1"/>
  <c r="P51" i="1"/>
  <c r="P52" i="1"/>
  <c r="P53" i="1"/>
  <c r="P54" i="1"/>
  <c r="P55" i="1"/>
  <c r="P56" i="1"/>
  <c r="P57" i="1"/>
  <c r="P58" i="1"/>
  <c r="P59" i="1"/>
  <c r="P60" i="1"/>
  <c r="P61" i="1"/>
  <c r="P62" i="1"/>
  <c r="P63" i="1"/>
  <c r="P65" i="1"/>
  <c r="P36" i="1"/>
  <c r="P33" i="1"/>
  <c r="P34" i="1"/>
  <c r="P35" i="1"/>
  <c r="P39" i="1"/>
  <c r="P40" i="1"/>
  <c r="P41" i="1"/>
  <c r="P44" i="1"/>
  <c r="P45" i="1"/>
  <c r="P46" i="1"/>
  <c r="P47" i="1"/>
  <c r="P48" i="1"/>
  <c r="D10" i="5"/>
  <c r="D11" i="5"/>
  <c r="P14" i="1" s="1"/>
  <c r="D12" i="5"/>
  <c r="P15" i="1" s="1"/>
  <c r="D13" i="5"/>
  <c r="D14" i="5"/>
  <c r="P17" i="1" s="1"/>
  <c r="D15" i="5"/>
  <c r="D16" i="5"/>
  <c r="P19" i="1" s="1"/>
  <c r="D17" i="5"/>
  <c r="P20" i="1" s="1"/>
  <c r="D18" i="5"/>
  <c r="D19" i="5"/>
  <c r="D20" i="5"/>
  <c r="D21" i="5"/>
  <c r="P24" i="1" s="1"/>
  <c r="D22" i="5"/>
  <c r="P25" i="1" s="1"/>
  <c r="D23" i="5"/>
  <c r="P26" i="1" s="1"/>
  <c r="D24" i="5"/>
  <c r="P27" i="1" s="1"/>
  <c r="D25" i="5"/>
  <c r="P28" i="1" s="1"/>
  <c r="D26" i="5"/>
  <c r="D27" i="5"/>
  <c r="P30" i="1" s="1"/>
  <c r="D28" i="5"/>
  <c r="P31" i="1" s="1"/>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P12" i="1"/>
  <c r="P13" i="1"/>
  <c r="P16" i="1"/>
  <c r="P18" i="1"/>
  <c r="P21" i="1"/>
  <c r="P23" i="1"/>
  <c r="P29" i="1"/>
  <c r="D1" i="5"/>
  <c r="D2" i="5"/>
  <c r="D3" i="5"/>
  <c r="P5" i="1" s="1"/>
  <c r="D4" i="5"/>
  <c r="P6" i="1" s="1"/>
  <c r="D5" i="5"/>
  <c r="P7" i="1" s="1"/>
  <c r="D6" i="5"/>
  <c r="P8" i="1" s="1"/>
  <c r="D7" i="5"/>
  <c r="P10" i="1" s="1"/>
  <c r="D8" i="5"/>
  <c r="P11" i="1" s="1"/>
  <c r="D9" i="5"/>
  <c r="A4" i="5"/>
  <c r="B5" i="5" s="1"/>
  <c r="B2" i="5"/>
  <c r="N12" i="1"/>
  <c r="N13" i="1" s="1"/>
  <c r="N14" i="1" s="1"/>
  <c r="N15" i="1" s="1"/>
  <c r="N16" i="1" s="1"/>
  <c r="N17" i="1" s="1"/>
  <c r="N18" i="1" s="1"/>
  <c r="N19" i="1" s="1"/>
  <c r="N20" i="1" s="1"/>
  <c r="N21" i="1" s="1"/>
  <c r="N22" i="1" s="1"/>
  <c r="A10" i="1"/>
  <c r="A12" i="1" s="1"/>
  <c r="A14" i="1" s="1"/>
  <c r="A16" i="1" s="1"/>
  <c r="A11" i="1"/>
  <c r="A18" i="1" s="1"/>
  <c r="A19" i="1" s="1"/>
  <c r="A20" i="1" s="1"/>
  <c r="A21" i="1" s="1"/>
  <c r="A22" i="1" s="1"/>
  <c r="A23" i="1" s="1"/>
  <c r="A24" i="1" s="1"/>
  <c r="A27" i="1" s="1"/>
  <c r="A6" i="1" s="1"/>
  <c r="A7" i="1" s="1"/>
  <c r="A8" i="1" s="1"/>
  <c r="A33" i="1" s="1"/>
  <c r="A34" i="1" s="1"/>
  <c r="A35" i="1" s="1"/>
  <c r="A36" i="1" s="1"/>
  <c r="A37" i="1" s="1"/>
  <c r="A38" i="1" s="1"/>
  <c r="A39" i="1" s="1"/>
  <c r="A40" i="1" s="1"/>
  <c r="A41" i="1" s="1"/>
  <c r="A42" i="1" s="1"/>
  <c r="A31" i="1" s="1"/>
  <c r="A44" i="1" s="1"/>
  <c r="A45" i="1" s="1"/>
  <c r="A46" i="1" s="1"/>
  <c r="A47" i="1" s="1"/>
  <c r="A50" i="1" s="1"/>
  <c r="A49" i="1" s="1"/>
  <c r="A52" i="1" s="1"/>
  <c r="A53" i="1" s="1"/>
  <c r="A54" i="1" s="1"/>
  <c r="A55" i="1" s="1"/>
  <c r="A56" i="1" s="1"/>
  <c r="A57" i="1" s="1"/>
  <c r="A58" i="1" s="1"/>
  <c r="A59" i="1" s="1"/>
  <c r="A60" i="1" s="1"/>
  <c r="A61" i="1" s="1"/>
  <c r="A65" i="1" s="1"/>
  <c r="A62" i="1" s="1"/>
  <c r="A63" i="1" s="1"/>
  <c r="A64" i="1" s="1"/>
  <c r="A66" i="1" s="1"/>
  <c r="A67" i="1" s="1"/>
  <c r="A68" i="1" s="1"/>
  <c r="A69" i="1" s="1"/>
  <c r="A71" i="1" s="1"/>
  <c r="A72" i="1" s="1"/>
  <c r="A74" i="1" s="1"/>
  <c r="A75" i="1" s="1"/>
  <c r="A76" i="1" s="1"/>
  <c r="A77" i="1" s="1"/>
  <c r="A78" i="1" s="1"/>
  <c r="A79" i="1" s="1"/>
  <c r="A80" i="1" s="1"/>
  <c r="A81" i="1" s="1"/>
  <c r="A82" i="1" s="1"/>
  <c r="A83" i="1" s="1"/>
  <c r="A84" i="1" s="1"/>
  <c r="A85" i="1" s="1"/>
  <c r="A86" i="1" s="1"/>
  <c r="A88" i="1" s="1"/>
  <c r="A89" i="1" s="1"/>
  <c r="A90" i="1" s="1"/>
  <c r="A91" i="1" s="1"/>
  <c r="A92" i="1" s="1"/>
  <c r="A93" i="1" s="1"/>
  <c r="A94" i="1" s="1"/>
  <c r="A95" i="1" s="1"/>
  <c r="A96" i="1" s="1"/>
  <c r="A98" i="1" s="1"/>
  <c r="M17" i="2"/>
  <c r="M16" i="2"/>
  <c r="H18" i="2"/>
  <c r="E17" i="2"/>
  <c r="E14" i="2"/>
  <c r="H100" i="6" l="1"/>
  <c r="H99" i="6"/>
  <c r="H58" i="6"/>
  <c r="H76" i="6"/>
  <c r="H72" i="6"/>
  <c r="H77" i="6"/>
  <c r="H47" i="6"/>
  <c r="H68" i="6"/>
  <c r="H84" i="6"/>
  <c r="H87" i="6"/>
  <c r="H86" i="6"/>
  <c r="H69" i="6"/>
  <c r="H63" i="6"/>
  <c r="H78" i="6"/>
  <c r="H82" i="6"/>
  <c r="H81" i="6"/>
  <c r="H64" i="6"/>
  <c r="H92" i="6"/>
  <c r="H83" i="6"/>
  <c r="H75" i="6"/>
  <c r="H89" i="6"/>
  <c r="H54" i="6"/>
  <c r="H74" i="6"/>
  <c r="H88" i="6"/>
  <c r="H61" i="6"/>
  <c r="H80" i="6"/>
  <c r="H73" i="6"/>
  <c r="H60" i="6"/>
  <c r="H79" i="6"/>
  <c r="H67" i="6"/>
  <c r="H45" i="6"/>
  <c r="H66" i="6"/>
  <c r="H65" i="6"/>
  <c r="H91" i="6"/>
  <c r="H90" i="6"/>
  <c r="H38" i="6"/>
  <c r="H59" i="6"/>
  <c r="H52" i="6"/>
  <c r="H44" i="6"/>
  <c r="H71" i="6"/>
  <c r="H93" i="6"/>
  <c r="H85" i="6"/>
  <c r="H55" i="6"/>
  <c r="H94" i="6"/>
  <c r="H70" i="6"/>
  <c r="H43" i="6"/>
  <c r="H50" i="6"/>
  <c r="H26" i="6"/>
  <c r="H37" i="6"/>
  <c r="H42" i="6"/>
  <c r="H57" i="6"/>
  <c r="H56" i="6"/>
  <c r="H62" i="6"/>
  <c r="H33" i="6"/>
  <c r="H53" i="6"/>
  <c r="H51" i="6"/>
  <c r="H46" i="6"/>
  <c r="H32" i="6"/>
  <c r="H4" i="6"/>
  <c r="H49" i="6"/>
  <c r="H48" i="6"/>
  <c r="H41" i="6"/>
  <c r="H34" i="6"/>
  <c r="H40" i="6"/>
  <c r="H31" i="6"/>
  <c r="H30" i="6"/>
  <c r="H29" i="6"/>
  <c r="H35" i="6"/>
  <c r="H28" i="6"/>
  <c r="H36" i="6"/>
  <c r="H7" i="6"/>
  <c r="H27" i="6"/>
  <c r="H39" i="6"/>
  <c r="H14" i="6"/>
  <c r="H8" i="6"/>
  <c r="H3" i="6"/>
  <c r="H6" i="6"/>
  <c r="H13" i="6"/>
  <c r="H12" i="6"/>
  <c r="H11" i="6"/>
  <c r="H18" i="6"/>
  <c r="H19" i="6"/>
  <c r="H17" i="6"/>
  <c r="H5" i="6"/>
  <c r="H9" i="6"/>
  <c r="H15" i="6"/>
  <c r="H10" i="6"/>
  <c r="H16" i="6"/>
  <c r="H20" i="6"/>
  <c r="N23" i="1"/>
  <c r="N24" i="1" s="1"/>
  <c r="N25" i="1" s="1"/>
  <c r="N26" i="1" s="1"/>
  <c r="N27" i="1" s="1"/>
  <c r="N28" i="1" s="1"/>
  <c r="N29" i="1" s="1"/>
  <c r="N30" i="1" s="1"/>
  <c r="N31" i="1" s="1"/>
  <c r="N33" i="1" s="1"/>
  <c r="N34" i="1" s="1"/>
  <c r="N35" i="1" s="1"/>
  <c r="N36" i="1" s="1"/>
  <c r="N38" i="1" s="1"/>
  <c r="N39" i="1" s="1"/>
  <c r="N40" i="1" s="1"/>
  <c r="N41" i="1" s="1"/>
  <c r="N44" i="1" s="1"/>
  <c r="N45" i="1" s="1"/>
  <c r="N46" i="1" s="1"/>
  <c r="N47" i="1" s="1"/>
  <c r="N48" i="1" s="1"/>
  <c r="N49" i="1" s="1"/>
  <c r="N50" i="1" s="1"/>
  <c r="N51" i="1" s="1"/>
  <c r="N52" i="1" s="1"/>
  <c r="N53" i="1" s="1"/>
  <c r="N54" i="1" s="1"/>
  <c r="N55" i="1" s="1"/>
  <c r="N56" i="1" s="1"/>
  <c r="N57" i="1" s="1"/>
  <c r="N58" i="1" s="1"/>
  <c r="N59" i="1" s="1"/>
  <c r="N60" i="1" s="1"/>
  <c r="N61" i="1" s="1"/>
  <c r="N62" i="1" s="1"/>
  <c r="N63"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A7" i="5"/>
  <c r="B8" i="5" s="1"/>
  <c r="B7" i="5"/>
  <c r="B4" i="5"/>
  <c r="A13" i="1"/>
  <c r="A15" i="1" s="1"/>
  <c r="D27" i="2"/>
  <c r="H21" i="6" l="1"/>
  <c r="A10" i="5"/>
  <c r="B11" i="5" s="1"/>
  <c r="B10" i="5"/>
  <c r="H22" i="6" l="1"/>
  <c r="A13" i="5"/>
  <c r="B14" i="5" s="1"/>
  <c r="H23" i="6" l="1"/>
  <c r="B13" i="5"/>
  <c r="A16" i="5"/>
  <c r="B16" i="5" s="1"/>
  <c r="A19" i="5"/>
  <c r="H24" i="6" l="1"/>
  <c r="H25" i="6"/>
  <c r="B17" i="5"/>
  <c r="B19" i="5"/>
  <c r="B20" i="5"/>
  <c r="A22" i="5"/>
  <c r="A25" i="5" l="1"/>
  <c r="A28" i="5" s="1"/>
  <c r="B22" i="5"/>
  <c r="B23" i="5"/>
  <c r="B28" i="5" l="1"/>
  <c r="B29" i="5"/>
  <c r="A31" i="5"/>
  <c r="B25" i="5"/>
  <c r="B26" i="5"/>
  <c r="B31" i="5" l="1"/>
  <c r="A34" i="5"/>
  <c r="B32" i="5"/>
  <c r="B34" i="5" l="1"/>
  <c r="B35" i="5"/>
  <c r="A37" i="5"/>
  <c r="A40" i="5" l="1"/>
  <c r="B38" i="5"/>
  <c r="B37" i="5"/>
  <c r="B40" i="5" l="1"/>
  <c r="B41" i="5"/>
  <c r="A43" i="5"/>
  <c r="B44" i="5" l="1"/>
  <c r="A46" i="5"/>
  <c r="B43" i="5"/>
  <c r="B47" i="5" l="1"/>
  <c r="A49" i="5"/>
  <c r="B46" i="5"/>
  <c r="B49" i="5" l="1"/>
  <c r="A52" i="5"/>
  <c r="B50" i="5"/>
  <c r="B52" i="5" l="1"/>
  <c r="B53" i="5"/>
  <c r="A55" i="5"/>
  <c r="B55" i="5" l="1"/>
  <c r="A58" i="5"/>
  <c r="B56" i="5"/>
  <c r="A61" i="5" l="1"/>
  <c r="B59" i="5"/>
  <c r="B58" i="5"/>
  <c r="B61" i="5" l="1"/>
  <c r="B62" i="5"/>
  <c r="A64" i="5"/>
  <c r="B64" i="5" l="1"/>
  <c r="A67" i="5"/>
  <c r="B65" i="5"/>
  <c r="B68" i="5" l="1"/>
  <c r="B67" i="5"/>
  <c r="A70" i="5"/>
  <c r="B70" i="5" l="1"/>
  <c r="A73" i="5"/>
  <c r="B71" i="5"/>
  <c r="A76" i="5" l="1"/>
  <c r="B74" i="5"/>
  <c r="B73" i="5"/>
  <c r="B76" i="5" l="1"/>
  <c r="A79" i="5"/>
  <c r="B77" i="5"/>
  <c r="B79" i="5" l="1"/>
  <c r="A82" i="5"/>
  <c r="B80" i="5"/>
  <c r="B82" i="5" l="1"/>
  <c r="A85" i="5"/>
  <c r="B83" i="5"/>
  <c r="B86" i="5" l="1"/>
  <c r="A88" i="5"/>
  <c r="B85" i="5"/>
  <c r="B88" i="5" l="1"/>
  <c r="A91" i="5"/>
  <c r="B89" i="5"/>
  <c r="B92" i="5" l="1"/>
  <c r="A94" i="5"/>
  <c r="B91" i="5"/>
  <c r="B95" i="5" l="1"/>
  <c r="A97" i="5"/>
  <c r="B94" i="5"/>
  <c r="B97" i="5" l="1"/>
  <c r="A100" i="5"/>
  <c r="B98" i="5"/>
  <c r="B100" i="5" l="1"/>
  <c r="B101" i="5"/>
  <c r="A103" i="5"/>
  <c r="B104" i="5" l="1"/>
  <c r="B103" i="5"/>
  <c r="A106" i="5"/>
  <c r="B106" i="5" l="1"/>
  <c r="B107" i="5"/>
  <c r="A109" i="5"/>
  <c r="A112" i="5" l="1"/>
  <c r="B110" i="5"/>
  <c r="B109" i="5"/>
  <c r="B112" i="5" l="1"/>
  <c r="B113" i="5"/>
  <c r="A115" i="5"/>
  <c r="B115" i="5" l="1"/>
  <c r="B116" i="5"/>
  <c r="A118" i="5"/>
  <c r="B118" i="5" l="1"/>
  <c r="B119" i="5"/>
  <c r="A121" i="5"/>
  <c r="B122" i="5" l="1"/>
  <c r="A124" i="5"/>
  <c r="B121" i="5"/>
  <c r="B124" i="5" l="1"/>
  <c r="A127" i="5"/>
  <c r="B125" i="5"/>
  <c r="B127" i="5" l="1"/>
  <c r="A130" i="5"/>
  <c r="B128" i="5"/>
  <c r="B130" i="5" l="1"/>
  <c r="B131" i="5"/>
  <c r="A133" i="5"/>
  <c r="A136" i="5" l="1"/>
  <c r="B134" i="5"/>
  <c r="B133" i="5"/>
  <c r="B136" i="5" l="1"/>
  <c r="B137" i="5"/>
  <c r="A139" i="5"/>
  <c r="B139" i="5" l="1"/>
  <c r="B140" i="5"/>
  <c r="A142" i="5"/>
  <c r="B143" i="5" l="1"/>
  <c r="A145" i="5"/>
  <c r="B142" i="5"/>
  <c r="B145" i="5" l="1"/>
  <c r="B146" i="5"/>
  <c r="A148" i="5"/>
  <c r="B148" i="5" l="1"/>
  <c r="B149" i="5"/>
  <c r="A151" i="5"/>
  <c r="B152" i="5" l="1"/>
  <c r="B151" i="5"/>
  <c r="A154" i="5"/>
  <c r="B155" i="5" l="1"/>
  <c r="A157" i="5"/>
  <c r="B154" i="5"/>
  <c r="A160" i="5" l="1"/>
  <c r="B158" i="5"/>
  <c r="B157" i="5"/>
  <c r="B160" i="5" l="1"/>
  <c r="A163" i="5"/>
  <c r="B161" i="5"/>
  <c r="B164" i="5" l="1"/>
  <c r="A166" i="5"/>
  <c r="B163" i="5"/>
  <c r="A169" i="5" l="1"/>
  <c r="B167" i="5"/>
  <c r="B166" i="5"/>
  <c r="B170" i="5" l="1"/>
  <c r="A172" i="5"/>
  <c r="B169" i="5"/>
  <c r="B172" i="5" l="1"/>
  <c r="B173" i="5"/>
  <c r="A175" i="5"/>
  <c r="B175" i="5" l="1"/>
  <c r="B176" i="5"/>
  <c r="A178" i="5"/>
  <c r="B178" i="5" l="1"/>
  <c r="A181" i="5"/>
  <c r="B179" i="5"/>
  <c r="B182" i="5" l="1"/>
  <c r="B181" i="5"/>
  <c r="A184" i="5"/>
  <c r="B184" i="5" l="1"/>
  <c r="A187" i="5"/>
  <c r="B185" i="5"/>
  <c r="B187" i="5" l="1"/>
  <c r="A190" i="5"/>
  <c r="B188" i="5"/>
  <c r="B191" i="5" l="1"/>
  <c r="A193" i="5"/>
  <c r="B190" i="5"/>
  <c r="B193" i="5" l="1"/>
  <c r="B194" i="5"/>
  <c r="A196" i="5"/>
  <c r="B196" i="5" l="1"/>
  <c r="B197" i="5"/>
  <c r="A199" i="5"/>
  <c r="B199" i="5" l="1"/>
  <c r="B200" i="5"/>
  <c r="A202" i="5"/>
  <c r="B202" i="5" l="1"/>
  <c r="B203" i="5"/>
  <c r="A205" i="5"/>
  <c r="A208" i="5" l="1"/>
  <c r="B205" i="5"/>
  <c r="B206" i="5"/>
  <c r="B208" i="5" l="1"/>
  <c r="B209" i="5"/>
  <c r="A211" i="5"/>
  <c r="B211" i="5" l="1"/>
  <c r="B212" i="5"/>
  <c r="A214" i="5"/>
  <c r="A217" i="5" l="1"/>
  <c r="B215" i="5"/>
  <c r="B214" i="5"/>
  <c r="A220" i="5" l="1"/>
  <c r="B217" i="5"/>
  <c r="B218" i="5"/>
  <c r="B220" i="5" l="1"/>
  <c r="A223" i="5"/>
  <c r="B221" i="5"/>
  <c r="B223" i="5" l="1"/>
  <c r="B224" i="5"/>
  <c r="A226" i="5"/>
  <c r="B226" i="5" l="1"/>
  <c r="B227" i="5"/>
  <c r="A229" i="5"/>
  <c r="B229" i="5" l="1"/>
  <c r="B230" i="5"/>
  <c r="A232" i="5"/>
  <c r="B232" i="5" l="1"/>
  <c r="A235" i="5"/>
  <c r="B233" i="5"/>
  <c r="B235" i="5" l="1"/>
  <c r="B236" i="5"/>
  <c r="A238" i="5"/>
  <c r="B239" i="5" l="1"/>
  <c r="B238" i="5"/>
  <c r="A241" i="5"/>
  <c r="B242" i="5" l="1"/>
  <c r="B241" i="5"/>
  <c r="A244" i="5"/>
  <c r="B244" i="5" l="1"/>
  <c r="B245" i="5"/>
  <c r="A247" i="5"/>
  <c r="B247" i="5" l="1"/>
  <c r="B248" i="5"/>
  <c r="A250" i="5"/>
  <c r="B250" i="5" l="1"/>
  <c r="B251" i="5"/>
  <c r="A253" i="5"/>
  <c r="A256" i="5" l="1"/>
  <c r="B253" i="5"/>
  <c r="B254" i="5"/>
  <c r="B256" i="5" l="1"/>
  <c r="A259" i="5"/>
  <c r="B257" i="5"/>
  <c r="B260" i="5" l="1"/>
  <c r="B25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tc={CDCE36C8-2B25-42B5-A000-011C2DA9C4EF}</author>
  </authors>
  <commentList>
    <comment ref="O2" authorId="0" shapeId="0" xr:uid="{CDCE36C8-2B25-42B5-A000-011C2DA9C4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　→　前回引用
▽　→　修正して引用</t>
      </text>
    </comment>
  </commentList>
</comments>
</file>

<file path=xl/sharedStrings.xml><?xml version="1.0" encoding="utf-8"?>
<sst xmlns="http://schemas.openxmlformats.org/spreadsheetml/2006/main" count="6990" uniqueCount="882">
  <si>
    <t>TOP</t>
    <phoneticPr fontId="1"/>
  </si>
  <si>
    <t>※太字が項目</t>
    <rPh sb="1" eb="3">
      <t>フトジ</t>
    </rPh>
    <rPh sb="4" eb="6">
      <t>コウモク</t>
    </rPh>
    <phoneticPr fontId="1"/>
  </si>
  <si>
    <t>▼エクセル上で分かりやすくしている名称</t>
    <rPh sb="5" eb="6">
      <t>ジョウ</t>
    </rPh>
    <rPh sb="7" eb="8">
      <t>ワ</t>
    </rPh>
    <rPh sb="17" eb="19">
      <t>メイショウ</t>
    </rPh>
    <phoneticPr fontId="1"/>
  </si>
  <si>
    <t>新しく作る</t>
    <rPh sb="0" eb="1">
      <t>アタラ</t>
    </rPh>
    <rPh sb="3" eb="4">
      <t>ツク</t>
    </rPh>
    <phoneticPr fontId="1"/>
  </si>
  <si>
    <t>太字は作る</t>
    <rPh sb="0" eb="2">
      <t>フトジ</t>
    </rPh>
    <rPh sb="3" eb="4">
      <t>ツク</t>
    </rPh>
    <phoneticPr fontId="1"/>
  </si>
  <si>
    <t>表引きイメージ</t>
    <rPh sb="0" eb="2">
      <t>ヒョウビ</t>
    </rPh>
    <phoneticPr fontId="1"/>
  </si>
  <si>
    <t>区分
No</t>
    <rPh sb="0" eb="2">
      <t>クブン</t>
    </rPh>
    <phoneticPr fontId="1"/>
  </si>
  <si>
    <t>枚葉No</t>
    <rPh sb="0" eb="2">
      <t>マイヨウ</t>
    </rPh>
    <phoneticPr fontId="1"/>
  </si>
  <si>
    <t>区分</t>
    <rPh sb="0" eb="2">
      <t>クブン</t>
    </rPh>
    <phoneticPr fontId="1"/>
  </si>
  <si>
    <t>区分２</t>
    <rPh sb="0" eb="2">
      <t>クブン</t>
    </rPh>
    <phoneticPr fontId="1"/>
  </si>
  <si>
    <t>区分３</t>
    <rPh sb="0" eb="2">
      <t>クブン</t>
    </rPh>
    <phoneticPr fontId="1"/>
  </si>
  <si>
    <t>枚葉</t>
    <rPh sb="0" eb="2">
      <t>マイヨウ</t>
    </rPh>
    <phoneticPr fontId="1"/>
  </si>
  <si>
    <t>概要名</t>
    <rPh sb="0" eb="3">
      <t>ガイヨウメイ</t>
    </rPh>
    <phoneticPr fontId="1"/>
  </si>
  <si>
    <t>データ型</t>
    <rPh sb="3" eb="4">
      <t>カタ</t>
    </rPh>
    <phoneticPr fontId="1"/>
  </si>
  <si>
    <t>tbx順</t>
    <rPh sb="3" eb="4">
      <t>ジュン</t>
    </rPh>
    <phoneticPr fontId="1"/>
  </si>
  <si>
    <t>[</t>
    <phoneticPr fontId="1"/>
  </si>
  <si>
    <t>項目</t>
    <rPh sb="0" eb="2">
      <t>コウモク</t>
    </rPh>
    <phoneticPr fontId="1"/>
  </si>
  <si>
    <t>]</t>
    <phoneticPr fontId="1"/>
  </si>
  <si>
    <t>フォーム変数
(&amp;省略)</t>
    <rPh sb="4" eb="6">
      <t>ヘンスウ</t>
    </rPh>
    <rPh sb="9" eb="11">
      <t>ショウリャク</t>
    </rPh>
    <phoneticPr fontId="1"/>
  </si>
  <si>
    <t>Boot
Num</t>
    <phoneticPr fontId="1"/>
  </si>
  <si>
    <t>前回引用</t>
    <rPh sb="0" eb="2">
      <t>ゼンカイ</t>
    </rPh>
    <rPh sb="2" eb="4">
      <t>インヨウ</t>
    </rPh>
    <phoneticPr fontId="1"/>
  </si>
  <si>
    <t>条件分岐</t>
    <rPh sb="0" eb="2">
      <t>ジョウケン</t>
    </rPh>
    <rPh sb="2" eb="4">
      <t>ブンキ</t>
    </rPh>
    <phoneticPr fontId="1"/>
  </si>
  <si>
    <t>作業進捗</t>
    <rPh sb="0" eb="4">
      <t>サギョウシンチョク</t>
    </rPh>
    <phoneticPr fontId="1"/>
  </si>
  <si>
    <t>行制約</t>
    <rPh sb="0" eb="1">
      <t>ギョウ</t>
    </rPh>
    <rPh sb="1" eb="3">
      <t>セイヤク</t>
    </rPh>
    <phoneticPr fontId="1"/>
  </si>
  <si>
    <t>重複</t>
    <rPh sb="0" eb="2">
      <t>ジュウフク</t>
    </rPh>
    <phoneticPr fontId="1"/>
  </si>
  <si>
    <t>未定義</t>
    <rPh sb="0" eb="3">
      <t>ミテイギ</t>
    </rPh>
    <phoneticPr fontId="1"/>
  </si>
  <si>
    <t>初期挿入式</t>
    <rPh sb="0" eb="2">
      <t>ショキ</t>
    </rPh>
    <rPh sb="2" eb="4">
      <t>ソウニュウ</t>
    </rPh>
    <rPh sb="4" eb="5">
      <t>シキ</t>
    </rPh>
    <phoneticPr fontId="1"/>
  </si>
  <si>
    <t>項目制約式</t>
    <rPh sb="0" eb="2">
      <t>コウモク</t>
    </rPh>
    <rPh sb="2" eb="4">
      <t>セイヤク</t>
    </rPh>
    <rPh sb="4" eb="5">
      <t>シキ</t>
    </rPh>
    <phoneticPr fontId="1"/>
  </si>
  <si>
    <t>集合条件</t>
    <rPh sb="0" eb="2">
      <t>シュウゴウ</t>
    </rPh>
    <rPh sb="2" eb="4">
      <t>ジョウケン</t>
    </rPh>
    <phoneticPr fontId="1"/>
  </si>
  <si>
    <t>表引き</t>
    <rPh sb="0" eb="2">
      <t>ヒョウビ</t>
    </rPh>
    <phoneticPr fontId="1"/>
  </si>
  <si>
    <t>表引き
テーブル名</t>
    <rPh sb="0" eb="2">
      <t>ヒョウビ</t>
    </rPh>
    <rPh sb="8" eb="9">
      <t>メイ</t>
    </rPh>
    <phoneticPr fontId="1"/>
  </si>
  <si>
    <t>参照項目</t>
    <rPh sb="0" eb="2">
      <t>サンショウ</t>
    </rPh>
    <rPh sb="2" eb="4">
      <t>コウモク</t>
    </rPh>
    <phoneticPr fontId="1"/>
  </si>
  <si>
    <t>取り出し情報</t>
    <rPh sb="0" eb="1">
      <t>ト</t>
    </rPh>
    <rPh sb="2" eb="3">
      <t>ダ</t>
    </rPh>
    <rPh sb="4" eb="6">
      <t>ジョウホウ</t>
    </rPh>
    <phoneticPr fontId="1"/>
  </si>
  <si>
    <t>補足</t>
    <rPh sb="0" eb="2">
      <t>ホソク</t>
    </rPh>
    <phoneticPr fontId="1"/>
  </si>
  <si>
    <t>進捗</t>
    <rPh sb="0" eb="2">
      <t>シンチョク</t>
    </rPh>
    <phoneticPr fontId="1"/>
  </si>
  <si>
    <t>項目計算式</t>
    <rPh sb="0" eb="2">
      <t>コウモク</t>
    </rPh>
    <rPh sb="2" eb="5">
      <t>ケイサンシキ</t>
    </rPh>
    <phoneticPr fontId="1"/>
  </si>
  <si>
    <t>memo</t>
    <phoneticPr fontId="1"/>
  </si>
  <si>
    <t>伝票No</t>
    <rPh sb="0" eb="2">
      <t>デンヒョウ</t>
    </rPh>
    <phoneticPr fontId="1"/>
  </si>
  <si>
    <t>●</t>
    <phoneticPr fontId="1"/>
  </si>
  <si>
    <t>数値</t>
    <rPh sb="0" eb="2">
      <t>スウチ</t>
    </rPh>
    <phoneticPr fontId="1"/>
  </si>
  <si>
    <t>No.</t>
    <phoneticPr fontId="1"/>
  </si>
  <si>
    <t>１No</t>
    <phoneticPr fontId="1"/>
  </si>
  <si>
    <t>禁止</t>
    <rPh sb="0" eb="2">
      <t>キンシ</t>
    </rPh>
    <phoneticPr fontId="1"/>
  </si>
  <si>
    <t>#直前値([No.],1000000)+1</t>
    <rPh sb="1" eb="4">
      <t>チョクゼンチ</t>
    </rPh>
    <phoneticPr fontId="1"/>
  </si>
  <si>
    <t>9999999&gt;[]</t>
    <phoneticPr fontId="1"/>
  </si>
  <si>
    <t>データを反映する最後に実行</t>
  </si>
  <si>
    <t>更新日</t>
    <rPh sb="0" eb="3">
      <t>コウシンビ</t>
    </rPh>
    <phoneticPr fontId="1"/>
  </si>
  <si>
    <t>文字列</t>
    <rPh sb="0" eb="3">
      <t>モジレツ</t>
    </rPh>
    <phoneticPr fontId="1"/>
  </si>
  <si>
    <t>更新日</t>
  </si>
  <si>
    <t>１UpTime</t>
    <phoneticPr fontId="1"/>
  </si>
  <si>
    <t>削除</t>
    <rPh sb="0" eb="2">
      <t>サクジョ</t>
    </rPh>
    <phoneticPr fontId="1"/>
  </si>
  <si>
    <t>前回</t>
    <rPh sb="0" eb="2">
      <t>ゼンカイ</t>
    </rPh>
    <phoneticPr fontId="1"/>
  </si>
  <si>
    <t>前回伝票No</t>
  </si>
  <si>
    <t>２前回No</t>
    <rPh sb="1" eb="3">
      <t>ゼンカイ</t>
    </rPh>
    <phoneticPr fontId="1"/>
  </si>
  <si>
    <t>▼</t>
    <phoneticPr fontId="1"/>
  </si>
  <si>
    <t>検索反映した場合は自動的に反映される</t>
    <rPh sb="0" eb="2">
      <t>ケンサク</t>
    </rPh>
    <rPh sb="2" eb="4">
      <t>ハンエイ</t>
    </rPh>
    <rPh sb="6" eb="8">
      <t>バアイ</t>
    </rPh>
    <rPh sb="9" eb="11">
      <t>ジドウ</t>
    </rPh>
    <rPh sb="11" eb="12">
      <t>テキ</t>
    </rPh>
    <rPh sb="13" eb="15">
      <t>ハンエイ</t>
    </rPh>
    <phoneticPr fontId="1"/>
  </si>
  <si>
    <t>前回作業日</t>
    <rPh sb="0" eb="2">
      <t>ゼンカイ</t>
    </rPh>
    <rPh sb="2" eb="5">
      <t>サギョウビ</t>
    </rPh>
    <phoneticPr fontId="1"/>
  </si>
  <si>
    <t>日付</t>
    <rPh sb="0" eb="2">
      <t>ヒヅケ</t>
    </rPh>
    <phoneticPr fontId="1"/>
  </si>
  <si>
    <t>前回作業</t>
  </si>
  <si>
    <t>２前回作業日</t>
    <rPh sb="1" eb="3">
      <t>ゼンカイ</t>
    </rPh>
    <rPh sb="3" eb="6">
      <t>サギョウビ</t>
    </rPh>
    <phoneticPr fontId="1"/>
  </si>
  <si>
    <t>日付データにする。更新日の情報を取ってくる。</t>
    <rPh sb="0" eb="2">
      <t>ヒヅケ</t>
    </rPh>
    <rPh sb="9" eb="11">
      <t>コウシン</t>
    </rPh>
    <rPh sb="11" eb="12">
      <t>ビ</t>
    </rPh>
    <rPh sb="13" eb="15">
      <t>ジョウホウ</t>
    </rPh>
    <rPh sb="16" eb="17">
      <t>ト</t>
    </rPh>
    <phoneticPr fontId="1"/>
  </si>
  <si>
    <t>関連</t>
    <rPh sb="0" eb="2">
      <t>カンレン</t>
    </rPh>
    <phoneticPr fontId="1"/>
  </si>
  <si>
    <t>関連伝票No</t>
    <rPh sb="0" eb="2">
      <t>カンレン</t>
    </rPh>
    <rPh sb="2" eb="4">
      <t>デンヒョウ</t>
    </rPh>
    <phoneticPr fontId="1"/>
  </si>
  <si>
    <t>関連作業</t>
  </si>
  <si>
    <t>２関連No</t>
    <rPh sb="1" eb="3">
      <t>カンレン</t>
    </rPh>
    <phoneticPr fontId="1"/>
  </si>
  <si>
    <t>関連作業日</t>
    <rPh sb="0" eb="2">
      <t>カンレン</t>
    </rPh>
    <rPh sb="2" eb="5">
      <t>サギョウビ</t>
    </rPh>
    <phoneticPr fontId="1"/>
  </si>
  <si>
    <t>２関連作業日</t>
    <rPh sb="1" eb="3">
      <t>カンレン</t>
    </rPh>
    <rPh sb="3" eb="6">
      <t>サギョウビ</t>
    </rPh>
    <phoneticPr fontId="1"/>
  </si>
  <si>
    <t>--</t>
    <phoneticPr fontId="1"/>
  </si>
  <si>
    <t>伝票基本情報</t>
    <rPh sb="0" eb="2">
      <t>デンヒョウ</t>
    </rPh>
    <rPh sb="2" eb="4">
      <t>キホン</t>
    </rPh>
    <rPh sb="4" eb="6">
      <t>ジョウホウ</t>
    </rPh>
    <phoneticPr fontId="1"/>
  </si>
  <si>
    <t>区分</t>
  </si>
  <si>
    <t>３区分</t>
    <rPh sb="1" eb="3">
      <t>クブン</t>
    </rPh>
    <phoneticPr fontId="1"/>
  </si>
  <si>
    <t>なにこれ</t>
    <phoneticPr fontId="1"/>
  </si>
  <si>
    <t>受注日</t>
    <rPh sb="0" eb="3">
      <t>ジュチュウビ</t>
    </rPh>
    <phoneticPr fontId="1"/>
  </si>
  <si>
    <t>日時</t>
    <rPh sb="0" eb="2">
      <t>ニチジ</t>
    </rPh>
    <phoneticPr fontId="1"/>
  </si>
  <si>
    <t>受注日</t>
  </si>
  <si>
    <t>３受注日</t>
    <rPh sb="1" eb="4">
      <t>ジュチュウビ</t>
    </rPh>
    <phoneticPr fontId="1"/>
  </si>
  <si>
    <t>#日時値</t>
    <rPh sb="1" eb="3">
      <t>ニチジ</t>
    </rPh>
    <rPh sb="3" eb="4">
      <t>チ</t>
    </rPh>
    <phoneticPr fontId="1"/>
  </si>
  <si>
    <t>モジュールつける</t>
    <phoneticPr fontId="1"/>
  </si>
  <si>
    <t>入力日</t>
    <rPh sb="0" eb="3">
      <t>ニュウリョクビ</t>
    </rPh>
    <phoneticPr fontId="1"/>
  </si>
  <si>
    <t>入力日</t>
  </si>
  <si>
    <t>３入力日</t>
    <rPh sb="1" eb="3">
      <t>ニュウリョク</t>
    </rPh>
    <rPh sb="3" eb="4">
      <t>ヒ</t>
    </rPh>
    <phoneticPr fontId="1"/>
  </si>
  <si>
    <t>営業CD</t>
    <rPh sb="0" eb="2">
      <t>エイギョウ</t>
    </rPh>
    <phoneticPr fontId="1"/>
  </si>
  <si>
    <t>営業ＣＤ</t>
  </si>
  <si>
    <t>３営業担当CD</t>
    <rPh sb="1" eb="5">
      <t>エイギョウタントウ</t>
    </rPh>
    <phoneticPr fontId="1"/>
  </si>
  <si>
    <t>営業TBLから</t>
    <rPh sb="0" eb="2">
      <t>エイギョウ</t>
    </rPh>
    <phoneticPr fontId="1"/>
  </si>
  <si>
    <t>010_01_営業リスト</t>
  </si>
  <si>
    <t>名称出す</t>
    <rPh sb="0" eb="2">
      <t>メイショウ</t>
    </rPh>
    <rPh sb="2" eb="3">
      <t>ダ</t>
    </rPh>
    <phoneticPr fontId="1"/>
  </si>
  <si>
    <t>☑</t>
    <phoneticPr fontId="1"/>
  </si>
  <si>
    <t>一括反映ボタン作る</t>
    <rPh sb="0" eb="2">
      <t>イッカツ</t>
    </rPh>
    <rPh sb="2" eb="4">
      <t>ハンエイ</t>
    </rPh>
    <rPh sb="7" eb="8">
      <t>ツク</t>
    </rPh>
    <phoneticPr fontId="1"/>
  </si>
  <si>
    <t>営業名</t>
    <rPh sb="0" eb="2">
      <t>エイギョウ</t>
    </rPh>
    <rPh sb="2" eb="3">
      <t>メイ</t>
    </rPh>
    <phoneticPr fontId="1"/>
  </si>
  <si>
    <t>営業</t>
  </si>
  <si>
    <t>３営業担当</t>
    <rPh sb="1" eb="3">
      <t>エイギョウ</t>
    </rPh>
    <rPh sb="3" eb="5">
      <t>タントウ</t>
    </rPh>
    <phoneticPr fontId="1"/>
  </si>
  <si>
    <t>営業リスト</t>
    <rPh sb="0" eb="2">
      <t>エイギョウ</t>
    </rPh>
    <phoneticPr fontId="1"/>
  </si>
  <si>
    <t>↓</t>
    <phoneticPr fontId="1"/>
  </si>
  <si>
    <t>所在CD</t>
    <rPh sb="0" eb="2">
      <t>ショザイ</t>
    </rPh>
    <phoneticPr fontId="1"/>
  </si>
  <si>
    <t>所</t>
  </si>
  <si>
    <t>３営業所CD</t>
    <rPh sb="1" eb="4">
      <t>エイギョウショ</t>
    </rPh>
    <phoneticPr fontId="1"/>
  </si>
  <si>
    <t>所在出す</t>
    <rPh sb="0" eb="2">
      <t>ショザイ</t>
    </rPh>
    <rPh sb="2" eb="3">
      <t>ダ</t>
    </rPh>
    <phoneticPr fontId="1"/>
  </si>
  <si>
    <t>所在名</t>
    <rPh sb="0" eb="2">
      <t>ショザイ</t>
    </rPh>
    <rPh sb="2" eb="3">
      <t>メイ</t>
    </rPh>
    <phoneticPr fontId="1"/>
  </si>
  <si>
    <t>営業所</t>
  </si>
  <si>
    <t>３営業所</t>
    <rPh sb="1" eb="4">
      <t>エイギョウショ</t>
    </rPh>
    <phoneticPr fontId="1"/>
  </si>
  <si>
    <t>指名/入札</t>
    <rPh sb="0" eb="2">
      <t>シメイ</t>
    </rPh>
    <rPh sb="3" eb="5">
      <t>ニュウサツ</t>
    </rPh>
    <phoneticPr fontId="1"/>
  </si>
  <si>
    <t>受注</t>
  </si>
  <si>
    <t>３オーダータイプ</t>
    <phoneticPr fontId="1"/>
  </si>
  <si>
    <t>02_オーダーリスト</t>
    <phoneticPr fontId="1"/>
  </si>
  <si>
    <t>Type</t>
    <phoneticPr fontId="1"/>
  </si>
  <si>
    <t>得意先情報</t>
    <rPh sb="0" eb="3">
      <t>トクイサキ</t>
    </rPh>
    <rPh sb="3" eb="5">
      <t>ジョウホウ</t>
    </rPh>
    <phoneticPr fontId="1"/>
  </si>
  <si>
    <t>得意先コード</t>
    <rPh sb="0" eb="3">
      <t>トクイサキ</t>
    </rPh>
    <phoneticPr fontId="1"/>
  </si>
  <si>
    <t>得意先CD</t>
  </si>
  <si>
    <t>４得意先名CD</t>
    <rPh sb="1" eb="4">
      <t>トクイサキ</t>
    </rPh>
    <rPh sb="4" eb="5">
      <t>メイ</t>
    </rPh>
    <phoneticPr fontId="1"/>
  </si>
  <si>
    <t>TOKUIM</t>
    <phoneticPr fontId="1"/>
  </si>
  <si>
    <t>部署</t>
    <rPh sb="0" eb="2">
      <t>ブショ</t>
    </rPh>
    <phoneticPr fontId="1"/>
  </si>
  <si>
    <t>部署</t>
  </si>
  <si>
    <t>４得意先部署</t>
    <rPh sb="1" eb="4">
      <t>トクイサキ</t>
    </rPh>
    <rPh sb="4" eb="6">
      <t>ブショ</t>
    </rPh>
    <phoneticPr fontId="1"/>
  </si>
  <si>
    <t>　│</t>
    <phoneticPr fontId="1"/>
  </si>
  <si>
    <t>担当</t>
    <rPh sb="0" eb="2">
      <t>タントウ</t>
    </rPh>
    <phoneticPr fontId="1"/>
  </si>
  <si>
    <t>担当</t>
  </si>
  <si>
    <t>４得意先担当</t>
    <rPh sb="1" eb="4">
      <t>トクイサキ</t>
    </rPh>
    <rPh sb="4" eb="6">
      <t>タントウ</t>
    </rPh>
    <phoneticPr fontId="1"/>
  </si>
  <si>
    <t>郵便番号</t>
    <rPh sb="0" eb="4">
      <t>ユウビンバンゴウ</t>
    </rPh>
    <phoneticPr fontId="1"/>
  </si>
  <si>
    <t>得意先〒</t>
  </si>
  <si>
    <t>４得意先郵便番号</t>
    <rPh sb="1" eb="4">
      <t>トクイサキ</t>
    </rPh>
    <rPh sb="4" eb="8">
      <t>ユウビンバンゴウ</t>
    </rPh>
    <phoneticPr fontId="1"/>
  </si>
  <si>
    <t>電話1</t>
    <rPh sb="0" eb="2">
      <t>デンワ</t>
    </rPh>
    <phoneticPr fontId="1"/>
  </si>
  <si>
    <t>得意先電話</t>
  </si>
  <si>
    <t>４得意先電話１</t>
    <rPh sb="1" eb="4">
      <t>トクイサキ</t>
    </rPh>
    <rPh sb="4" eb="6">
      <t>デンワ</t>
    </rPh>
    <phoneticPr fontId="1"/>
  </si>
  <si>
    <t>電話2</t>
    <rPh sb="0" eb="2">
      <t>デンワ</t>
    </rPh>
    <phoneticPr fontId="1"/>
  </si>
  <si>
    <t>４得意先電話２</t>
    <rPh sb="1" eb="4">
      <t>トクイサキ</t>
    </rPh>
    <rPh sb="4" eb="6">
      <t>デンワ</t>
    </rPh>
    <phoneticPr fontId="1"/>
  </si>
  <si>
    <t>住所</t>
    <rPh sb="0" eb="2">
      <t>ジュウショ</t>
    </rPh>
    <phoneticPr fontId="1"/>
  </si>
  <si>
    <t>得意先住所</t>
  </si>
  <si>
    <t>４得意先住所</t>
    <rPh sb="1" eb="4">
      <t>トクイサキ</t>
    </rPh>
    <rPh sb="4" eb="6">
      <t>ジュウショ</t>
    </rPh>
    <phoneticPr fontId="1"/>
  </si>
  <si>
    <t>郵便番号tbl</t>
    <rPh sb="0" eb="2">
      <t>ユウビン</t>
    </rPh>
    <rPh sb="2" eb="4">
      <t>バンゴウ</t>
    </rPh>
    <phoneticPr fontId="1"/>
  </si>
  <si>
    <t>郵便番号tbl</t>
  </si>
  <si>
    <t>　│　あんま意味ないかもね。</t>
    <rPh sb="6" eb="8">
      <t>イミ</t>
    </rPh>
    <phoneticPr fontId="1"/>
  </si>
  <si>
    <t>FAX</t>
    <phoneticPr fontId="1"/>
  </si>
  <si>
    <t>得意先FAX</t>
  </si>
  <si>
    <t>４得意先FAX</t>
    <rPh sb="1" eb="4">
      <t>トクイサキ</t>
    </rPh>
    <phoneticPr fontId="1"/>
  </si>
  <si>
    <t>得意先名</t>
    <rPh sb="0" eb="3">
      <t>トクイサキ</t>
    </rPh>
    <rPh sb="3" eb="4">
      <t>メイ</t>
    </rPh>
    <phoneticPr fontId="1"/>
  </si>
  <si>
    <t>得意先</t>
  </si>
  <si>
    <t>４得意先名</t>
    <rPh sb="1" eb="4">
      <t>トクイサキ</t>
    </rPh>
    <rPh sb="4" eb="5">
      <t>メイ</t>
    </rPh>
    <phoneticPr fontId="1"/>
  </si>
  <si>
    <t>TOKUIM.tbl</t>
    <phoneticPr fontId="1"/>
  </si>
  <si>
    <t>←┘</t>
    <phoneticPr fontId="1"/>
  </si>
  <si>
    <t>個人情報</t>
    <rPh sb="0" eb="4">
      <t>コジンジョウホウ</t>
    </rPh>
    <phoneticPr fontId="1"/>
  </si>
  <si>
    <t>担当者</t>
    <rPh sb="0" eb="3">
      <t>タントウシャ</t>
    </rPh>
    <phoneticPr fontId="1"/>
  </si>
  <si>
    <t>個人情報</t>
  </si>
  <si>
    <t>５保存担当</t>
    <rPh sb="1" eb="3">
      <t>ホゾン</t>
    </rPh>
    <rPh sb="3" eb="5">
      <t>タントウ</t>
    </rPh>
    <phoneticPr fontId="1"/>
  </si>
  <si>
    <t>個人情報ランク</t>
    <rPh sb="0" eb="4">
      <t>コジンジョウホウ</t>
    </rPh>
    <phoneticPr fontId="1"/>
  </si>
  <si>
    <t>個人情報区分</t>
  </si>
  <si>
    <t>５情報ランク</t>
    <rPh sb="1" eb="3">
      <t>ジョウホウ</t>
    </rPh>
    <phoneticPr fontId="1"/>
  </si>
  <si>
    <t>A/重要な個人情報（名簿・経営案・社外マル秘・発送リスト・試験問題など）
B/個人情報（名刺・年賀状・請求書・組織図など）
C/個人情報以外（個人名のみ・選挙名刺・封筒・パンフなど）</t>
    <rPh sb="2" eb="4">
      <t>ジュウヨウ</t>
    </rPh>
    <rPh sb="5" eb="7">
      <t>コジン</t>
    </rPh>
    <rPh sb="7" eb="9">
      <t>ジョウホウ</t>
    </rPh>
    <rPh sb="10" eb="12">
      <t>メイボ</t>
    </rPh>
    <rPh sb="13" eb="15">
      <t>ケイエイ</t>
    </rPh>
    <rPh sb="15" eb="16">
      <t>アン</t>
    </rPh>
    <rPh sb="17" eb="19">
      <t>シャガイ</t>
    </rPh>
    <rPh sb="21" eb="22">
      <t>ヒ</t>
    </rPh>
    <rPh sb="23" eb="25">
      <t>ハッソウ</t>
    </rPh>
    <rPh sb="29" eb="31">
      <t>シケン</t>
    </rPh>
    <rPh sb="31" eb="33">
      <t>モンダイ</t>
    </rPh>
    <rPh sb="39" eb="43">
      <t>コジンジョウホウ</t>
    </rPh>
    <rPh sb="44" eb="46">
      <t>メイシ</t>
    </rPh>
    <rPh sb="47" eb="50">
      <t>ネンガジョウ</t>
    </rPh>
    <rPh sb="51" eb="54">
      <t>セイキュウショ</t>
    </rPh>
    <rPh sb="55" eb="58">
      <t>ソシキズ</t>
    </rPh>
    <rPh sb="64" eb="68">
      <t>コジンジョウホウ</t>
    </rPh>
    <rPh sb="68" eb="70">
      <t>イガイ</t>
    </rPh>
    <rPh sb="71" eb="74">
      <t>コジンメイ</t>
    </rPh>
    <rPh sb="77" eb="81">
      <t>センキョメイシ</t>
    </rPh>
    <rPh sb="82" eb="84">
      <t>フウトウ</t>
    </rPh>
    <phoneticPr fontId="1"/>
  </si>
  <si>
    <t>03_情報ランクリスト</t>
    <rPh sb="3" eb="5">
      <t>ジョウホウ</t>
    </rPh>
    <phoneticPr fontId="1"/>
  </si>
  <si>
    <t>ランク詳細</t>
    <rPh sb="3" eb="5">
      <t>ショウサイ</t>
    </rPh>
    <phoneticPr fontId="1"/>
  </si>
  <si>
    <t>データ保管</t>
    <rPh sb="3" eb="5">
      <t>ホカン</t>
    </rPh>
    <phoneticPr fontId="1"/>
  </si>
  <si>
    <t>データ保存</t>
    <rPh sb="3" eb="5">
      <t>ホゾン</t>
    </rPh>
    <phoneticPr fontId="1"/>
  </si>
  <si>
    <t>データ保存</t>
  </si>
  <si>
    <t>６保存有無</t>
    <phoneticPr fontId="1"/>
  </si>
  <si>
    <t>不要
3か月以内
１年２か月以内
１年２か月以上</t>
    <rPh sb="0" eb="2">
      <t>フヨウ</t>
    </rPh>
    <rPh sb="5" eb="6">
      <t>ゲツ</t>
    </rPh>
    <rPh sb="6" eb="8">
      <t>イナイ</t>
    </rPh>
    <rPh sb="10" eb="11">
      <t>ネン</t>
    </rPh>
    <rPh sb="13" eb="14">
      <t>ゲツ</t>
    </rPh>
    <rPh sb="14" eb="16">
      <t>イナイ</t>
    </rPh>
    <rPh sb="23" eb="24">
      <t>ジョウ</t>
    </rPh>
    <phoneticPr fontId="1"/>
  </si>
  <si>
    <t>04_保存期間リスト</t>
    <rPh sb="3" eb="7">
      <t>ホゾンキカン</t>
    </rPh>
    <phoneticPr fontId="1"/>
  </si>
  <si>
    <t>保存期間情報</t>
    <rPh sb="0" eb="4">
      <t>ホゾンキカン</t>
    </rPh>
    <rPh sb="4" eb="6">
      <t>ジョウホウ</t>
    </rPh>
    <phoneticPr fontId="1"/>
  </si>
  <si>
    <t>追加登録できる</t>
    <rPh sb="0" eb="2">
      <t>ツイカ</t>
    </rPh>
    <rPh sb="2" eb="4">
      <t>トウロク</t>
    </rPh>
    <phoneticPr fontId="1"/>
  </si>
  <si>
    <t>品名</t>
    <rPh sb="0" eb="2">
      <t>ヒンメイ</t>
    </rPh>
    <phoneticPr fontId="1"/>
  </si>
  <si>
    <t>品名</t>
  </si>
  <si>
    <t>７品名</t>
    <rPh sb="1" eb="3">
      <t>ヒンメイ</t>
    </rPh>
    <phoneticPr fontId="1"/>
  </si>
  <si>
    <t>積算情報</t>
    <rPh sb="0" eb="2">
      <t>セキサン</t>
    </rPh>
    <rPh sb="2" eb="4">
      <t>ジョウホウ</t>
    </rPh>
    <phoneticPr fontId="1"/>
  </si>
  <si>
    <t>合計金額</t>
    <rPh sb="0" eb="2">
      <t>ゴウケイ</t>
    </rPh>
    <rPh sb="2" eb="4">
      <t>キンガク</t>
    </rPh>
    <phoneticPr fontId="1"/>
  </si>
  <si>
    <t>通貨</t>
    <rPh sb="0" eb="2">
      <t>ツウカ</t>
    </rPh>
    <phoneticPr fontId="1"/>
  </si>
  <si>
    <t>合計</t>
  </si>
  <si>
    <t>８合計金額</t>
    <rPh sb="1" eb="3">
      <t>ゴウケイ</t>
    </rPh>
    <rPh sb="3" eb="5">
      <t>キンガク</t>
    </rPh>
    <phoneticPr fontId="1"/>
  </si>
  <si>
    <t>税</t>
    <rPh sb="0" eb="1">
      <t>ゼイ</t>
    </rPh>
    <phoneticPr fontId="1"/>
  </si>
  <si>
    <t>税</t>
  </si>
  <si>
    <t>８税タイプ</t>
    <rPh sb="1" eb="2">
      <t>ゼイ</t>
    </rPh>
    <phoneticPr fontId="1"/>
  </si>
  <si>
    <t>税込
税別</t>
    <rPh sb="0" eb="2">
      <t>ゼイコ</t>
    </rPh>
    <rPh sb="3" eb="5">
      <t>ゼイベツ</t>
    </rPh>
    <phoneticPr fontId="1"/>
  </si>
  <si>
    <t>05_税タイプリスト</t>
    <rPh sb="3" eb="4">
      <t>ゼイ</t>
    </rPh>
    <phoneticPr fontId="1"/>
  </si>
  <si>
    <t>８税込み価格</t>
    <rPh sb="1" eb="3">
      <t>ゼイコ</t>
    </rPh>
    <rPh sb="4" eb="6">
      <t>カカク</t>
    </rPh>
    <phoneticPr fontId="1"/>
  </si>
  <si>
    <t>組版</t>
    <rPh sb="0" eb="2">
      <t>クミハン</t>
    </rPh>
    <phoneticPr fontId="1"/>
  </si>
  <si>
    <t>組版</t>
  </si>
  <si>
    <t>８組版金額</t>
    <rPh sb="1" eb="3">
      <t>クミハン</t>
    </rPh>
    <rPh sb="3" eb="5">
      <t>キンガク</t>
    </rPh>
    <phoneticPr fontId="1"/>
  </si>
  <si>
    <t>スキャン・PS</t>
  </si>
  <si>
    <t>Scan・PS</t>
  </si>
  <si>
    <t>８スキャン金額</t>
    <rPh sb="5" eb="7">
      <t>キンガク</t>
    </rPh>
    <phoneticPr fontId="1"/>
  </si>
  <si>
    <t>印刷</t>
    <rPh sb="0" eb="2">
      <t>インサツ</t>
    </rPh>
    <phoneticPr fontId="1"/>
  </si>
  <si>
    <t>印刷</t>
  </si>
  <si>
    <t>８印刷金額</t>
    <rPh sb="1" eb="3">
      <t>インサツ</t>
    </rPh>
    <rPh sb="3" eb="5">
      <t>キンガク</t>
    </rPh>
    <phoneticPr fontId="1"/>
  </si>
  <si>
    <t>製本</t>
    <rPh sb="0" eb="2">
      <t>セイホン</t>
    </rPh>
    <phoneticPr fontId="1"/>
  </si>
  <si>
    <t>製本</t>
  </si>
  <si>
    <t>８製本金額</t>
    <rPh sb="1" eb="3">
      <t>セイホン</t>
    </rPh>
    <rPh sb="3" eb="5">
      <t>キンガク</t>
    </rPh>
    <phoneticPr fontId="1"/>
  </si>
  <si>
    <t>小計</t>
    <rPh sb="0" eb="2">
      <t>ショウケイ</t>
    </rPh>
    <phoneticPr fontId="1"/>
  </si>
  <si>
    <t>小計</t>
  </si>
  <si>
    <t>８小計金額</t>
    <rPh sb="1" eb="3">
      <t>ショウケイ</t>
    </rPh>
    <rPh sb="3" eb="5">
      <t>キンガク</t>
    </rPh>
    <phoneticPr fontId="1"/>
  </si>
  <si>
    <t>[組版]+[スキャン]+[印刷]+[製本]</t>
    <rPh sb="1" eb="3">
      <t>クミハン</t>
    </rPh>
    <rPh sb="13" eb="15">
      <t>インサツ</t>
    </rPh>
    <rPh sb="18" eb="20">
      <t>セイホン</t>
    </rPh>
    <phoneticPr fontId="1"/>
  </si>
  <si>
    <t>用紙</t>
    <rPh sb="0" eb="2">
      <t>ヨウシ</t>
    </rPh>
    <phoneticPr fontId="1"/>
  </si>
  <si>
    <t>用紙</t>
  </si>
  <si>
    <t>８用紙金額</t>
    <rPh sb="1" eb="3">
      <t>ヨウシ</t>
    </rPh>
    <rPh sb="3" eb="5">
      <t>キンガク</t>
    </rPh>
    <phoneticPr fontId="1"/>
  </si>
  <si>
    <t>外注</t>
    <rPh sb="0" eb="2">
      <t>ガイチュウ</t>
    </rPh>
    <phoneticPr fontId="1"/>
  </si>
  <si>
    <t>外注</t>
  </si>
  <si>
    <t>８外注金額</t>
    <rPh sb="1" eb="3">
      <t>ガイチュウ</t>
    </rPh>
    <rPh sb="3" eb="5">
      <t>キンガク</t>
    </rPh>
    <phoneticPr fontId="1"/>
  </si>
  <si>
    <t>送料</t>
    <rPh sb="0" eb="2">
      <t>ソウリョウ</t>
    </rPh>
    <phoneticPr fontId="1"/>
  </si>
  <si>
    <t>送料</t>
  </si>
  <si>
    <t>８送料金額</t>
    <rPh sb="1" eb="3">
      <t>ソウリョウ</t>
    </rPh>
    <rPh sb="3" eb="5">
      <t>キンガク</t>
    </rPh>
    <phoneticPr fontId="1"/>
  </si>
  <si>
    <t>単価</t>
    <rPh sb="0" eb="2">
      <t>タンカ</t>
    </rPh>
    <phoneticPr fontId="1"/>
  </si>
  <si>
    <t>単価</t>
  </si>
  <si>
    <t>８単価金額</t>
    <rPh sb="1" eb="3">
      <t>タンカ</t>
    </rPh>
    <rPh sb="3" eb="5">
      <t>キンガク</t>
    </rPh>
    <phoneticPr fontId="1"/>
  </si>
  <si>
    <t>合計金額/確定部数</t>
    <rPh sb="0" eb="4">
      <t>ゴウケイキンガク</t>
    </rPh>
    <rPh sb="5" eb="7">
      <t>カクテイ</t>
    </rPh>
    <rPh sb="7" eb="9">
      <t>ブスウ</t>
    </rPh>
    <phoneticPr fontId="1"/>
  </si>
  <si>
    <t>粗利</t>
    <rPh sb="0" eb="2">
      <t>アラリ</t>
    </rPh>
    <phoneticPr fontId="1"/>
  </si>
  <si>
    <t>粗利</t>
  </si>
  <si>
    <t>８粗利額</t>
    <rPh sb="1" eb="3">
      <t>アラリ</t>
    </rPh>
    <rPh sb="3" eb="4">
      <t>ガク</t>
    </rPh>
    <phoneticPr fontId="1"/>
  </si>
  <si>
    <t>合計-（小計+用紙+外注+送料）</t>
    <rPh sb="0" eb="2">
      <t>ゴウケイ</t>
    </rPh>
    <rPh sb="4" eb="6">
      <t>ショウケイ</t>
    </rPh>
    <rPh sb="7" eb="9">
      <t>ヨウシ</t>
    </rPh>
    <rPh sb="10" eb="12">
      <t>ガイチュウ</t>
    </rPh>
    <rPh sb="13" eb="15">
      <t>ソウリョウ</t>
    </rPh>
    <phoneticPr fontId="1"/>
  </si>
  <si>
    <t>粗利率</t>
    <rPh sb="0" eb="2">
      <t>アラリ</t>
    </rPh>
    <rPh sb="2" eb="3">
      <t>リツ</t>
    </rPh>
    <phoneticPr fontId="1"/>
  </si>
  <si>
    <t>８粗利率</t>
    <rPh sb="1" eb="4">
      <t>アラリリツ</t>
    </rPh>
    <phoneticPr fontId="1"/>
  </si>
  <si>
    <t>粗利/合計</t>
    <rPh sb="0" eb="2">
      <t>アラリ</t>
    </rPh>
    <rPh sb="3" eb="5">
      <t>ゴウケイ</t>
    </rPh>
    <phoneticPr fontId="1"/>
  </si>
  <si>
    <t>立替１</t>
    <rPh sb="0" eb="2">
      <t>タテカエ</t>
    </rPh>
    <phoneticPr fontId="1"/>
  </si>
  <si>
    <t>立替１</t>
  </si>
  <si>
    <t>８立替タイプ１</t>
    <rPh sb="1" eb="3">
      <t>タテカエ</t>
    </rPh>
    <phoneticPr fontId="1"/>
  </si>
  <si>
    <t>折込料
配送料
ハガキ
送料</t>
    <rPh sb="0" eb="1">
      <t>オ</t>
    </rPh>
    <rPh sb="1" eb="2">
      <t>コ</t>
    </rPh>
    <rPh sb="2" eb="3">
      <t>リョウ</t>
    </rPh>
    <rPh sb="4" eb="7">
      <t>ハイソウリョウ</t>
    </rPh>
    <rPh sb="12" eb="14">
      <t>ソウリョウ</t>
    </rPh>
    <phoneticPr fontId="1"/>
  </si>
  <si>
    <t>06_立替タイプ</t>
    <rPh sb="3" eb="5">
      <t>タテカエ</t>
    </rPh>
    <phoneticPr fontId="1"/>
  </si>
  <si>
    <t>☑</t>
  </si>
  <si>
    <t>立替金額１</t>
    <rPh sb="0" eb="4">
      <t>タテカエキンガク</t>
    </rPh>
    <phoneticPr fontId="1"/>
  </si>
  <si>
    <t>立替金１</t>
  </si>
  <si>
    <t>８立替金額１</t>
    <rPh sb="1" eb="3">
      <t>タテカエ</t>
    </rPh>
    <rPh sb="3" eb="5">
      <t>キンガク</t>
    </rPh>
    <phoneticPr fontId="1"/>
  </si>
  <si>
    <t>立替２</t>
    <rPh sb="0" eb="2">
      <t>タテカエ</t>
    </rPh>
    <phoneticPr fontId="1"/>
  </si>
  <si>
    <t>立替２</t>
  </si>
  <si>
    <t>８立替タイプ２</t>
    <rPh sb="1" eb="3">
      <t>タテカエ</t>
    </rPh>
    <phoneticPr fontId="1"/>
  </si>
  <si>
    <t>立替タイプ</t>
    <rPh sb="0" eb="2">
      <t>タテカエ</t>
    </rPh>
    <phoneticPr fontId="1"/>
  </si>
  <si>
    <t>立替金額２</t>
    <rPh sb="0" eb="4">
      <t>タテカエキンガク</t>
    </rPh>
    <phoneticPr fontId="1"/>
  </si>
  <si>
    <t>立替金２</t>
  </si>
  <si>
    <t>８立替金額２</t>
    <rPh sb="1" eb="3">
      <t>タテカエ</t>
    </rPh>
    <rPh sb="3" eb="5">
      <t>キンガク</t>
    </rPh>
    <phoneticPr fontId="1"/>
  </si>
  <si>
    <t>確定</t>
    <rPh sb="0" eb="2">
      <t>カクテイ</t>
    </rPh>
    <phoneticPr fontId="1"/>
  </si>
  <si>
    <t>納品書番号</t>
    <rPh sb="0" eb="3">
      <t>ノウヒンショ</t>
    </rPh>
    <rPh sb="3" eb="5">
      <t>バンゴウ</t>
    </rPh>
    <phoneticPr fontId="1"/>
  </si>
  <si>
    <t>納品書No.</t>
  </si>
  <si>
    <t>９納品書番号</t>
    <rPh sb="1" eb="4">
      <t>ノウヒンショ</t>
    </rPh>
    <rPh sb="4" eb="6">
      <t>バンゴウ</t>
    </rPh>
    <phoneticPr fontId="1"/>
  </si>
  <si>
    <t>売上日</t>
    <rPh sb="0" eb="3">
      <t>ウリアゲビ</t>
    </rPh>
    <phoneticPr fontId="1"/>
  </si>
  <si>
    <t>売上日</t>
  </si>
  <si>
    <t>９売上日</t>
    <rPh sb="1" eb="4">
      <t>ウリアゲビ</t>
    </rPh>
    <phoneticPr fontId="1"/>
  </si>
  <si>
    <t>決定金額</t>
    <rPh sb="0" eb="4">
      <t>ケッテイキンガク</t>
    </rPh>
    <phoneticPr fontId="1"/>
  </si>
  <si>
    <t>確定金額</t>
  </si>
  <si>
    <t>９決定金額</t>
    <rPh sb="1" eb="5">
      <t>ケッテイキンガク</t>
    </rPh>
    <phoneticPr fontId="1"/>
  </si>
  <si>
    <t>業務詳細</t>
    <rPh sb="0" eb="2">
      <t>ギョウム</t>
    </rPh>
    <rPh sb="2" eb="4">
      <t>ショウサイ</t>
    </rPh>
    <phoneticPr fontId="1"/>
  </si>
  <si>
    <t>概要情報</t>
    <rPh sb="0" eb="2">
      <t>ガイヨウ</t>
    </rPh>
    <rPh sb="2" eb="4">
      <t>ジョウホウ</t>
    </rPh>
    <phoneticPr fontId="1"/>
  </si>
  <si>
    <t>校正日</t>
    <rPh sb="0" eb="3">
      <t>コウセイビ</t>
    </rPh>
    <phoneticPr fontId="1"/>
  </si>
  <si>
    <t>校正予定</t>
    <rPh sb="0" eb="2">
      <t>コウセイ</t>
    </rPh>
    <rPh sb="2" eb="4">
      <t>ヨテイ</t>
    </rPh>
    <phoneticPr fontId="1"/>
  </si>
  <si>
    <t>校正責任</t>
  </si>
  <si>
    <t>１０校正タイプ</t>
    <rPh sb="2" eb="4">
      <t>コウセイ</t>
    </rPh>
    <phoneticPr fontId="1"/>
  </si>
  <si>
    <t>責任</t>
    <rPh sb="0" eb="2">
      <t>セキニン</t>
    </rPh>
    <phoneticPr fontId="1"/>
  </si>
  <si>
    <t>07_校正タイプ</t>
    <rPh sb="3" eb="5">
      <t>コウセイ</t>
    </rPh>
    <phoneticPr fontId="1"/>
  </si>
  <si>
    <t>校正日</t>
  </si>
  <si>
    <t>１０校正日</t>
    <rPh sb="2" eb="4">
      <t>コウセイ</t>
    </rPh>
    <rPh sb="4" eb="5">
      <t>ヒ</t>
    </rPh>
    <phoneticPr fontId="1"/>
  </si>
  <si>
    <t>仕上日</t>
    <rPh sb="0" eb="2">
      <t>シアゲ</t>
    </rPh>
    <rPh sb="2" eb="3">
      <t>ビ</t>
    </rPh>
    <phoneticPr fontId="1"/>
  </si>
  <si>
    <t>仕上予定</t>
    <rPh sb="0" eb="4">
      <t>シアゲヨテイ</t>
    </rPh>
    <phoneticPr fontId="1"/>
  </si>
  <si>
    <t>仕上予定</t>
  </si>
  <si>
    <t>１０仕上タイプ</t>
    <rPh sb="2" eb="4">
      <t>シアゲ</t>
    </rPh>
    <phoneticPr fontId="1"/>
  </si>
  <si>
    <t>予定
確定</t>
    <rPh sb="0" eb="2">
      <t>ヨテイ</t>
    </rPh>
    <rPh sb="3" eb="5">
      <t>カクテイ</t>
    </rPh>
    <phoneticPr fontId="1"/>
  </si>
  <si>
    <t>校正タイプ</t>
    <rPh sb="0" eb="2">
      <t>コウセイ</t>
    </rPh>
    <phoneticPr fontId="1"/>
  </si>
  <si>
    <t>仕上日</t>
    <rPh sb="0" eb="3">
      <t>シアゲビ</t>
    </rPh>
    <phoneticPr fontId="1"/>
  </si>
  <si>
    <t>仕上日</t>
  </si>
  <si>
    <t>１０仕上日</t>
    <rPh sb="2" eb="5">
      <t>シアゲビ</t>
    </rPh>
    <phoneticPr fontId="1"/>
  </si>
  <si>
    <t>発送日</t>
    <rPh sb="0" eb="3">
      <t>ハッソウビ</t>
    </rPh>
    <phoneticPr fontId="1"/>
  </si>
  <si>
    <t>発送日</t>
  </si>
  <si>
    <t>１０発送日</t>
    <rPh sb="2" eb="5">
      <t>ハッソウビ</t>
    </rPh>
    <phoneticPr fontId="1"/>
  </si>
  <si>
    <t>到着日</t>
    <rPh sb="0" eb="3">
      <t>トウチャクビ</t>
    </rPh>
    <phoneticPr fontId="1"/>
  </si>
  <si>
    <t>到着日</t>
  </si>
  <si>
    <t>１０到着日</t>
    <rPh sb="2" eb="5">
      <t>トウチャクビ</t>
    </rPh>
    <phoneticPr fontId="1"/>
  </si>
  <si>
    <t>上記メモ</t>
    <rPh sb="0" eb="2">
      <t>ジョウキ</t>
    </rPh>
    <phoneticPr fontId="1"/>
  </si>
  <si>
    <t>仕上メモ</t>
  </si>
  <si>
    <t>１０仕上メモ</t>
    <rPh sb="2" eb="4">
      <t>シアゲ</t>
    </rPh>
    <phoneticPr fontId="1"/>
  </si>
  <si>
    <t>枚数</t>
    <rPh sb="0" eb="2">
      <t>マイスウ</t>
    </rPh>
    <phoneticPr fontId="1"/>
  </si>
  <si>
    <t>予定数</t>
    <rPh sb="0" eb="3">
      <t>ヨテイスウ</t>
    </rPh>
    <phoneticPr fontId="1"/>
  </si>
  <si>
    <t>予定枚数・部数</t>
  </si>
  <si>
    <t>１０予定数</t>
    <rPh sb="2" eb="5">
      <t>ヨテイスウ</t>
    </rPh>
    <phoneticPr fontId="1"/>
  </si>
  <si>
    <t>予定単位</t>
    <rPh sb="0" eb="2">
      <t>ヨテイ</t>
    </rPh>
    <rPh sb="2" eb="4">
      <t>タンイ</t>
    </rPh>
    <phoneticPr fontId="1"/>
  </si>
  <si>
    <t>単位１</t>
  </si>
  <si>
    <t>１０予定単位</t>
    <rPh sb="2" eb="6">
      <t>ヨテイタンイ</t>
    </rPh>
    <phoneticPr fontId="1"/>
  </si>
  <si>
    <t>枚
冊
セット
箱</t>
    <rPh sb="0" eb="1">
      <t>マイ</t>
    </rPh>
    <rPh sb="2" eb="3">
      <t>サツ</t>
    </rPh>
    <rPh sb="8" eb="9">
      <t>ハコ</t>
    </rPh>
    <phoneticPr fontId="1"/>
  </si>
  <si>
    <t>08_単位タイプ</t>
    <rPh sb="3" eb="5">
      <t>タンイ</t>
    </rPh>
    <phoneticPr fontId="1"/>
  </si>
  <si>
    <t>各定数</t>
    <rPh sb="0" eb="3">
      <t>カクテイスウ</t>
    </rPh>
    <phoneticPr fontId="1"/>
  </si>
  <si>
    <t>確定枚数・部数</t>
  </si>
  <si>
    <t>１０確定数</t>
    <rPh sb="2" eb="4">
      <t>カクテイ</t>
    </rPh>
    <rPh sb="4" eb="5">
      <t>スウ</t>
    </rPh>
    <phoneticPr fontId="1"/>
  </si>
  <si>
    <t>確定単位</t>
    <rPh sb="0" eb="2">
      <t>カクテイ</t>
    </rPh>
    <rPh sb="2" eb="4">
      <t>タンイ</t>
    </rPh>
    <phoneticPr fontId="1"/>
  </si>
  <si>
    <t>単位２</t>
  </si>
  <si>
    <t>１０確定単位</t>
    <rPh sb="2" eb="4">
      <t>カクテイ</t>
    </rPh>
    <rPh sb="4" eb="6">
      <t>タンイ</t>
    </rPh>
    <phoneticPr fontId="1"/>
  </si>
  <si>
    <t>単位タイプ</t>
    <rPh sb="0" eb="2">
      <t>タンイ</t>
    </rPh>
    <phoneticPr fontId="1"/>
  </si>
  <si>
    <t>得意先送り数</t>
    <rPh sb="0" eb="3">
      <t>トクイサキ</t>
    </rPh>
    <rPh sb="3" eb="4">
      <t>オク</t>
    </rPh>
    <rPh sb="5" eb="6">
      <t>スウ</t>
    </rPh>
    <phoneticPr fontId="1"/>
  </si>
  <si>
    <t>予備得意</t>
  </si>
  <si>
    <t>１０得意先送り数</t>
    <rPh sb="2" eb="5">
      <t>トクイサキ</t>
    </rPh>
    <rPh sb="5" eb="6">
      <t>オク</t>
    </rPh>
    <rPh sb="7" eb="8">
      <t>スウ</t>
    </rPh>
    <phoneticPr fontId="1"/>
  </si>
  <si>
    <t>営業確保数</t>
    <rPh sb="0" eb="2">
      <t>エイギョウ</t>
    </rPh>
    <rPh sb="2" eb="4">
      <t>カクホ</t>
    </rPh>
    <rPh sb="4" eb="5">
      <t>スウ</t>
    </rPh>
    <phoneticPr fontId="1"/>
  </si>
  <si>
    <t>予備営業</t>
  </si>
  <si>
    <t>１０営業確保数</t>
    <rPh sb="2" eb="4">
      <t>エイギョウ</t>
    </rPh>
    <rPh sb="4" eb="6">
      <t>カクホ</t>
    </rPh>
    <rPh sb="6" eb="7">
      <t>スウ</t>
    </rPh>
    <phoneticPr fontId="1"/>
  </si>
  <si>
    <t>TOTAL予備数</t>
    <rPh sb="5" eb="7">
      <t>ヨビ</t>
    </rPh>
    <rPh sb="7" eb="8">
      <t>スウ</t>
    </rPh>
    <phoneticPr fontId="1"/>
  </si>
  <si>
    <t>１０TOTAL数</t>
    <rPh sb="7" eb="8">
      <t>スウ</t>
    </rPh>
    <phoneticPr fontId="1"/>
  </si>
  <si>
    <t>条件
①確定単位が無い②確定単位がある</t>
    <rPh sb="0" eb="2">
      <t>ジョウケン</t>
    </rPh>
    <rPh sb="4" eb="6">
      <t>カクテイ</t>
    </rPh>
    <rPh sb="6" eb="8">
      <t>タンイ</t>
    </rPh>
    <rPh sb="9" eb="10">
      <t>ナ</t>
    </rPh>
    <rPh sb="12" eb="14">
      <t>カクテイ</t>
    </rPh>
    <rPh sb="14" eb="16">
      <t>タンイ</t>
    </rPh>
    <phoneticPr fontId="1"/>
  </si>
  <si>
    <t>枚数メモ</t>
    <rPh sb="0" eb="2">
      <t>マイスウ</t>
    </rPh>
    <phoneticPr fontId="1"/>
  </si>
  <si>
    <t>枚数メモ</t>
  </si>
  <si>
    <t>１０枚数メモ</t>
    <rPh sb="2" eb="4">
      <t>マイスウ</t>
    </rPh>
    <phoneticPr fontId="1"/>
  </si>
  <si>
    <t>仕上寸法</t>
    <rPh sb="0" eb="2">
      <t>シアゲ</t>
    </rPh>
    <rPh sb="2" eb="4">
      <t>スンポウ</t>
    </rPh>
    <phoneticPr fontId="1"/>
  </si>
  <si>
    <t>仕上寸法</t>
    <rPh sb="0" eb="4">
      <t>シアゲスンポウ</t>
    </rPh>
    <phoneticPr fontId="1"/>
  </si>
  <si>
    <t>仕上寸法</t>
  </si>
  <si>
    <t>１０仕上寸法</t>
    <rPh sb="2" eb="4">
      <t>シアゲ</t>
    </rPh>
    <rPh sb="4" eb="6">
      <t>スンポウ</t>
    </rPh>
    <phoneticPr fontId="1"/>
  </si>
  <si>
    <t>寸法項目メモ</t>
  </si>
  <si>
    <t>展開</t>
    <rPh sb="0" eb="2">
      <t>テンカイ</t>
    </rPh>
    <phoneticPr fontId="1"/>
  </si>
  <si>
    <t>展開サイズ</t>
  </si>
  <si>
    <t>１０展開</t>
    <rPh sb="2" eb="4">
      <t>テンカイ</t>
    </rPh>
    <phoneticPr fontId="1"/>
  </si>
  <si>
    <t>綴り</t>
    <rPh sb="0" eb="1">
      <t>ト</t>
    </rPh>
    <phoneticPr fontId="1"/>
  </si>
  <si>
    <t>綴り</t>
  </si>
  <si>
    <t>１０綴り</t>
    <rPh sb="2" eb="3">
      <t>ツヅ</t>
    </rPh>
    <phoneticPr fontId="1"/>
  </si>
  <si>
    <t>寸法メモ</t>
    <rPh sb="0" eb="2">
      <t>スンポウ</t>
    </rPh>
    <phoneticPr fontId="1"/>
  </si>
  <si>
    <t>寸法メモ</t>
  </si>
  <si>
    <t>１０寸法メモ</t>
    <rPh sb="2" eb="4">
      <t>スンポウ</t>
    </rPh>
    <phoneticPr fontId="1"/>
  </si>
  <si>
    <t>組版情報</t>
    <rPh sb="0" eb="2">
      <t>クミハン</t>
    </rPh>
    <rPh sb="2" eb="4">
      <t>ジョウホウ</t>
    </rPh>
    <phoneticPr fontId="1"/>
  </si>
  <si>
    <t>制作内容</t>
    <rPh sb="0" eb="2">
      <t>セイサク</t>
    </rPh>
    <rPh sb="2" eb="4">
      <t>ナイヨウ</t>
    </rPh>
    <phoneticPr fontId="1"/>
  </si>
  <si>
    <t>組版内容１</t>
  </si>
  <si>
    <t>１１制作内容</t>
    <rPh sb="2" eb="4">
      <t>セイサク</t>
    </rPh>
    <rPh sb="4" eb="6">
      <t>ナイヨウ</t>
    </rPh>
    <phoneticPr fontId="1"/>
  </si>
  <si>
    <t>09_制作内容</t>
    <rPh sb="3" eb="5">
      <t>セイサク</t>
    </rPh>
    <rPh sb="5" eb="7">
      <t>ナイヨウ</t>
    </rPh>
    <phoneticPr fontId="1"/>
  </si>
  <si>
    <t>ここからリスト参照</t>
    <rPh sb="7" eb="9">
      <t>サンショウ</t>
    </rPh>
    <phoneticPr fontId="1"/>
  </si>
  <si>
    <t>データ</t>
    <phoneticPr fontId="1"/>
  </si>
  <si>
    <t>組版内容２</t>
  </si>
  <si>
    <t>１１データ</t>
    <phoneticPr fontId="1"/>
  </si>
  <si>
    <t>10データ保管先</t>
    <rPh sb="5" eb="7">
      <t>ホカン</t>
    </rPh>
    <rPh sb="7" eb="8">
      <t>サキ</t>
    </rPh>
    <phoneticPr fontId="1"/>
  </si>
  <si>
    <t>組版メモ</t>
    <rPh sb="0" eb="2">
      <t>クミハン</t>
    </rPh>
    <phoneticPr fontId="1"/>
  </si>
  <si>
    <t>組版注意</t>
  </si>
  <si>
    <t>１１組版メモ</t>
    <rPh sb="2" eb="4">
      <t>クミハン</t>
    </rPh>
    <phoneticPr fontId="1"/>
  </si>
  <si>
    <t>印刷情報</t>
    <rPh sb="0" eb="2">
      <t>インサツ</t>
    </rPh>
    <rPh sb="2" eb="4">
      <t>ジョウホウ</t>
    </rPh>
    <phoneticPr fontId="1"/>
  </si>
  <si>
    <t>印刷機</t>
    <rPh sb="0" eb="3">
      <t>インサツキ</t>
    </rPh>
    <phoneticPr fontId="1"/>
  </si>
  <si>
    <t>印刷内容１</t>
  </si>
  <si>
    <t>１２印刷機</t>
    <rPh sb="2" eb="5">
      <t>インサツキ</t>
    </rPh>
    <phoneticPr fontId="1"/>
  </si>
  <si>
    <t>11印刷機</t>
    <rPh sb="2" eb="5">
      <t>インサツキ</t>
    </rPh>
    <phoneticPr fontId="1"/>
  </si>
  <si>
    <t>版</t>
    <rPh sb="0" eb="1">
      <t>ハン</t>
    </rPh>
    <phoneticPr fontId="1"/>
  </si>
  <si>
    <t>印刷内容２</t>
  </si>
  <si>
    <t>１２版</t>
    <rPh sb="2" eb="3">
      <t>ハン</t>
    </rPh>
    <phoneticPr fontId="1"/>
  </si>
  <si>
    <t>12版</t>
    <rPh sb="2" eb="3">
      <t>ハン</t>
    </rPh>
    <phoneticPr fontId="1"/>
  </si>
  <si>
    <t>表</t>
    <rPh sb="0" eb="1">
      <t>オモテ</t>
    </rPh>
    <phoneticPr fontId="1"/>
  </si>
  <si>
    <t>印刷１</t>
  </si>
  <si>
    <t>１２表</t>
    <rPh sb="2" eb="3">
      <t>オモテ</t>
    </rPh>
    <phoneticPr fontId="1"/>
  </si>
  <si>
    <t>13表裏</t>
    <rPh sb="2" eb="4">
      <t>ヒョウリ</t>
    </rPh>
    <phoneticPr fontId="1"/>
  </si>
  <si>
    <t>裏</t>
    <rPh sb="0" eb="1">
      <t>ウラ</t>
    </rPh>
    <phoneticPr fontId="1"/>
  </si>
  <si>
    <t>印刷２</t>
  </si>
  <si>
    <t>１２裏</t>
    <rPh sb="2" eb="3">
      <t>ウラ</t>
    </rPh>
    <phoneticPr fontId="1"/>
  </si>
  <si>
    <t>表紙</t>
    <rPh sb="0" eb="2">
      <t>ヒョウシ</t>
    </rPh>
    <phoneticPr fontId="1"/>
  </si>
  <si>
    <t>印刷３</t>
  </si>
  <si>
    <t>１２表紙</t>
    <rPh sb="2" eb="4">
      <t>ヒョウシ</t>
    </rPh>
    <phoneticPr fontId="1"/>
  </si>
  <si>
    <t>14表紙</t>
    <rPh sb="2" eb="4">
      <t>ヒョウシ</t>
    </rPh>
    <phoneticPr fontId="1"/>
  </si>
  <si>
    <t>発注済/在庫</t>
    <rPh sb="0" eb="2">
      <t>ハッチュウ</t>
    </rPh>
    <rPh sb="2" eb="3">
      <t>ズ</t>
    </rPh>
    <rPh sb="4" eb="6">
      <t>ザイコ</t>
    </rPh>
    <phoneticPr fontId="1"/>
  </si>
  <si>
    <t>発注１</t>
  </si>
  <si>
    <t>１２用紙発注</t>
    <rPh sb="2" eb="4">
      <t>ヨウシ</t>
    </rPh>
    <rPh sb="4" eb="6">
      <t>ハッチュウ</t>
    </rPh>
    <phoneticPr fontId="1"/>
  </si>
  <si>
    <t>15発注ステータス</t>
    <rPh sb="2" eb="4">
      <t>ハッチュウ</t>
    </rPh>
    <phoneticPr fontId="1"/>
  </si>
  <si>
    <t>発注　/　在庫</t>
    <rPh sb="0" eb="2">
      <t>ハッチュウ</t>
    </rPh>
    <rPh sb="5" eb="7">
      <t>ザイコ</t>
    </rPh>
    <phoneticPr fontId="1"/>
  </si>
  <si>
    <t>紙種類</t>
    <rPh sb="0" eb="1">
      <t>カミ</t>
    </rPh>
    <rPh sb="1" eb="3">
      <t>シュルイ</t>
    </rPh>
    <phoneticPr fontId="1"/>
  </si>
  <si>
    <t>種類１</t>
  </si>
  <si>
    <t>１２用紙名</t>
    <rPh sb="2" eb="4">
      <t>ヨウシ</t>
    </rPh>
    <rPh sb="4" eb="5">
      <t>メイ</t>
    </rPh>
    <phoneticPr fontId="1"/>
  </si>
  <si>
    <t>16用紙情報</t>
    <rPh sb="2" eb="4">
      <t>ヨウシ</t>
    </rPh>
    <rPh sb="4" eb="6">
      <t>ジョウホウ</t>
    </rPh>
    <phoneticPr fontId="1"/>
  </si>
  <si>
    <t>ハガキ</t>
    <phoneticPr fontId="1"/>
  </si>
  <si>
    <t>発注２</t>
  </si>
  <si>
    <t>１２ハガキ発注</t>
    <rPh sb="5" eb="7">
      <t>ハッチュウ</t>
    </rPh>
    <phoneticPr fontId="1"/>
  </si>
  <si>
    <t>発注ステータス</t>
    <rPh sb="0" eb="2">
      <t>ハッチュウ</t>
    </rPh>
    <phoneticPr fontId="1"/>
  </si>
  <si>
    <t>ハガキ種類</t>
    <rPh sb="3" eb="5">
      <t>シュルイ</t>
    </rPh>
    <phoneticPr fontId="1"/>
  </si>
  <si>
    <t>種類２</t>
  </si>
  <si>
    <t>１２ハガキ名</t>
    <rPh sb="5" eb="6">
      <t>メイ</t>
    </rPh>
    <phoneticPr fontId="1"/>
  </si>
  <si>
    <t>17ハガキ情報</t>
    <rPh sb="5" eb="7">
      <t>ジョウホウ</t>
    </rPh>
    <phoneticPr fontId="1"/>
  </si>
  <si>
    <t>カード</t>
    <phoneticPr fontId="1"/>
  </si>
  <si>
    <t>発注３</t>
  </si>
  <si>
    <t>１２カード発注</t>
    <rPh sb="5" eb="7">
      <t>ハッチュウ</t>
    </rPh>
    <phoneticPr fontId="1"/>
  </si>
  <si>
    <t>カード種類</t>
    <rPh sb="3" eb="5">
      <t>シュルイ</t>
    </rPh>
    <phoneticPr fontId="1"/>
  </si>
  <si>
    <t>種類３</t>
  </si>
  <si>
    <t>１２カード名</t>
    <rPh sb="5" eb="6">
      <t>メイ</t>
    </rPh>
    <phoneticPr fontId="1"/>
  </si>
  <si>
    <t>18カード情報</t>
    <rPh sb="5" eb="7">
      <t>ジョウホウ</t>
    </rPh>
    <phoneticPr fontId="1"/>
  </si>
  <si>
    <t>封筒</t>
    <rPh sb="0" eb="2">
      <t>フウトウ</t>
    </rPh>
    <phoneticPr fontId="1"/>
  </si>
  <si>
    <t>発注４</t>
  </si>
  <si>
    <t>１２封筒発注</t>
    <rPh sb="2" eb="4">
      <t>フウトウ</t>
    </rPh>
    <rPh sb="4" eb="6">
      <t>ハッチュウ</t>
    </rPh>
    <phoneticPr fontId="1"/>
  </si>
  <si>
    <t>封筒種類</t>
    <rPh sb="0" eb="2">
      <t>フウトウ</t>
    </rPh>
    <rPh sb="2" eb="4">
      <t>シュルイ</t>
    </rPh>
    <phoneticPr fontId="1"/>
  </si>
  <si>
    <t>種類４</t>
  </si>
  <si>
    <t>１２封筒名</t>
    <rPh sb="2" eb="5">
      <t>フウトウメイ</t>
    </rPh>
    <phoneticPr fontId="1"/>
  </si>
  <si>
    <t>19封筒</t>
    <rPh sb="2" eb="4">
      <t>フウトウ</t>
    </rPh>
    <phoneticPr fontId="1"/>
  </si>
  <si>
    <t>印刷メモ</t>
    <rPh sb="0" eb="2">
      <t>インサツ</t>
    </rPh>
    <phoneticPr fontId="1"/>
  </si>
  <si>
    <t>印刷注意</t>
  </si>
  <si>
    <t>１２印刷メモ</t>
    <rPh sb="2" eb="4">
      <t>インサツ</t>
    </rPh>
    <phoneticPr fontId="1"/>
  </si>
  <si>
    <t>Ｃ</t>
    <phoneticPr fontId="1"/>
  </si>
  <si>
    <t>仕上情報</t>
    <rPh sb="0" eb="2">
      <t>シアゲ</t>
    </rPh>
    <rPh sb="2" eb="4">
      <t>ジョウホウ</t>
    </rPh>
    <phoneticPr fontId="1"/>
  </si>
  <si>
    <t>バラ・プレス・角丸</t>
    <rPh sb="7" eb="9">
      <t>カドマル</t>
    </rPh>
    <phoneticPr fontId="1"/>
  </si>
  <si>
    <t>加工１</t>
  </si>
  <si>
    <t>１３バラプレス</t>
    <phoneticPr fontId="1"/>
  </si>
  <si>
    <t>20バラプレス</t>
    <phoneticPr fontId="1"/>
  </si>
  <si>
    <t>C</t>
    <phoneticPr fontId="1"/>
  </si>
  <si>
    <t>折り</t>
    <rPh sb="0" eb="1">
      <t>オリ</t>
    </rPh>
    <phoneticPr fontId="1"/>
  </si>
  <si>
    <t>加工２</t>
  </si>
  <si>
    <t>１３折り</t>
    <rPh sb="2" eb="3">
      <t>オリ</t>
    </rPh>
    <phoneticPr fontId="1"/>
  </si>
  <si>
    <t>21折り</t>
    <rPh sb="2" eb="3">
      <t>オリ</t>
    </rPh>
    <phoneticPr fontId="1"/>
  </si>
  <si>
    <t>ミシン筋入れ</t>
    <rPh sb="3" eb="5">
      <t>スジイ</t>
    </rPh>
    <phoneticPr fontId="1"/>
  </si>
  <si>
    <t>加工３</t>
  </si>
  <si>
    <t>１３ミシン筋</t>
    <rPh sb="5" eb="6">
      <t>スジ</t>
    </rPh>
    <phoneticPr fontId="1"/>
  </si>
  <si>
    <t>22ミシン筋</t>
    <rPh sb="5" eb="6">
      <t>スジ</t>
    </rPh>
    <phoneticPr fontId="1"/>
  </si>
  <si>
    <t>針金・クロース・のり</t>
    <rPh sb="0" eb="2">
      <t>ハリガネ</t>
    </rPh>
    <phoneticPr fontId="1"/>
  </si>
  <si>
    <t>加工４</t>
  </si>
  <si>
    <t>１３針金</t>
    <rPh sb="2" eb="4">
      <t>ハリガネ</t>
    </rPh>
    <phoneticPr fontId="1"/>
  </si>
  <si>
    <t>23針金クロース</t>
    <rPh sb="2" eb="4">
      <t>ハリガネ</t>
    </rPh>
    <phoneticPr fontId="1"/>
  </si>
  <si>
    <t>穴あけ</t>
    <rPh sb="0" eb="1">
      <t>アナ</t>
    </rPh>
    <phoneticPr fontId="1"/>
  </si>
  <si>
    <t>加工穴あけ</t>
  </si>
  <si>
    <t>１３穴あけ</t>
    <rPh sb="2" eb="3">
      <t>アナ</t>
    </rPh>
    <phoneticPr fontId="1"/>
  </si>
  <si>
    <t>24穴あけ</t>
    <rPh sb="2" eb="3">
      <t>アナ</t>
    </rPh>
    <phoneticPr fontId="1"/>
  </si>
  <si>
    <t>ナンバー入れ</t>
    <rPh sb="4" eb="5">
      <t>イ</t>
    </rPh>
    <phoneticPr fontId="1"/>
  </si>
  <si>
    <t>No.リング</t>
  </si>
  <si>
    <t>１３ナンバー入れ</t>
    <phoneticPr fontId="1"/>
  </si>
  <si>
    <t>25ナンバー</t>
    <phoneticPr fontId="1"/>
  </si>
  <si>
    <t>リスト内容なし。番号だけ振る。</t>
    <rPh sb="3" eb="5">
      <t>ナイヨウ</t>
    </rPh>
    <rPh sb="8" eb="10">
      <t>バンゴウ</t>
    </rPh>
    <rPh sb="12" eb="13">
      <t>フ</t>
    </rPh>
    <phoneticPr fontId="1"/>
  </si>
  <si>
    <t>仕切り</t>
    <rPh sb="0" eb="2">
      <t>シキ</t>
    </rPh>
    <phoneticPr fontId="1"/>
  </si>
  <si>
    <t>区分け</t>
  </si>
  <si>
    <t>１３仕切り</t>
    <rPh sb="2" eb="4">
      <t>シキ</t>
    </rPh>
    <phoneticPr fontId="1"/>
  </si>
  <si>
    <t>26仕切りわけ</t>
    <rPh sb="2" eb="4">
      <t>シキ</t>
    </rPh>
    <phoneticPr fontId="1"/>
  </si>
  <si>
    <t>ヒモカケ</t>
  </si>
  <si>
    <t>梱包</t>
  </si>
  <si>
    <t>１３ヒモカケ</t>
    <phoneticPr fontId="1"/>
  </si>
  <si>
    <t>27ヒモカケ</t>
    <phoneticPr fontId="1"/>
  </si>
  <si>
    <t>折込み</t>
    <rPh sb="0" eb="2">
      <t>オリコ</t>
    </rPh>
    <phoneticPr fontId="1"/>
  </si>
  <si>
    <t>折込</t>
  </si>
  <si>
    <t>１３折込み</t>
    <rPh sb="2" eb="4">
      <t>オリコ</t>
    </rPh>
    <phoneticPr fontId="1"/>
  </si>
  <si>
    <t>28折込</t>
    <rPh sb="2" eb="4">
      <t>オリコミ</t>
    </rPh>
    <phoneticPr fontId="1"/>
  </si>
  <si>
    <t>仕上メモ</t>
    <rPh sb="0" eb="2">
      <t>シアゲ</t>
    </rPh>
    <phoneticPr fontId="1"/>
  </si>
  <si>
    <t>仕上注意</t>
  </si>
  <si>
    <t>１３仕上メモ</t>
    <rPh sb="2" eb="4">
      <t>シアゲ</t>
    </rPh>
    <phoneticPr fontId="1"/>
  </si>
  <si>
    <t>外注情報</t>
    <rPh sb="0" eb="2">
      <t>ガイチュウ</t>
    </rPh>
    <rPh sb="2" eb="4">
      <t>ジョウホウ</t>
    </rPh>
    <phoneticPr fontId="1"/>
  </si>
  <si>
    <t>外注先</t>
    <rPh sb="0" eb="3">
      <t>ガイチュウサキ</t>
    </rPh>
    <phoneticPr fontId="1"/>
  </si>
  <si>
    <t>外注先</t>
  </si>
  <si>
    <t>１４外注先</t>
    <rPh sb="2" eb="5">
      <t>ガイチュウサキ</t>
    </rPh>
    <phoneticPr fontId="1"/>
  </si>
  <si>
    <t>重要袋</t>
    <rPh sb="0" eb="3">
      <t>ジュウヨウブクロ</t>
    </rPh>
    <phoneticPr fontId="1"/>
  </si>
  <si>
    <t>重要袋</t>
  </si>
  <si>
    <t>１４重要袋</t>
    <rPh sb="2" eb="5">
      <t>ジュウヨウブクロ</t>
    </rPh>
    <phoneticPr fontId="1"/>
  </si>
  <si>
    <t>営業メモ</t>
    <rPh sb="0" eb="2">
      <t>エイギョウ</t>
    </rPh>
    <phoneticPr fontId="1"/>
  </si>
  <si>
    <t>営業メモ</t>
  </si>
  <si>
    <t>１５営業メモ</t>
    <rPh sb="2" eb="4">
      <t>エイギョウ</t>
    </rPh>
    <phoneticPr fontId="1"/>
  </si>
  <si>
    <t>組版CD</t>
    <rPh sb="0" eb="2">
      <t>クミハン</t>
    </rPh>
    <phoneticPr fontId="1"/>
  </si>
  <si>
    <t>組版CD</t>
  </si>
  <si>
    <t>１５組版名CD</t>
    <rPh sb="2" eb="4">
      <t>クミハン</t>
    </rPh>
    <rPh sb="4" eb="5">
      <t>メイ</t>
    </rPh>
    <phoneticPr fontId="1"/>
  </si>
  <si>
    <t>組版担当</t>
    <rPh sb="0" eb="2">
      <t>クミハン</t>
    </rPh>
    <rPh sb="2" eb="4">
      <t>タントウ</t>
    </rPh>
    <phoneticPr fontId="1"/>
  </si>
  <si>
    <t>組版担当</t>
  </si>
  <si>
    <t>１５組版名</t>
    <rPh sb="2" eb="4">
      <t>クミハン</t>
    </rPh>
    <rPh sb="4" eb="5">
      <t>メイ</t>
    </rPh>
    <phoneticPr fontId="1"/>
  </si>
  <si>
    <t>社員リスト</t>
    <rPh sb="0" eb="2">
      <t>シャイン</t>
    </rPh>
    <phoneticPr fontId="1"/>
  </si>
  <si>
    <t>DTP</t>
    <phoneticPr fontId="1"/>
  </si>
  <si>
    <t>製版CD</t>
    <rPh sb="0" eb="2">
      <t>セイハン</t>
    </rPh>
    <phoneticPr fontId="1"/>
  </si>
  <si>
    <t>製版CD</t>
  </si>
  <si>
    <t>１５製版名CD</t>
    <rPh sb="2" eb="5">
      <t>セイハンメイ</t>
    </rPh>
    <phoneticPr fontId="1"/>
  </si>
  <si>
    <t>製版担当</t>
    <rPh sb="0" eb="2">
      <t>セイハン</t>
    </rPh>
    <rPh sb="2" eb="4">
      <t>タントウ</t>
    </rPh>
    <phoneticPr fontId="1"/>
  </si>
  <si>
    <t>製版担当</t>
  </si>
  <si>
    <t>１５製版名</t>
    <rPh sb="2" eb="5">
      <t>セイハンメイ</t>
    </rPh>
    <phoneticPr fontId="1"/>
  </si>
  <si>
    <t>印刷CD</t>
    <rPh sb="0" eb="2">
      <t>インサツ</t>
    </rPh>
    <phoneticPr fontId="1"/>
  </si>
  <si>
    <t>印刷CD</t>
  </si>
  <si>
    <t>１５印刷名CD</t>
    <rPh sb="2" eb="4">
      <t>インサツ</t>
    </rPh>
    <rPh sb="4" eb="5">
      <t>メイ</t>
    </rPh>
    <phoneticPr fontId="1"/>
  </si>
  <si>
    <t>印刷担当</t>
    <rPh sb="0" eb="2">
      <t>インサツ</t>
    </rPh>
    <rPh sb="2" eb="4">
      <t>タントウ</t>
    </rPh>
    <phoneticPr fontId="1"/>
  </si>
  <si>
    <t>印刷担当</t>
  </si>
  <si>
    <t>１５印刷名</t>
    <rPh sb="2" eb="4">
      <t>インサツ</t>
    </rPh>
    <rPh sb="4" eb="5">
      <t>メイ</t>
    </rPh>
    <phoneticPr fontId="1"/>
  </si>
  <si>
    <t>仕上CD</t>
    <rPh sb="0" eb="2">
      <t>シアゲ</t>
    </rPh>
    <phoneticPr fontId="1"/>
  </si>
  <si>
    <t>仕上CD</t>
  </si>
  <si>
    <t>１５仕上名CD</t>
    <rPh sb="2" eb="4">
      <t>シアゲ</t>
    </rPh>
    <rPh sb="4" eb="5">
      <t>メイ</t>
    </rPh>
    <phoneticPr fontId="1"/>
  </si>
  <si>
    <t>仕上担当</t>
    <rPh sb="0" eb="2">
      <t>シアゲ</t>
    </rPh>
    <rPh sb="2" eb="4">
      <t>タントウ</t>
    </rPh>
    <phoneticPr fontId="1"/>
  </si>
  <si>
    <t>仕上担当</t>
  </si>
  <si>
    <t>１５仕上名</t>
    <rPh sb="2" eb="4">
      <t>シアゲ</t>
    </rPh>
    <rPh sb="4" eb="5">
      <t>メイ</t>
    </rPh>
    <phoneticPr fontId="1"/>
  </si>
  <si>
    <t>製品</t>
    <rPh sb="0" eb="2">
      <t>セイヒン</t>
    </rPh>
    <phoneticPr fontId="1"/>
  </si>
  <si>
    <t>作業情報</t>
    <rPh sb="0" eb="4">
      <t>サギョウジョウホウ</t>
    </rPh>
    <phoneticPr fontId="1"/>
  </si>
  <si>
    <t>下版確定日</t>
    <rPh sb="0" eb="5">
      <t>ゲハンカクテイビ</t>
    </rPh>
    <phoneticPr fontId="1"/>
  </si>
  <si>
    <t>下版日時</t>
  </si>
  <si>
    <t>１５下版確定日</t>
    <rPh sb="2" eb="3">
      <t>ゲ</t>
    </rPh>
    <rPh sb="3" eb="4">
      <t>ハン</t>
    </rPh>
    <rPh sb="4" eb="6">
      <t>カクテイ</t>
    </rPh>
    <rPh sb="6" eb="7">
      <t>ビ</t>
    </rPh>
    <phoneticPr fontId="1"/>
  </si>
  <si>
    <t>日付モジュールつける</t>
    <rPh sb="0" eb="2">
      <t>ヒヅケ</t>
    </rPh>
    <phoneticPr fontId="1"/>
  </si>
  <si>
    <t>確定者</t>
    <rPh sb="0" eb="3">
      <t>カクテイシャ</t>
    </rPh>
    <phoneticPr fontId="1"/>
  </si>
  <si>
    <t>下版担当</t>
  </si>
  <si>
    <t>１５確定者</t>
    <rPh sb="2" eb="5">
      <t>カクテイシャ</t>
    </rPh>
    <phoneticPr fontId="1"/>
  </si>
  <si>
    <t>確定者CD</t>
    <rPh sb="0" eb="2">
      <t>カクテイ</t>
    </rPh>
    <rPh sb="2" eb="3">
      <t>シャ</t>
    </rPh>
    <phoneticPr fontId="1"/>
  </si>
  <si>
    <t>１５確定者CD</t>
    <rPh sb="2" eb="5">
      <t>カクテイシャ</t>
    </rPh>
    <phoneticPr fontId="1"/>
  </si>
  <si>
    <t>シモダ外注</t>
  </si>
  <si>
    <t>数値</t>
  </si>
  <si>
    <t>A</t>
    <phoneticPr fontId="1"/>
  </si>
  <si>
    <t>＝</t>
    <phoneticPr fontId="1"/>
  </si>
  <si>
    <t>B</t>
    <phoneticPr fontId="1"/>
  </si>
  <si>
    <t xml:space="preserve"> ,\</t>
    <phoneticPr fontId="1"/>
  </si>
  <si>
    <t>textjoin</t>
    <phoneticPr fontId="1"/>
  </si>
  <si>
    <t>変数</t>
    <rPh sb="0" eb="2">
      <t>ヘンスウ</t>
    </rPh>
    <phoneticPr fontId="1"/>
  </si>
  <si>
    <t>tbx順ソート</t>
    <rPh sb="3" eb="4">
      <t>ジュン</t>
    </rPh>
    <phoneticPr fontId="1"/>
  </si>
  <si>
    <t>置換</t>
    <rPh sb="0" eb="2">
      <t>チカン</t>
    </rPh>
    <phoneticPr fontId="1"/>
  </si>
  <si>
    <t>,"↑",\</t>
    <phoneticPr fontId="1"/>
  </si>
  <si>
    <t>if(&amp;v１UpTime = &amp;x１UpTime)</t>
    <phoneticPr fontId="1"/>
  </si>
  <si>
    <t>[更新日]</t>
    <rPh sb="1" eb="3">
      <t>コウシン</t>
    </rPh>
    <phoneticPr fontId="1"/>
  </si>
  <si>
    <t>=</t>
    <phoneticPr fontId="1"/>
  </si>
  <si>
    <t>&amp;v１UpTime</t>
  </si>
  <si>
    <t>end</t>
    <phoneticPr fontId="1"/>
  </si>
  <si>
    <t>テーブル名</t>
    <rPh sb="4" eb="5">
      <t>メイ</t>
    </rPh>
    <phoneticPr fontId="1"/>
  </si>
  <si>
    <t>作成内容</t>
    <rPh sb="0" eb="2">
      <t>サクセイ</t>
    </rPh>
    <rPh sb="2" eb="4">
      <t>ナイヨウ</t>
    </rPh>
    <phoneticPr fontId="1"/>
  </si>
  <si>
    <t>表/裏</t>
    <rPh sb="0" eb="1">
      <t>オモテ</t>
    </rPh>
    <rPh sb="2" eb="3">
      <t>ウラ</t>
    </rPh>
    <phoneticPr fontId="1"/>
  </si>
  <si>
    <t>表紙項目</t>
    <rPh sb="0" eb="2">
      <t>ヒョウシ</t>
    </rPh>
    <rPh sb="2" eb="4">
      <t>コウモク</t>
    </rPh>
    <phoneticPr fontId="1"/>
  </si>
  <si>
    <t>銘柄</t>
    <rPh sb="0" eb="2">
      <t>メイガラ</t>
    </rPh>
    <phoneticPr fontId="1"/>
  </si>
  <si>
    <t>バラプレス</t>
    <phoneticPr fontId="1"/>
  </si>
  <si>
    <t>ミシン・スジ</t>
    <phoneticPr fontId="1"/>
  </si>
  <si>
    <t>針金・クロース・ノリ</t>
    <rPh sb="0" eb="2">
      <t>ハリガネ</t>
    </rPh>
    <phoneticPr fontId="1"/>
  </si>
  <si>
    <t>ナンバー</t>
    <phoneticPr fontId="1"/>
  </si>
  <si>
    <t>仕切りわけ</t>
    <rPh sb="0" eb="2">
      <t>シキ</t>
    </rPh>
    <phoneticPr fontId="1"/>
  </si>
  <si>
    <t>ヒモカケ</t>
    <phoneticPr fontId="1"/>
  </si>
  <si>
    <t>折込</t>
    <rPh sb="0" eb="2">
      <t>オリコミ</t>
    </rPh>
    <phoneticPr fontId="1"/>
  </si>
  <si>
    <t>寸法項目メモ</t>
    <rPh sb="0" eb="2">
      <t>スンポウ</t>
    </rPh>
    <rPh sb="2" eb="4">
      <t>コウモク</t>
    </rPh>
    <phoneticPr fontId="1"/>
  </si>
  <si>
    <t>テーブル項目</t>
    <rPh sb="4" eb="6">
      <t>コウモク</t>
    </rPh>
    <phoneticPr fontId="1"/>
  </si>
  <si>
    <t>前回データそのまま</t>
    <rPh sb="0" eb="2">
      <t>ゼンカイ</t>
    </rPh>
    <phoneticPr fontId="1"/>
  </si>
  <si>
    <t>営業フォルダ</t>
    <rPh sb="0" eb="2">
      <t>エイギョウ</t>
    </rPh>
    <phoneticPr fontId="1"/>
  </si>
  <si>
    <t>アルミ</t>
    <phoneticPr fontId="1"/>
  </si>
  <si>
    <t>天地同刷　別版</t>
    <rPh sb="0" eb="2">
      <t>テンチ</t>
    </rPh>
    <rPh sb="2" eb="3">
      <t>ドウ</t>
    </rPh>
    <rPh sb="3" eb="4">
      <t>サツ</t>
    </rPh>
    <rPh sb="5" eb="7">
      <t>ベッパン</t>
    </rPh>
    <phoneticPr fontId="1"/>
  </si>
  <si>
    <t>黒</t>
    <rPh sb="0" eb="1">
      <t>クロ</t>
    </rPh>
    <phoneticPr fontId="1"/>
  </si>
  <si>
    <t>上＜＞文字　有無　刷色</t>
    <rPh sb="0" eb="1">
      <t>ウエ</t>
    </rPh>
    <rPh sb="3" eb="5">
      <t>モジ</t>
    </rPh>
    <rPh sb="6" eb="8">
      <t>ウム</t>
    </rPh>
    <rPh sb="9" eb="11">
      <t>スリイロ</t>
    </rPh>
    <phoneticPr fontId="1"/>
  </si>
  <si>
    <t>発注済</t>
    <rPh sb="0" eb="3">
      <t>ハッチュウズ</t>
    </rPh>
    <phoneticPr fontId="1"/>
  </si>
  <si>
    <t>上質＜＞</t>
    <rPh sb="0" eb="2">
      <t>ジョウシツ</t>
    </rPh>
    <phoneticPr fontId="1"/>
  </si>
  <si>
    <t>通常：</t>
    <rPh sb="0" eb="2">
      <t>ツウジョウ</t>
    </rPh>
    <phoneticPr fontId="1"/>
  </si>
  <si>
    <t>角情報・封筒・〒あり/なし</t>
    <rPh sb="0" eb="1">
      <t>カド</t>
    </rPh>
    <rPh sb="1" eb="3">
      <t>ジョウホウ</t>
    </rPh>
    <rPh sb="4" eb="6">
      <t>フウトウ</t>
    </rPh>
    <phoneticPr fontId="1"/>
  </si>
  <si>
    <t>ハート　・　種　・　封筒名　・　〒枠　</t>
    <rPh sb="6" eb="7">
      <t>シュ</t>
    </rPh>
    <rPh sb="10" eb="13">
      <t>フウトウメイ</t>
    </rPh>
    <rPh sb="17" eb="18">
      <t>ワク</t>
    </rPh>
    <phoneticPr fontId="1"/>
  </si>
  <si>
    <t>バラ</t>
    <phoneticPr fontId="1"/>
  </si>
  <si>
    <t>１度折</t>
    <phoneticPr fontId="1"/>
  </si>
  <si>
    <t>ミシン（本）</t>
    <rPh sb="4" eb="5">
      <t>ホン</t>
    </rPh>
    <phoneticPr fontId="1"/>
  </si>
  <si>
    <t>針金・止数</t>
    <rPh sb="0" eb="2">
      <t>ハリガネ</t>
    </rPh>
    <rPh sb="3" eb="4">
      <t>ト</t>
    </rPh>
    <rPh sb="4" eb="5">
      <t>スウ</t>
    </rPh>
    <phoneticPr fontId="1"/>
  </si>
  <si>
    <t>穴数・位置・穴軽・穴間・深さ</t>
    <rPh sb="0" eb="1">
      <t>アナ</t>
    </rPh>
    <rPh sb="1" eb="2">
      <t>スウ</t>
    </rPh>
    <rPh sb="3" eb="5">
      <t>イチ</t>
    </rPh>
    <rPh sb="6" eb="7">
      <t>アナ</t>
    </rPh>
    <rPh sb="7" eb="8">
      <t>ケイ</t>
    </rPh>
    <rPh sb="9" eb="10">
      <t>アナ</t>
    </rPh>
    <rPh sb="10" eb="11">
      <t>カン</t>
    </rPh>
    <rPh sb="12" eb="13">
      <t>フカ</t>
    </rPh>
    <phoneticPr fontId="1"/>
  </si>
  <si>
    <t>枚・手法</t>
    <rPh sb="0" eb="1">
      <t>マイ</t>
    </rPh>
    <rPh sb="2" eb="4">
      <t>シュホウ</t>
    </rPh>
    <phoneticPr fontId="1"/>
  </si>
  <si>
    <t>読売</t>
    <rPh sb="0" eb="2">
      <t>ヨミウリ</t>
    </rPh>
    <phoneticPr fontId="1"/>
  </si>
  <si>
    <t>A規格</t>
    <rPh sb="1" eb="3">
      <t>キカク</t>
    </rPh>
    <phoneticPr fontId="1"/>
  </si>
  <si>
    <t>データ持ち込み</t>
    <rPh sb="3" eb="4">
      <t>モ</t>
    </rPh>
    <rPh sb="5" eb="6">
      <t>コ</t>
    </rPh>
    <phoneticPr fontId="1"/>
  </si>
  <si>
    <t>USB</t>
    <phoneticPr fontId="1"/>
  </si>
  <si>
    <t>オンデマンド</t>
    <phoneticPr fontId="1"/>
  </si>
  <si>
    <t>天地同刷　同版</t>
    <rPh sb="0" eb="2">
      <t>テンチ</t>
    </rPh>
    <rPh sb="2" eb="3">
      <t>ドウ</t>
    </rPh>
    <rPh sb="3" eb="4">
      <t>サツ</t>
    </rPh>
    <rPh sb="5" eb="6">
      <t>ドウ</t>
    </rPh>
    <rPh sb="6" eb="7">
      <t>バン</t>
    </rPh>
    <phoneticPr fontId="1"/>
  </si>
  <si>
    <t>カラー</t>
    <phoneticPr fontId="1"/>
  </si>
  <si>
    <t>下＜＞文字　有無　刷色</t>
    <rPh sb="0" eb="1">
      <t>シタ</t>
    </rPh>
    <rPh sb="3" eb="5">
      <t>モジ</t>
    </rPh>
    <rPh sb="6" eb="8">
      <t>ウム</t>
    </rPh>
    <rPh sb="9" eb="11">
      <t>スリイロ</t>
    </rPh>
    <phoneticPr fontId="1"/>
  </si>
  <si>
    <t>在庫</t>
    <rPh sb="0" eb="2">
      <t>ザイコ</t>
    </rPh>
    <phoneticPr fontId="1"/>
  </si>
  <si>
    <t>コート＜＞</t>
    <phoneticPr fontId="1"/>
  </si>
  <si>
    <t>往復：</t>
    <rPh sb="0" eb="2">
      <t>オウフク</t>
    </rPh>
    <phoneticPr fontId="1"/>
  </si>
  <si>
    <t>キング　・　種　・　封筒名　・　〒枠　</t>
    <phoneticPr fontId="1"/>
  </si>
  <si>
    <t>プレス</t>
    <phoneticPr fontId="1"/>
  </si>
  <si>
    <t>２度折</t>
    <phoneticPr fontId="1"/>
  </si>
  <si>
    <t>筋入れ（本）</t>
    <rPh sb="0" eb="2">
      <t>スジイ</t>
    </rPh>
    <rPh sb="4" eb="5">
      <t>ホン</t>
    </rPh>
    <phoneticPr fontId="1"/>
  </si>
  <si>
    <t>クロース・色</t>
    <rPh sb="5" eb="6">
      <t>イロ</t>
    </rPh>
    <phoneticPr fontId="1"/>
  </si>
  <si>
    <t>発送</t>
    <rPh sb="0" eb="2">
      <t>ハッソウ</t>
    </rPh>
    <phoneticPr fontId="1"/>
  </si>
  <si>
    <t>朝日</t>
    <rPh sb="0" eb="2">
      <t>アサヒ</t>
    </rPh>
    <phoneticPr fontId="1"/>
  </si>
  <si>
    <t>B規格</t>
    <rPh sb="1" eb="3">
      <t>キカク</t>
    </rPh>
    <phoneticPr fontId="1"/>
  </si>
  <si>
    <t>データ一部修正</t>
    <rPh sb="3" eb="5">
      <t>イチブ</t>
    </rPh>
    <rPh sb="5" eb="7">
      <t>シュウセイ</t>
    </rPh>
    <phoneticPr fontId="1"/>
  </si>
  <si>
    <t>Mail</t>
    <phoneticPr fontId="1"/>
  </si>
  <si>
    <t>DC7000</t>
    <phoneticPr fontId="1"/>
  </si>
  <si>
    <t>天地逆刷　別版</t>
    <rPh sb="0" eb="2">
      <t>テンチ</t>
    </rPh>
    <rPh sb="2" eb="3">
      <t>ギャク</t>
    </rPh>
    <rPh sb="3" eb="4">
      <t>サツ</t>
    </rPh>
    <rPh sb="5" eb="7">
      <t>ベッパン</t>
    </rPh>
    <phoneticPr fontId="1"/>
  </si>
  <si>
    <t>特色：</t>
    <rPh sb="0" eb="2">
      <t>トクショク</t>
    </rPh>
    <phoneticPr fontId="1"/>
  </si>
  <si>
    <t>マットコート＜＞</t>
    <phoneticPr fontId="1"/>
  </si>
  <si>
    <t>紙製：</t>
    <rPh sb="0" eb="1">
      <t>シ</t>
    </rPh>
    <rPh sb="1" eb="2">
      <t>セイ</t>
    </rPh>
    <phoneticPr fontId="1"/>
  </si>
  <si>
    <t>イムラ　・　種　・　封筒名　・　〒枠　</t>
    <phoneticPr fontId="1"/>
  </si>
  <si>
    <t>角丸（R５）</t>
    <rPh sb="0" eb="1">
      <t>カド</t>
    </rPh>
    <rPh sb="1" eb="2">
      <t>マル</t>
    </rPh>
    <phoneticPr fontId="1"/>
  </si>
  <si>
    <t>巻き３つ折</t>
    <phoneticPr fontId="1"/>
  </si>
  <si>
    <t>のり・位置</t>
    <rPh sb="3" eb="5">
      <t>イチ</t>
    </rPh>
    <phoneticPr fontId="1"/>
  </si>
  <si>
    <t>分包</t>
    <rPh sb="0" eb="2">
      <t>ブンポウ</t>
    </rPh>
    <phoneticPr fontId="1"/>
  </si>
  <si>
    <t>引き取り</t>
    <rPh sb="0" eb="1">
      <t>ヒ</t>
    </rPh>
    <rPh sb="2" eb="3">
      <t>ト</t>
    </rPh>
    <phoneticPr fontId="1"/>
  </si>
  <si>
    <t>A横長</t>
    <rPh sb="1" eb="3">
      <t>ヨコナガ</t>
    </rPh>
    <phoneticPr fontId="1"/>
  </si>
  <si>
    <t>原稿版下使用</t>
    <rPh sb="0" eb="2">
      <t>ゲンコウ</t>
    </rPh>
    <rPh sb="2" eb="3">
      <t>ハン</t>
    </rPh>
    <rPh sb="3" eb="4">
      <t>シタ</t>
    </rPh>
    <rPh sb="4" eb="6">
      <t>シヨウ</t>
    </rPh>
    <phoneticPr fontId="1"/>
  </si>
  <si>
    <t>CD</t>
    <phoneticPr fontId="1"/>
  </si>
  <si>
    <t>C5000ｄ</t>
    <phoneticPr fontId="1"/>
  </si>
  <si>
    <t>天地逆刷　同版</t>
    <rPh sb="0" eb="2">
      <t>テンチ</t>
    </rPh>
    <rPh sb="2" eb="3">
      <t>ギャク</t>
    </rPh>
    <rPh sb="3" eb="4">
      <t>サツ</t>
    </rPh>
    <rPh sb="5" eb="6">
      <t>ドウ</t>
    </rPh>
    <rPh sb="6" eb="7">
      <t>ハン</t>
    </rPh>
    <phoneticPr fontId="1"/>
  </si>
  <si>
    <t>原稿の色</t>
    <rPh sb="0" eb="2">
      <t>ゲンコウ</t>
    </rPh>
    <rPh sb="3" eb="4">
      <t>イロ</t>
    </rPh>
    <phoneticPr fontId="1"/>
  </si>
  <si>
    <t>色上質＜＞</t>
    <rPh sb="0" eb="1">
      <t>イロ</t>
    </rPh>
    <rPh sb="1" eb="3">
      <t>ジョウシツ</t>
    </rPh>
    <phoneticPr fontId="1"/>
  </si>
  <si>
    <t>年賀：</t>
    <rPh sb="0" eb="2">
      <t>ネンガ</t>
    </rPh>
    <phoneticPr fontId="1"/>
  </si>
  <si>
    <t>ヤマガタ　・　種　・　封筒名　・　〒枠　</t>
    <phoneticPr fontId="1"/>
  </si>
  <si>
    <t>角丸（R10）</t>
    <rPh sb="0" eb="1">
      <t>カド</t>
    </rPh>
    <rPh sb="1" eb="2">
      <t>マル</t>
    </rPh>
    <phoneticPr fontId="1"/>
  </si>
  <si>
    <t>観音折</t>
  </si>
  <si>
    <t>段ボール詰め</t>
    <rPh sb="0" eb="1">
      <t>ダン</t>
    </rPh>
    <rPh sb="4" eb="5">
      <t>ツ</t>
    </rPh>
    <phoneticPr fontId="1"/>
  </si>
  <si>
    <t>B横長</t>
    <rPh sb="1" eb="3">
      <t>ヨコナガ</t>
    </rPh>
    <phoneticPr fontId="1"/>
  </si>
  <si>
    <t>書き文字</t>
    <rPh sb="0" eb="1">
      <t>カ</t>
    </rPh>
    <rPh sb="2" eb="4">
      <t>モジ</t>
    </rPh>
    <phoneticPr fontId="1"/>
  </si>
  <si>
    <t>Macserver</t>
    <phoneticPr fontId="1"/>
  </si>
  <si>
    <t>PXH9000</t>
    <phoneticPr fontId="1"/>
  </si>
  <si>
    <t>見本の色</t>
    <rPh sb="0" eb="2">
      <t>ミホン</t>
    </rPh>
    <rPh sb="3" eb="4">
      <t>イロ</t>
    </rPh>
    <phoneticPr fontId="1"/>
  </si>
  <si>
    <t>用紙持ち込み</t>
    <rPh sb="0" eb="2">
      <t>ヨウシ</t>
    </rPh>
    <rPh sb="2" eb="3">
      <t>モ</t>
    </rPh>
    <rPh sb="4" eb="5">
      <t>コ</t>
    </rPh>
    <phoneticPr fontId="1"/>
  </si>
  <si>
    <t>暑中：</t>
    <rPh sb="0" eb="2">
      <t>ショチュウ</t>
    </rPh>
    <phoneticPr fontId="1"/>
  </si>
  <si>
    <t>ＤＭ折</t>
  </si>
  <si>
    <t>タテ×ヨコ</t>
    <phoneticPr fontId="1"/>
  </si>
  <si>
    <t>新規作成</t>
    <rPh sb="0" eb="4">
      <t>シンキサクセイ</t>
    </rPh>
    <phoneticPr fontId="1"/>
  </si>
  <si>
    <t>コピー機</t>
    <rPh sb="3" eb="4">
      <t>キ</t>
    </rPh>
    <phoneticPr fontId="1"/>
  </si>
  <si>
    <t>台紙あり</t>
    <rPh sb="0" eb="2">
      <t>ダイシ</t>
    </rPh>
    <phoneticPr fontId="1"/>
  </si>
  <si>
    <t>当方出し</t>
    <rPh sb="0" eb="2">
      <t>トウホウ</t>
    </rPh>
    <rPh sb="2" eb="3">
      <t>ダ</t>
    </rPh>
    <phoneticPr fontId="1"/>
  </si>
  <si>
    <t>見返折</t>
    <phoneticPr fontId="1"/>
  </si>
  <si>
    <t>持ち込み</t>
    <rPh sb="0" eb="1">
      <t>モ</t>
    </rPh>
    <rPh sb="2" eb="3">
      <t>コ</t>
    </rPh>
    <phoneticPr fontId="1"/>
  </si>
  <si>
    <t>外３つ折</t>
    <phoneticPr fontId="1"/>
  </si>
  <si>
    <t>ジャバラ</t>
  </si>
  <si>
    <t>メモ</t>
    <phoneticPr fontId="1"/>
  </si>
  <si>
    <t>修正箇所</t>
    <rPh sb="0" eb="2">
      <t>シュウセイ</t>
    </rPh>
    <rPh sb="2" eb="4">
      <t>カショ</t>
    </rPh>
    <phoneticPr fontId="1"/>
  </si>
  <si>
    <t>見本参照</t>
    <rPh sb="0" eb="4">
      <t>ミホンサンショウ</t>
    </rPh>
    <phoneticPr fontId="1"/>
  </si>
  <si>
    <t>新規</t>
    <rPh sb="0" eb="2">
      <t>シンキ</t>
    </rPh>
    <phoneticPr fontId="1"/>
  </si>
  <si>
    <t>社内担当情報</t>
    <rPh sb="0" eb="2">
      <t>シャナイ</t>
    </rPh>
    <rPh sb="2" eb="6">
      <t>タントウジョウホウ</t>
    </rPh>
    <phoneticPr fontId="1"/>
  </si>
  <si>
    <t>→</t>
    <phoneticPr fontId="1"/>
  </si>
  <si>
    <t>シモダ社内用情報にまとめ中</t>
    <rPh sb="3" eb="5">
      <t>シャナイ</t>
    </rPh>
    <rPh sb="5" eb="6">
      <t>ヨウ</t>
    </rPh>
    <rPh sb="6" eb="8">
      <t>ジョウホウ</t>
    </rPh>
    <rPh sb="12" eb="13">
      <t>チュウ</t>
    </rPh>
    <phoneticPr fontId="1"/>
  </si>
  <si>
    <t>確認中</t>
    <rPh sb="0" eb="2">
      <t>カクニン</t>
    </rPh>
    <rPh sb="2" eb="3">
      <t>チュウ</t>
    </rPh>
    <phoneticPr fontId="1"/>
  </si>
  <si>
    <t>新規で作ったワイ</t>
    <rPh sb="0" eb="2">
      <t>シンキ</t>
    </rPh>
    <rPh sb="3" eb="4">
      <t>ツク</t>
    </rPh>
    <phoneticPr fontId="1"/>
  </si>
  <si>
    <t>営業伝票のルール</t>
    <rPh sb="0" eb="2">
      <t>エイギョウ</t>
    </rPh>
    <rPh sb="2" eb="4">
      <t>デンヒョウ</t>
    </rPh>
    <phoneticPr fontId="1"/>
  </si>
  <si>
    <t>冊子</t>
    <rPh sb="0" eb="2">
      <t>サッシ</t>
    </rPh>
    <phoneticPr fontId="1"/>
  </si>
  <si>
    <t>新聞</t>
    <rPh sb="0" eb="2">
      <t>シンブン</t>
    </rPh>
    <phoneticPr fontId="1"/>
  </si>
  <si>
    <t>複写</t>
    <rPh sb="0" eb="2">
      <t>フクシャ</t>
    </rPh>
    <phoneticPr fontId="1"/>
  </si>
  <si>
    <t>本社</t>
    <rPh sb="0" eb="2">
      <t>ホンシャ</t>
    </rPh>
    <phoneticPr fontId="1"/>
  </si>
  <si>
    <t>直前値（n0,000,000 +1)</t>
    <rPh sb="0" eb="3">
      <t>チョクゼンチ</t>
    </rPh>
    <phoneticPr fontId="1"/>
  </si>
  <si>
    <t>熊本支店</t>
    <rPh sb="0" eb="4">
      <t>クマモトシテン</t>
    </rPh>
    <phoneticPr fontId="1"/>
  </si>
  <si>
    <t>というナンバー付け</t>
    <rPh sb="7" eb="8">
      <t>ヅ</t>
    </rPh>
    <phoneticPr fontId="1"/>
  </si>
  <si>
    <t>九コン</t>
    <rPh sb="0" eb="1">
      <t>キュウ</t>
    </rPh>
    <phoneticPr fontId="1"/>
  </si>
  <si>
    <t>積算</t>
    <rPh sb="0" eb="2">
      <t>セキサン</t>
    </rPh>
    <phoneticPr fontId="1"/>
  </si>
  <si>
    <t>shjoukei</t>
    <phoneticPr fontId="1"/>
  </si>
  <si>
    <t>組外</t>
    <rPh sb="0" eb="1">
      <t>ク</t>
    </rPh>
    <rPh sb="1" eb="2">
      <t>ガイ</t>
    </rPh>
    <phoneticPr fontId="1"/>
  </si>
  <si>
    <t>スキャン・PS</t>
    <phoneticPr fontId="1"/>
  </si>
  <si>
    <t>製版</t>
    <rPh sb="0" eb="2">
      <t>セイハン</t>
    </rPh>
    <phoneticPr fontId="1"/>
  </si>
  <si>
    <t>製外</t>
    <rPh sb="0" eb="1">
      <t>セイ</t>
    </rPh>
    <rPh sb="1" eb="2">
      <t>ガイ</t>
    </rPh>
    <phoneticPr fontId="1"/>
  </si>
  <si>
    <t>goukei</t>
    <phoneticPr fontId="1"/>
  </si>
  <si>
    <t>印外</t>
    <rPh sb="0" eb="1">
      <t>イン</t>
    </rPh>
    <rPh sb="1" eb="2">
      <t>ガイ</t>
    </rPh>
    <phoneticPr fontId="1"/>
  </si>
  <si>
    <t>積算粗利</t>
    <rPh sb="0" eb="2">
      <t>セキサン</t>
    </rPh>
    <rPh sb="2" eb="4">
      <t>アラリ</t>
    </rPh>
    <phoneticPr fontId="1"/>
  </si>
  <si>
    <t>仕上</t>
    <rPh sb="0" eb="2">
      <t>シアゲ</t>
    </rPh>
    <phoneticPr fontId="1"/>
  </si>
  <si>
    <t>仕外</t>
    <rPh sb="0" eb="1">
      <t>シ</t>
    </rPh>
    <rPh sb="1" eb="2">
      <t>ガイ</t>
    </rPh>
    <phoneticPr fontId="1"/>
  </si>
  <si>
    <t>％</t>
    <phoneticPr fontId="1"/>
  </si>
  <si>
    <t>全外</t>
    <rPh sb="0" eb="1">
      <t>ゼン</t>
    </rPh>
    <rPh sb="1" eb="2">
      <t>ガイ</t>
    </rPh>
    <phoneticPr fontId="1"/>
  </si>
  <si>
    <t>合計</t>
    <rPh sb="0" eb="2">
      <t>ゴウケイ</t>
    </rPh>
    <phoneticPr fontId="1"/>
  </si>
  <si>
    <t>立替金</t>
    <rPh sb="0" eb="3">
      <t>タテカエキン</t>
    </rPh>
    <phoneticPr fontId="1"/>
  </si>
  <si>
    <t>手続き定義終了</t>
  </si>
  <si>
    <t>###</t>
  </si>
  <si>
    <t>WIN桐</t>
  </si>
  <si>
    <t>No.</t>
  </si>
  <si>
    <t>M2958</t>
  </si>
  <si>
    <t>しない</t>
  </si>
  <si>
    <t>禁止</t>
  </si>
  <si>
    <t>#直前値([No.],2000000)+1</t>
  </si>
  <si>
    <t>伝票No.がおかしいぞ！</t>
  </si>
  <si>
    <t>9999999&gt;[]</t>
  </si>
  <si>
    <t>基本</t>
  </si>
  <si>
    <t>する</t>
  </si>
  <si>
    <t>,,,0,00000000</t>
  </si>
  <si>
    <t>0,0,00000000</t>
  </si>
  <si>
    <t>01,01,01,</t>
  </si>
  <si>
    <t>A</t>
  </si>
  <si>
    <t>M735</t>
  </si>
  <si>
    <t>許可</t>
  </si>
  <si>
    <t>日時</t>
  </si>
  <si>
    <t>M2323</t>
  </si>
  <si>
    <t>#日時値</t>
  </si>
  <si>
    <t>05,01,01,</t>
  </si>
  <si>
    <t>M2170</t>
  </si>
  <si>
    <t>文字列</t>
  </si>
  <si>
    <t>M953</t>
  </si>
  <si>
    <t>{"指名","入札"}110</t>
  </si>
  <si>
    <t>00,00,00,</t>
  </si>
  <si>
    <t>M1053</t>
  </si>
  <si>
    <t>[営業ＣＤ],"\MASTA\営業.TBL",,[ＣＤ],[担当],01011110010</t>
  </si>
  <si>
    <t>整数</t>
  </si>
  <si>
    <t>[営業ＣＤ],"\MASTA\営業.TBL",,[ＣＤ],[所],01011110010</t>
  </si>
  <si>
    <t>02,01,01,</t>
  </si>
  <si>
    <t>M1370</t>
  </si>
  <si>
    <t>[営業ＣＤ],"\MASTA\営業.TBL",,[ＣＤ],[区分],01011110010</t>
  </si>
  <si>
    <t>[得意先CD],"\MASTA\TOKUIM.tbl",,[ＣＤ],[得意先],01011110010</t>
  </si>
  <si>
    <t>M1688</t>
  </si>
  <si>
    <t>[得意先〒],"郵便番号.tbl",,[郵便番号],[住所],01011110010</t>
  </si>
  <si>
    <t>予定部数</t>
  </si>
  <si>
    <t>{"部","セット","箱"}010</t>
  </si>
  <si>
    <t>確定部数</t>
  </si>
  <si>
    <t>抜刷</t>
  </si>
  <si>
    <t>{"種－部"}010</t>
  </si>
  <si>
    <t>予定頁</t>
  </si>
  <si>
    <t>予定共紙</t>
  </si>
  <si>
    <t>{"  ","表紙共紙"}010</t>
  </si>
  <si>
    <t>確定頁</t>
  </si>
  <si>
    <t>確定共紙</t>
  </si>
  <si>
    <t>{" ","表紙共紙"}010</t>
  </si>
  <si>
    <t>部数メモ</t>
  </si>
  <si>
    <t>{"Ａ規格","Ｂ規格","Ａ変型","Ｂ変型","四六","タテ×ヨコ"}010</t>
  </si>
  <si>
    <t>{"初校　","責任"}110</t>
  </si>
  <si>
    <t>M5609</t>
  </si>
  <si>
    <t>03,01,02,</t>
  </si>
  <si>
    <t>校正責任１</t>
  </si>
  <si>
    <t>{"校　","責了"}010</t>
  </si>
  <si>
    <t>校正日１</t>
  </si>
  <si>
    <t>{"予定","確定"}110</t>
  </si>
  <si>
    <t>M4392</t>
  </si>
  <si>
    <t>M4047</t>
  </si>
  <si>
    <t>表紙印刷機</t>
  </si>
  <si>
    <t>{"アルミ","オンデマンド"}010</t>
  </si>
  <si>
    <t>表紙印刷箇所</t>
  </si>
  <si>
    <t>{"背文字・","１・","２・","３・","４"}010</t>
  </si>
  <si>
    <t>表紙印刷</t>
  </si>
  <si>
    <t>M4863</t>
  </si>
  <si>
    <t>{"墨","カラー","特色()","表（色）・裏（色）"}010</t>
  </si>
  <si>
    <t>表紙用紙</t>
  </si>
  <si>
    <t>{"本文共紙","コート&lt;&gt;","上質&lt;&gt;","マット&lt;&gt;","&lt;&gt;"}010</t>
  </si>
  <si>
    <t>表紙PP加工</t>
  </si>
  <si>
    <t>{"透明","マット","窓アキ"}010</t>
  </si>
  <si>
    <t>表紙箔おし</t>
  </si>
  <si>
    <t>{"()箔おし　","表１・","表４・","背"}010</t>
  </si>
  <si>
    <t>表紙空押し</t>
  </si>
  <si>
    <t>{"表１・","表４・","背"}010</t>
  </si>
  <si>
    <t>表紙浮き出し</t>
  </si>
  <si>
    <t>表紙スジ</t>
  </si>
  <si>
    <t>{"スジ入れ（）本"}010</t>
  </si>
  <si>
    <t>抜刷印刷機</t>
  </si>
  <si>
    <t>抜刷印刷箇所</t>
  </si>
  <si>
    <t>抜刷印刷</t>
  </si>
  <si>
    <t>抜刷用紙</t>
  </si>
  <si>
    <t>{"コート&lt;&gt;","上質&lt;&gt;","マット&lt;&gt;","&lt;&gt;"}010</t>
  </si>
  <si>
    <t>前見返し印刷機</t>
  </si>
  <si>
    <t>前見返し印刷箇所</t>
  </si>
  <si>
    <t>{"２・","３・","４"}010</t>
  </si>
  <si>
    <t>前見返し印刷</t>
  </si>
  <si>
    <t>{"墨","カラー","特色()","（色）"}010</t>
  </si>
  <si>
    <t>前見返し用紙</t>
  </si>
  <si>
    <t>{"&lt;&gt;","小口のり（有・無）"}010</t>
  </si>
  <si>
    <t>後見返し印刷機</t>
  </si>
  <si>
    <t>後見返し印刷箇所</t>
  </si>
  <si>
    <t>{"１・","２・","３"}010</t>
  </si>
  <si>
    <t>後見返し印刷</t>
  </si>
  <si>
    <t>後見返し用紙</t>
  </si>
  <si>
    <t>遊び紙</t>
  </si>
  <si>
    <t>大扉印刷機</t>
  </si>
  <si>
    <t>大扉印刷面</t>
  </si>
  <si>
    <t>{"片面","両面","墨","カラー","特色()"}010</t>
  </si>
  <si>
    <t>大扉用紙</t>
  </si>
  <si>
    <t>{"本文共紙","別紙","コート&lt;&gt;","上質&lt;&gt;","マット&lt;&gt;"}010</t>
  </si>
  <si>
    <t>中扉頁</t>
  </si>
  <si>
    <t>中扉印刷機</t>
  </si>
  <si>
    <t>中扉印刷面</t>
  </si>
  <si>
    <t>中扉用紙</t>
  </si>
  <si>
    <t>グラビア頁</t>
  </si>
  <si>
    <t>グラビア印刷機</t>
  </si>
  <si>
    <t>グラビア印刷面</t>
  </si>
  <si>
    <t>グラビア用紙</t>
  </si>
  <si>
    <t>{"コート&lt;&gt;","上質&lt;&gt;","マット&lt;&gt;"}010</t>
  </si>
  <si>
    <t>本文頁</t>
  </si>
  <si>
    <t>本文印刷機</t>
  </si>
  <si>
    <t>本文印刷面</t>
  </si>
  <si>
    <t>本文用紙</t>
  </si>
  <si>
    <t>構成４</t>
  </si>
  <si>
    <t>{"カバー↓（mm×mm）","帯↓（mm×mm）","スリップ↓（mm×mm）","ハガキ","謹呈↓（mm×mm）","外函","封筒"}010</t>
  </si>
  <si>
    <t>構成頁４</t>
  </si>
  <si>
    <t>構成４単位</t>
  </si>
  <si>
    <t>{"枚","頁"}010</t>
  </si>
  <si>
    <t>構成印刷機４</t>
  </si>
  <si>
    <t>構成印刷面４</t>
  </si>
  <si>
    <t>{"片面","両面","墨","カラー","特色()","PP加工（透明）","PP加工（マット）","PP加工（窓アキ）","（）箔押し　面・背"}010</t>
  </si>
  <si>
    <t>構成用紙４</t>
  </si>
  <si>
    <t>{"コート&lt;&gt;","上質&lt;&gt;","マット&lt;&gt;","予備　枚","貼函・クラフト　１枚　釘函・のり貼","貼函・クラフト　合紙　釘函・のり貼"}010</t>
  </si>
  <si>
    <t>構成５</t>
  </si>
  <si>
    <t>構成頁５</t>
  </si>
  <si>
    <t>構成５単位</t>
  </si>
  <si>
    <t>構成印刷機５</t>
  </si>
  <si>
    <t>構成印刷面５</t>
  </si>
  <si>
    <t>構成用紙５</t>
  </si>
  <si>
    <t>{"本文共紙","別紙","コート&lt;&gt;","上質&lt;&gt;","マット&lt;&gt;","予備　枚","貼函・クラフト　１枚　釘函・のり貼","貼函・クラフト　合紙　釘函・のり貼"}010</t>
  </si>
  <si>
    <t>構成６</t>
  </si>
  <si>
    <t>構成頁６</t>
  </si>
  <si>
    <t>構成６単位</t>
  </si>
  <si>
    <t>構成印刷機６</t>
  </si>
  <si>
    <t>構成印刷面６</t>
  </si>
  <si>
    <t>構成用紙６</t>
  </si>
  <si>
    <t>構成７</t>
  </si>
  <si>
    <t>構成頁７</t>
  </si>
  <si>
    <t>構成７単位</t>
  </si>
  <si>
    <t>構成印刷機７</t>
  </si>
  <si>
    <t>構成印刷面７</t>
  </si>
  <si>
    <t>構成用紙７</t>
  </si>
  <si>
    <t>構成８</t>
  </si>
  <si>
    <t>構成頁８</t>
  </si>
  <si>
    <t>構成８単位</t>
  </si>
  <si>
    <t>構成印刷機８</t>
  </si>
  <si>
    <t>構成印刷面８</t>
  </si>
  <si>
    <t>構成用紙８</t>
  </si>
  <si>
    <t>構成９</t>
  </si>
  <si>
    <t>構成頁９</t>
  </si>
  <si>
    <t>構成９単位</t>
  </si>
  <si>
    <t>構成印刷機９</t>
  </si>
  <si>
    <t>構成印刷面９</t>
  </si>
  <si>
    <t>構成用紙９</t>
  </si>
  <si>
    <t>構成10</t>
  </si>
  <si>
    <t>構成頁10</t>
  </si>
  <si>
    <t>構成10単位</t>
  </si>
  <si>
    <t>構成印刷機10</t>
  </si>
  <si>
    <t>構成印刷面10</t>
  </si>
  <si>
    <t>構成用紙10</t>
  </si>
  <si>
    <t>構成11</t>
  </si>
  <si>
    <t>構成頁11</t>
  </si>
  <si>
    <t>構成11単位</t>
  </si>
  <si>
    <t>構成印刷機11</t>
  </si>
  <si>
    <t>構成印刷面11</t>
  </si>
  <si>
    <t>構成用紙11</t>
  </si>
  <si>
    <t>構成12</t>
  </si>
  <si>
    <t>構成頁12</t>
  </si>
  <si>
    <t>構成12単位</t>
  </si>
  <si>
    <t>構成印刷機12</t>
  </si>
  <si>
    <t>構成印刷面12</t>
  </si>
  <si>
    <t>構成用紙12</t>
  </si>
  <si>
    <t>見本</t>
  </si>
  <si>
    <t>{"なし","あり(冊)"}010</t>
  </si>
  <si>
    <t>ヒナ型</t>
  </si>
  <si>
    <t>綴じ位置</t>
  </si>
  <si>
    <t>{"左トジ・","右トジ・","中トジ・","トジなし","丁合のみ"}010</t>
  </si>
  <si>
    <t>製本内容</t>
  </si>
  <si>
    <t>{"巻き","クロース巻き","小口折り","（）背上製本"}010</t>
  </si>
  <si>
    <t>綴じ</t>
  </si>
  <si>
    <t>{"無線","アジロ","糸綴じ無線","針金","ボンド"}010</t>
  </si>
  <si>
    <t>しおり</t>
  </si>
  <si>
    <t>{"しおり（伊藤信男商店No.）（本）"}010</t>
  </si>
  <si>
    <t>花ぎれ</t>
  </si>
  <si>
    <t>{"花ぎれ（伊藤信男商店No.）"}010</t>
  </si>
  <si>
    <t>穴あけ</t>
  </si>
  <si>
    <t>{"穴あけ(穴．指定)・穴径(ミリ)"}010</t>
  </si>
  <si>
    <t>ミシン</t>
  </si>
  <si>
    <t>{"ミシン（本．指定）"}010</t>
  </si>
  <si>
    <t>製本その他</t>
  </si>
  <si>
    <t>[組版CD],"\MASTA\ENTER1.TBL",,[ＣＤ],[姓],01011110010</t>
  </si>
  <si>
    <t>[製版CD],"\MASTA\ENTER1.TBL",,[ＣＤ],[姓],01011110010</t>
  </si>
  <si>
    <t>[印刷CD],"\MASTA\ENTER1.TBL",,[ＣＤ],[姓],01011110010</t>
  </si>
  <si>
    <t>[仕上CD],"\MASTA\ENTER1.TBL",,[ＣＤ],[姓],01011110010</t>
  </si>
  <si>
    <t>M1687</t>
  </si>
  <si>
    <t>0000002c</t>
  </si>
  <si>
    <t>通貨</t>
  </si>
  <si>
    <t>#日時文字列(#日時値,5,3,0)</t>
  </si>
  <si>
    <t>計算</t>
  </si>
  <si>
    <t>[組版]+[Scan・PS]+[印刷]+[製本]</t>
  </si>
  <si>
    <t>[合計]-([小計]+[用紙]+[外注]+[送料])</t>
  </si>
  <si>
    <t>{"税込","税別"}110</t>
  </si>
  <si>
    <t>税込・税別　どちら</t>
  </si>
  <si>
    <t>{"折込料","配送料","ハガキ","送料"}010</t>
  </si>
  <si>
    <t>03,01,01,</t>
  </si>
  <si>
    <t>{"不要","３ヶ月以内","１年２ヶ月以内","１年２ヶ月以上"}010</t>
  </si>
  <si>
    <t>M3836</t>
  </si>
  <si>
    <t>{"新規作成","データそのまま","データ一部修正","原稿版下使用"}010</t>
  </si>
  <si>
    <t>{"CD","Mail","USB","営業フォルダ","Macserver"}110</t>
  </si>
  <si>
    <t>{"Ａ"/"重要な個人情報（名簿・経営案・社外マル秘・発送リスト・試験問題など）","Ｂ"/"個人情報（名刺・年賀状・請求書・組織図など）","Ｃ"/"個人情報以外（個人名のみ・選挙名刺・封筒・パンフなど）"}110</t>
  </si>
  <si>
    <t>_x001A_</t>
  </si>
  <si>
    <t>#直前値([No.],1000000)+1</t>
  </si>
  <si>
    <t>,"\Users\mng-1\Documents\Kiri10\開発環境\Option\tbx\010_02_オーダーリスト.tbx",,,[Type],01111110110</t>
  </si>
  <si>
    <t>,"\Users\mng-1\Documents\Kiri10\開発環境\Option\tbx\010_01_営業リスト.tbx","本社優先",[営業名][支店名],[営業コード],01111110110</t>
  </si>
  <si>
    <t>[営業ＣＤ],"\Users\mng-1\Documents\Kiri10\開発環境\Option\tbx\010_01_営業リスト.tbx",,[営業コード],[営業名],01111110110</t>
  </si>
  <si>
    <t>[営業ＣＤ],"\Users\mng-1\Documents\Kiri10\開発環境\Option\tbx\010_01_営業リスト.tbx",,[営業コード],[支店コード],01111110110</t>
  </si>
  <si>
    <t>[営業ＣＤ],"\Users\mng-1\Documents\Kiri10\開発環境\Option\tbx\010_01_営業リスト.tbx",,[営業コード],[支店名],01111110110</t>
  </si>
  <si>
    <t>M2142</t>
  </si>
  <si>
    <t>,"\Users\mng-1\Documents\Kiri10\開発環境\MASTA\TOKUIM.tbx",,[担当][得意先],[ＣＤ],01111110110</t>
  </si>
  <si>
    <t>M5175</t>
  </si>
  <si>
    <t>[得意先CD],"\Users\mng-1\Documents\Kiri10\開発環境\MASTA\TOKUIM.tbx",,[ＣＤ],[得意先],01111110110</t>
  </si>
  <si>
    <t>M7791</t>
  </si>
  <si>
    <t>{"枚","冊","セット","箱"}010</t>
  </si>
  <si>
    <t>,"\Users\mng-1\Documents\Kiri10\開発環境\Option\tbx\010_08_単位タイプリスト.tbx",,[Type],[Type],01111110110</t>
  </si>
  <si>
    <t>{"枚×冊"}010</t>
  </si>
  <si>
    <t>M3545</t>
  </si>
  <si>
    <t>{"Ａ規格","Ｂ規格","Ａ横長","Ｂ横長","タテ×ヨコ"}010</t>
  </si>
  <si>
    <t>,"\Users\mng-1\Documents\Kiri10\開発環境\Option\tbx\010_29_寸法項目リスト.tbx",,[Type],[Type],01111110110</t>
  </si>
  <si>
    <t>{"×"}010</t>
  </si>
  <si>
    <t>{"　","責任"}110</t>
  </si>
  <si>
    <t>,"\Users\mng-1\Documents\Kiri10\開発環境\Option\tbx\010_07_校正タイプリスト.tbx",,[Type],[Type],01111110110</t>
  </si>
  <si>
    <t>M3412</t>
  </si>
  <si>
    <t>,"\Users\mng-1\Documents\Kiri10\開発環境\Option\tbx\010_05_税タイプリスト.tbx",,[Type],[Type],01111110110</t>
  </si>
  <si>
    <t>,"\Users\mng-1\Documents\Kiri10\開発環境\Option\tbx\010_06_立替タイプリスト.tbx",,[Type],[Type],01111110110</t>
  </si>
  <si>
    <t>,"\Users\mng-1\Documents\Kiri10\開発環境\Option\tbx\010_04_保存期間リスト.tbx",,[Type],[Type],01111110110</t>
  </si>
  <si>
    <t>{"新規作成","データそのまま","データ一部修正","原稿版下使用","書き文字"}110</t>
  </si>
  <si>
    <t>,"\Users\mng-1\Documents\Kiri10\開発環境\Option\tbx\010_09_作成内容リスト.tbx",,[Type],[Type],01111110110</t>
  </si>
  <si>
    <t>,"\Users\mng-1\Documents\Kiri10\開発環境\Option\tbx\010_10_データ格納先リスト.tbx",,[Type],[Type],01111110110</t>
  </si>
  <si>
    <t>{"アルミ","オンデマンド","DC7000","C5000ｄ","PXH9000","コピー機"}010</t>
  </si>
  <si>
    <t>,"\Users\mng-1\Documents\Kiri10\開発環境\Option\tbx\010_11_印刷機リスト.tbx",,[区分名],[区分名],01111110110</t>
  </si>
  <si>
    <t>{"天地同刷　別版","天地同刷　同版","天地逆刷　別版","天地逆刷　同版"}010</t>
  </si>
  <si>
    <t>,"\Users\mng-1\Documents\Kiri10\開発環境\Option\tbx\010_12_版リスト.tbx",,[区分名],[区分名],01111110110</t>
  </si>
  <si>
    <t>{"墨","カラー","特色()","原稿の色","見本の色"}010</t>
  </si>
  <si>
    <t>,"\Users\mng-1\Documents\Kiri10\開発環境\Option\tbx\010_13_表裏リスト.tbx",,[Type],[Type],01111110110</t>
  </si>
  <si>
    <t>{"上&lt;&gt;文字　有無　刷色","下&lt;&gt;文字　有無　刷色"}010</t>
  </si>
  <si>
    <t>,"\Users\mng-1\Documents\Kiri10\開発環境\Option\tbx\010_14_表紙項目リスト.tbx",,[Type],[Type],01111110110</t>
  </si>
  <si>
    <t>{"白上質&lt;&gt;","コート&lt;&gt;","マットコート&lt;&gt;","色上質&lt;&gt;","・用紙持ち込み","・台紙あり"}010</t>
  </si>
  <si>
    <t>,"\Users\mng-1\Documents\Kiri10\開発環境\Option\tbx\010_16_銘柄項目リスト.tbx",,[Type],[Type],01111110110</t>
  </si>
  <si>
    <t>{"通常ハガキ","往復ハガキ","私製ハガキ","年賀ハガキ","暑中ハガキ","・当方出し","・持ち込み"}010</t>
  </si>
  <si>
    <t>,"\Users\mng-1\Documents\Kiri10\開発環境\Option\tbx\010_17_ハガキ項目リスト.tbx",,[Type],[Type],01111110110</t>
  </si>
  <si>
    <t>{"角丸単　・封筒つき　・〒枠あり　・〒枠なし","角丸２つ折り　・封筒つき　・〒枠あり　・〒枠なし"}010</t>
  </si>
  <si>
    <t>,"\Users\mng-1\Documents\Kiri10\開発環境\Option\tbx\010_18_カード項目リスト.tbx",,[Type],[Type],01111110110</t>
  </si>
  <si>
    <t>{"ハート 長()　角()　洋() ・〒枠入り　・〒枠印刷　・〒枠不要　　・センター貼り　・横貼り","キング 長()　角()　洋()　・〒枠入り　・〒枠印刷　・〒枠不要　　・センター貼り　・横貼り","イムラ 長()　角()　洋()　・〒枠入り　・〒枠印刷　・〒枠不要　　・センター貼り　・横貼り","ヤマガタ 長()　角()　洋()　・〒枠入り　・〒枠印刷　・〒枠不要　　・センター貼り　・横貼り","山櫻 長()　角()　洋()　・〒枠入り　・〒枠印刷　・〒枠不要　　・センター貼り　・横貼り"}010</t>
  </si>
  <si>
    <t>,"\Users\mng-1\Documents\Kiri10\開発環境\Option\tbx\010_19_封筒項目リスト.tbx",,[Type],[Type],01111110110</t>
  </si>
  <si>
    <t>{"　","発注済","在庫"}111</t>
  </si>
  <si>
    <t>,"\Users\mng-1\Documents\Kiri10\開発環境\Option\tbx\010_15_発注ステータスリスト.tbx",,[Type],[Type],01111110110</t>
  </si>
  <si>
    <t>{"バラ","プレス","角丸(R5 R10)"}010</t>
  </si>
  <si>
    <t>,"\Users\mng-1\Documents\Kiri10\開発環境\Option\tbx\010_20_バラプレス項目リスト.tbx",,[Type],[Type],01111110110</t>
  </si>
  <si>
    <t>{"折り（一度　二度　巻き３つ）"}010</t>
  </si>
  <si>
    <t>,"\Users\mng-1\Documents\Kiri10\開発環境\Option\tbx\010_21_折り項目リスト.tbx",,[Type],[Type],01111110110</t>
  </si>
  <si>
    <t>{"ミシン（本）","筋入れ（本）"}010</t>
  </si>
  <si>
    <t>,"\Users\mng-1\Documents\Kiri10\開発環境\Option\tbx\010_22_ミシンスジ項目リスト.tbx",,[Type],[Type],01111110110</t>
  </si>
  <si>
    <t>{"針金（　点止）","クロース（色）","のり（天左右）"}010</t>
  </si>
  <si>
    <t>,"\Users\mng-1\Documents\Kiri10\開発環境\Option\tbx\010_23_針金クロースのり項目リスト.tbx",,,[Type],01111110110</t>
  </si>
  <si>
    <t>{"穴あけ(穴)・位置(上左右)・穴径(ミリ)・穴間(ミリ)・深さ(ミリ)"}010</t>
  </si>
  <si>
    <t>,"\Users\mng-1\Documents\Kiri10\開発環境\Option\tbx\010_24_穴あけ項目リスト.tbx",,,[Type],01111110110</t>
  </si>
  <si>
    <t>{"Ｎｏ．～Ｎｏ．"}010</t>
  </si>
  <si>
    <t>M5583</t>
  </si>
  <si>
    <t>{"()枚毎仕切り入れ　・()枚毎帯封　・()枚毎ケース入れ(プラ・紙）"}010</t>
  </si>
  <si>
    <t>,"\Users\mng-1\Documents\Kiri10\開発環境\Option\tbx\010_26_仕切りわけ項目リスト.tbx",,,[Type],01111110110</t>
  </si>
  <si>
    <t>{"ヒモかけ","発送","分包","ダンボール詰"}010</t>
  </si>
  <si>
    <t>,"\Users\mng-1\Documents\Kiri10\開発環境\Option\tbx\010_27_ヒモカケ項目リスト.tbx",,,[Type],01111110110</t>
  </si>
  <si>
    <t>{"読売西部","朝日","・引き取り"}010</t>
  </si>
  <si>
    <t>,"\Users\mng-1\Documents\Kiri10\開発環境\Option\tbx\010_28_折込項目リスト.tbx",,,[Type],01111110110</t>
  </si>
  <si>
    <t>,"\Users\mng-1\Documents\Kiri10\開発環境\Option\tbx\010_03_情報ランクリスト.tbx",,[Type][説明],[Type],01011110000</t>
  </si>
  <si>
    <t>&amp;シモダ外注M</t>
  </si>
  <si>
    <t>&amp;シモダ外注C</t>
  </si>
  <si>
    <t>&amp;シモダ外注S</t>
  </si>
  <si>
    <t>&amp;シモダ外注F</t>
  </si>
  <si>
    <t>var 数値 { &amp;シモダ外注M ="" , &amp;xシモダ外注M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</si>
</sst>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lt;=999]000;[&lt;=9999]000\-00;000\-0000"/>
    <numFmt numFmtId="177" formatCode="000"/>
  </numFmts>
  <fonts count="13" x14ac:knownFonts="1">
    <font>
      <sz val="10"/>
      <color theme="1"/>
      <name val="Meiryo UI"/>
      <family val="2"/>
      <charset val="128"/>
    </font>
    <font>
      <sz val="6"/>
      <name val="Meiryo UI"/>
      <family val="2"/>
      <charset val="128"/>
    </font>
    <font>
      <b/>
      <sz val="10"/>
      <color theme="1"/>
      <name val="Meiryo UI"/>
      <family val="3"/>
      <charset val="128"/>
    </font>
    <font>
      <sz val="10"/>
      <color theme="1"/>
      <name val="Meiryo UI"/>
      <family val="3"/>
      <charset val="128"/>
    </font>
    <font>
      <sz val="10"/>
      <color theme="1"/>
      <name val="Meiryo UI"/>
      <family val="2"/>
      <charset val="128"/>
    </font>
    <font>
      <sz val="9"/>
      <color theme="1"/>
      <name val="Meiryo UI"/>
      <family val="3"/>
      <charset val="128"/>
    </font>
    <font>
      <b/>
      <sz val="9"/>
      <color theme="1"/>
      <name val="Meiryo UI"/>
      <family val="3"/>
      <charset val="128"/>
    </font>
    <font>
      <sz val="11"/>
      <color theme="1"/>
      <name val="Meiryo UI"/>
      <family val="2"/>
      <charset val="128"/>
    </font>
    <font>
      <sz val="10"/>
      <color theme="7" tint="-0.249977111117893"/>
      <name val="Meiryo UI"/>
      <family val="2"/>
      <charset val="128"/>
    </font>
    <font>
      <b/>
      <sz val="10"/>
      <color rgb="FFFF0000"/>
      <name val="Meiryo UI"/>
      <family val="3"/>
      <charset val="128"/>
    </font>
    <font>
      <sz val="10"/>
      <name val="Meiryo UI"/>
      <family val="3"/>
      <charset val="128"/>
    </font>
    <font>
      <u/>
      <sz val="10"/>
      <color theme="1"/>
      <name val="Meiryo UI"/>
      <family val="3"/>
      <charset val="128"/>
    </font>
    <font>
      <sz val="10"/>
      <color rgb="FFFF0000"/>
      <name val="Meiryo UI"/>
      <family val="2"/>
      <charset val="128"/>
    </font>
  </fonts>
  <fills count="20">
    <fill>
      <patternFill patternType="none"/>
    </fill>
    <fill>
      <patternFill patternType="gray125"/>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66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0.749992370372631"/>
        <bgColor indexed="64"/>
      </patternFill>
    </fill>
    <fill>
      <patternFill patternType="solid">
        <fgColor theme="7"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hair">
        <color theme="0" tint="-0.34998626667073579"/>
      </bottom>
      <diagonal/>
    </border>
    <border>
      <left style="thin">
        <color indexed="64"/>
      </left>
      <right style="thin">
        <color indexed="64"/>
      </right>
      <top style="hair">
        <color theme="0" tint="-0.34998626667073579"/>
      </top>
      <bottom style="hair">
        <color theme="0" tint="-0.34998626667073579"/>
      </bottom>
      <diagonal/>
    </border>
    <border>
      <left style="thin">
        <color indexed="64"/>
      </left>
      <right style="thin">
        <color indexed="64"/>
      </right>
      <top style="hair">
        <color theme="0" tint="-0.34998626667073579"/>
      </top>
      <bottom style="thin">
        <color indexed="64"/>
      </bottom>
      <diagonal/>
    </border>
    <border>
      <left style="thin">
        <color auto="1"/>
      </left>
      <right style="thin">
        <color auto="1"/>
      </right>
      <top/>
      <bottom style="thin">
        <color theme="4" tint="0.79998168889431442"/>
      </bottom>
      <diagonal/>
    </border>
    <border>
      <left style="thin">
        <color auto="1"/>
      </left>
      <right style="thin">
        <color auto="1"/>
      </right>
      <top style="thin">
        <color theme="4" tint="0.79998168889431442"/>
      </top>
      <bottom style="thin">
        <color theme="4" tint="0.79998168889431442"/>
      </bottom>
      <diagonal/>
    </border>
    <border>
      <left style="thin">
        <color indexed="64"/>
      </left>
      <right/>
      <top/>
      <bottom/>
      <diagonal/>
    </border>
    <border>
      <left style="thin">
        <color indexed="64"/>
      </left>
      <right style="thin">
        <color indexed="64"/>
      </right>
      <top/>
      <bottom style="hair">
        <color theme="0" tint="-0.34998626667073579"/>
      </bottom>
      <diagonal/>
    </border>
    <border>
      <left/>
      <right/>
      <top/>
      <bottom style="thin">
        <color indexed="64"/>
      </bottom>
      <diagonal/>
    </border>
    <border>
      <left/>
      <right/>
      <top style="thin">
        <color indexed="64"/>
      </top>
      <bottom style="double">
        <color indexed="64"/>
      </bottom>
      <diagonal/>
    </border>
  </borders>
  <cellStyleXfs count="3">
    <xf numFmtId="0" fontId="0" fillId="0" borderId="0">
      <alignment vertical="center"/>
    </xf>
    <xf numFmtId="6" fontId="4" fillId="0" borderId="0" applyFont="0" applyFill="0" applyBorder="0" applyAlignment="0" applyProtection="0">
      <alignment vertical="center"/>
    </xf>
    <xf numFmtId="9" fontId="4" fillId="0" borderId="0" applyFont="0" applyFill="0" applyBorder="0" applyAlignment="0" applyProtection="0">
      <alignment vertical="center"/>
    </xf>
  </cellStyleXfs>
  <cellXfs count="219">
    <xf numFmtId="0" fontId="0" fillId="0" borderId="0" xfId="0">
      <alignment vertical="center"/>
    </xf>
    <xf numFmtId="0" fontId="0" fillId="0" borderId="1" xfId="0" applyBorder="1">
      <alignment vertical="center"/>
    </xf>
    <xf numFmtId="0" fontId="0" fillId="2" borderId="1" xfId="0" applyFill="1" applyBorder="1">
      <alignment vertical="center"/>
    </xf>
    <xf numFmtId="176" fontId="0" fillId="0" borderId="0" xfId="0" applyNumberFormat="1" applyAlignment="1">
      <alignment vertical="center" wrapText="1"/>
    </xf>
    <xf numFmtId="176" fontId="2" fillId="0" borderId="1" xfId="0" applyNumberFormat="1" applyFont="1" applyBorder="1" applyAlignment="1">
      <alignment vertical="center" wrapText="1"/>
    </xf>
    <xf numFmtId="176" fontId="0" fillId="0" borderId="1" xfId="0" applyNumberFormat="1" applyBorder="1" applyAlignment="1">
      <alignment vertical="center" wrapText="1"/>
    </xf>
    <xf numFmtId="0" fontId="0" fillId="3" borderId="9" xfId="0" applyFill="1"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10" borderId="9" xfId="0" applyFill="1" applyBorder="1" applyAlignment="1">
      <alignment horizontal="center" vertical="center"/>
    </xf>
    <xf numFmtId="0" fontId="0" fillId="10" borderId="9" xfId="0" applyFill="1" applyBorder="1">
      <alignment vertical="center"/>
    </xf>
    <xf numFmtId="0" fontId="0" fillId="7" borderId="9" xfId="0" applyFill="1" applyBorder="1">
      <alignment vertical="center"/>
    </xf>
    <xf numFmtId="0" fontId="0" fillId="2" borderId="9" xfId="0" applyFill="1" applyBorder="1" applyAlignment="1">
      <alignment horizontal="center" vertical="center"/>
    </xf>
    <xf numFmtId="0" fontId="0" fillId="8" borderId="9" xfId="0" applyFill="1" applyBorder="1" applyAlignment="1">
      <alignment horizontal="center" vertical="center"/>
    </xf>
    <xf numFmtId="0" fontId="0" fillId="9" borderId="9" xfId="0" applyFill="1" applyBorder="1" applyAlignment="1">
      <alignment horizontal="center" vertical="center"/>
    </xf>
    <xf numFmtId="0" fontId="0" fillId="11" borderId="8" xfId="0" applyFill="1" applyBorder="1" applyAlignment="1">
      <alignment horizontal="center" vertical="center"/>
    </xf>
    <xf numFmtId="6" fontId="0" fillId="0" borderId="0" xfId="1" applyFont="1">
      <alignment vertical="center"/>
    </xf>
    <xf numFmtId="6" fontId="0" fillId="0" borderId="0" xfId="1" applyFont="1" applyFill="1" applyBorder="1">
      <alignment vertical="center"/>
    </xf>
    <xf numFmtId="6" fontId="0" fillId="0" borderId="0" xfId="0" applyNumberFormat="1">
      <alignment vertical="center"/>
    </xf>
    <xf numFmtId="176" fontId="2" fillId="0" borderId="0" xfId="0" applyNumberFormat="1" applyFont="1" applyAlignment="1">
      <alignment vertical="center" wrapText="1"/>
    </xf>
    <xf numFmtId="9" fontId="0" fillId="0" borderId="0" xfId="2" applyFont="1">
      <alignment vertical="center"/>
    </xf>
    <xf numFmtId="0" fontId="0" fillId="0" borderId="0" xfId="0" applyAlignment="1">
      <alignment horizontal="center" vertical="center"/>
    </xf>
    <xf numFmtId="0" fontId="5" fillId="11" borderId="5" xfId="0" applyFont="1" applyFill="1" applyBorder="1">
      <alignment vertical="center"/>
    </xf>
    <xf numFmtId="0" fontId="5" fillId="0" borderId="0" xfId="0" applyFont="1">
      <alignment vertical="center"/>
    </xf>
    <xf numFmtId="0" fontId="0" fillId="0" borderId="0" xfId="0" applyAlignment="1">
      <alignment horizontal="center" vertical="center" shrinkToFit="1"/>
    </xf>
    <xf numFmtId="0" fontId="2" fillId="4" borderId="4" xfId="0" applyFont="1" applyFill="1" applyBorder="1" applyAlignment="1">
      <alignment horizontal="center" vertical="center" shrinkToFit="1"/>
    </xf>
    <xf numFmtId="0" fontId="0" fillId="4" borderId="0" xfId="0" applyFill="1" applyAlignment="1">
      <alignment horizontal="center" vertical="center" shrinkToFit="1"/>
    </xf>
    <xf numFmtId="0" fontId="0" fillId="0" borderId="1" xfId="0" applyBorder="1" applyAlignment="1">
      <alignment horizontal="center" vertical="center" shrinkToFit="1"/>
    </xf>
    <xf numFmtId="0" fontId="5" fillId="3" borderId="3" xfId="0" applyFont="1" applyFill="1" applyBorder="1">
      <alignment vertical="center"/>
    </xf>
    <xf numFmtId="0" fontId="5" fillId="3" borderId="4" xfId="0" applyFont="1" applyFill="1" applyBorder="1">
      <alignment vertical="center"/>
    </xf>
    <xf numFmtId="0" fontId="5" fillId="3" borderId="0" xfId="0" applyFont="1" applyFill="1">
      <alignment vertical="center"/>
    </xf>
    <xf numFmtId="176" fontId="2" fillId="0" borderId="0" xfId="0" applyNumberFormat="1" applyFont="1" applyAlignment="1">
      <alignment vertical="center" shrinkToFit="1"/>
    </xf>
    <xf numFmtId="0" fontId="0" fillId="0" borderId="0" xfId="0" applyAlignment="1">
      <alignment vertical="center" shrinkToFit="1"/>
    </xf>
    <xf numFmtId="176" fontId="0" fillId="0" borderId="0" xfId="0" applyNumberFormat="1" applyAlignment="1">
      <alignment vertical="center" shrinkToFit="1"/>
    </xf>
    <xf numFmtId="0" fontId="5" fillId="6" borderId="1" xfId="0" applyFont="1" applyFill="1" applyBorder="1" applyAlignment="1">
      <alignment vertical="center" shrinkToFit="1"/>
    </xf>
    <xf numFmtId="0" fontId="5" fillId="0" borderId="6" xfId="0" applyFont="1" applyBorder="1" applyAlignment="1">
      <alignment vertical="center" shrinkToFit="1"/>
    </xf>
    <xf numFmtId="0" fontId="5" fillId="0" borderId="4" xfId="0" applyFont="1" applyBorder="1" applyAlignment="1">
      <alignment vertical="center" shrinkToFit="1"/>
    </xf>
    <xf numFmtId="0" fontId="5" fillId="0" borderId="5" xfId="0" applyFont="1" applyBorder="1" applyAlignment="1">
      <alignment vertical="center" shrinkToFit="1"/>
    </xf>
    <xf numFmtId="0" fontId="5" fillId="0" borderId="1" xfId="0" applyFont="1" applyBorder="1" applyAlignment="1">
      <alignment vertical="center" shrinkToFit="1"/>
    </xf>
    <xf numFmtId="176" fontId="6" fillId="0" borderId="1" xfId="0" applyNumberFormat="1" applyFont="1" applyBorder="1" applyAlignment="1">
      <alignment vertical="center" shrinkToFit="1"/>
    </xf>
    <xf numFmtId="0" fontId="6" fillId="0" borderId="1" xfId="0" applyFont="1" applyBorder="1" applyAlignment="1">
      <alignment vertical="center" shrinkToFit="1"/>
    </xf>
    <xf numFmtId="176" fontId="6" fillId="4" borderId="2" xfId="0" applyNumberFormat="1" applyFont="1" applyFill="1" applyBorder="1" applyAlignment="1">
      <alignment vertical="center" shrinkToFit="1"/>
    </xf>
    <xf numFmtId="0" fontId="5" fillId="4" borderId="1" xfId="0" applyFont="1" applyFill="1" applyBorder="1" applyAlignment="1">
      <alignment vertical="center" shrinkToFit="1"/>
    </xf>
    <xf numFmtId="176" fontId="5" fillId="0" borderId="1" xfId="0" applyNumberFormat="1" applyFont="1" applyBorder="1" applyAlignment="1">
      <alignment vertical="center" shrinkToFit="1"/>
    </xf>
    <xf numFmtId="176" fontId="5" fillId="0" borderId="0" xfId="0" applyNumberFormat="1" applyFont="1" applyAlignment="1">
      <alignment vertical="center" shrinkToFit="1"/>
    </xf>
    <xf numFmtId="0" fontId="5" fillId="0" borderId="0" xfId="0" applyFont="1" applyAlignment="1">
      <alignment vertical="center" shrinkToFit="1"/>
    </xf>
    <xf numFmtId="0" fontId="5" fillId="5" borderId="2" xfId="0" applyFont="1" applyFill="1" applyBorder="1" applyAlignment="1">
      <alignment horizontal="left" vertical="center"/>
    </xf>
    <xf numFmtId="0" fontId="5" fillId="5" borderId="3" xfId="0" applyFont="1" applyFill="1" applyBorder="1" applyAlignment="1">
      <alignment horizontal="left" vertical="center"/>
    </xf>
    <xf numFmtId="0" fontId="5" fillId="5" borderId="4" xfId="0" applyFont="1" applyFill="1" applyBorder="1" applyAlignment="1">
      <alignment horizontal="left" vertical="center"/>
    </xf>
    <xf numFmtId="0" fontId="5" fillId="6" borderId="2" xfId="0" applyFont="1" applyFill="1" applyBorder="1" applyAlignment="1">
      <alignment horizontal="left" vertical="center"/>
    </xf>
    <xf numFmtId="0" fontId="5" fillId="6" borderId="4" xfId="0" applyFont="1" applyFill="1" applyBorder="1" applyAlignment="1">
      <alignment horizontal="left" vertical="center"/>
    </xf>
    <xf numFmtId="0" fontId="5" fillId="10" borderId="2" xfId="0" applyFont="1" applyFill="1" applyBorder="1" applyAlignment="1">
      <alignment horizontal="left" vertical="center"/>
    </xf>
    <xf numFmtId="0" fontId="5" fillId="10" borderId="4" xfId="0" applyFont="1" applyFill="1" applyBorder="1" applyAlignment="1">
      <alignment horizontal="left" vertical="center"/>
    </xf>
    <xf numFmtId="0" fontId="5" fillId="10" borderId="1" xfId="0" applyFont="1" applyFill="1" applyBorder="1" applyAlignment="1">
      <alignment horizontal="left" vertical="center"/>
    </xf>
    <xf numFmtId="0" fontId="5" fillId="7" borderId="2" xfId="0" applyFont="1" applyFill="1" applyBorder="1" applyAlignment="1">
      <alignment horizontal="left" vertical="center"/>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0" fillId="6" borderId="0" xfId="0" applyFill="1" applyAlignment="1">
      <alignment horizontal="center" vertical="center" shrinkToFit="1"/>
    </xf>
    <xf numFmtId="0" fontId="0" fillId="0" borderId="11" xfId="0" applyBorder="1" applyAlignment="1">
      <alignment horizontal="center" vertical="center" shrinkToFit="1"/>
    </xf>
    <xf numFmtId="0" fontId="0" fillId="0" borderId="11" xfId="0" applyBorder="1">
      <alignment vertical="center"/>
    </xf>
    <xf numFmtId="0" fontId="0" fillId="0" borderId="12" xfId="0" applyBorder="1" applyAlignment="1">
      <alignment horizontal="center" vertical="center" shrinkToFit="1"/>
    </xf>
    <xf numFmtId="176" fontId="0" fillId="0" borderId="12" xfId="0" applyNumberFormat="1" applyBorder="1" applyAlignment="1">
      <alignment vertical="center" wrapText="1"/>
    </xf>
    <xf numFmtId="0" fontId="0" fillId="0" borderId="12" xfId="0" applyBorder="1">
      <alignment vertical="center"/>
    </xf>
    <xf numFmtId="0" fontId="5" fillId="2" borderId="4" xfId="0" applyFont="1" applyFill="1" applyBorder="1" applyAlignment="1">
      <alignment horizontal="left" vertical="center"/>
    </xf>
    <xf numFmtId="0" fontId="5" fillId="8" borderId="2" xfId="0" applyFont="1" applyFill="1" applyBorder="1" applyAlignment="1">
      <alignment horizontal="left" vertical="center"/>
    </xf>
    <xf numFmtId="0" fontId="5" fillId="8" borderId="3" xfId="0" applyFont="1" applyFill="1" applyBorder="1" applyAlignment="1">
      <alignment horizontal="left" vertical="center"/>
    </xf>
    <xf numFmtId="0" fontId="5" fillId="8" borderId="4" xfId="0" applyFont="1" applyFill="1" applyBorder="1" applyAlignment="1">
      <alignment horizontal="left" vertical="center"/>
    </xf>
    <xf numFmtId="0" fontId="5" fillId="9" borderId="1" xfId="0" applyFont="1" applyFill="1" applyBorder="1" applyAlignment="1">
      <alignment horizontal="left" vertical="center"/>
    </xf>
    <xf numFmtId="0" fontId="5" fillId="9" borderId="2" xfId="0" applyFont="1" applyFill="1" applyBorder="1" applyAlignment="1">
      <alignment horizontal="left" vertical="center"/>
    </xf>
    <xf numFmtId="0" fontId="5" fillId="9" borderId="3" xfId="0" applyFont="1" applyFill="1" applyBorder="1" applyAlignment="1">
      <alignment horizontal="left" vertical="center"/>
    </xf>
    <xf numFmtId="0" fontId="5" fillId="9" borderId="4" xfId="0" applyFont="1" applyFill="1" applyBorder="1" applyAlignment="1">
      <alignment horizontal="left" vertical="center"/>
    </xf>
    <xf numFmtId="0" fontId="3" fillId="0" borderId="0" xfId="0" applyFont="1" applyAlignment="1">
      <alignment horizontal="center" vertical="center" shrinkToFit="1"/>
    </xf>
    <xf numFmtId="0" fontId="3" fillId="0" borderId="12" xfId="0" applyFont="1" applyBorder="1" applyAlignment="1">
      <alignment horizontal="center" vertical="center" shrinkToFit="1"/>
    </xf>
    <xf numFmtId="0" fontId="3" fillId="0" borderId="12" xfId="0" applyFont="1" applyBorder="1">
      <alignment vertical="center"/>
    </xf>
    <xf numFmtId="0" fontId="5" fillId="0" borderId="12" xfId="0" applyFont="1" applyBorder="1" applyAlignment="1">
      <alignment vertical="center" shrinkToFit="1"/>
    </xf>
    <xf numFmtId="0" fontId="3" fillId="0" borderId="12" xfId="0" applyFont="1" applyBorder="1" applyAlignment="1">
      <alignment horizontal="center" vertical="center" wrapText="1" shrinkToFit="1"/>
    </xf>
    <xf numFmtId="0" fontId="3" fillId="0" borderId="1" xfId="0" applyFont="1" applyBorder="1" applyAlignment="1">
      <alignment horizontal="center" vertical="center" shrinkToFit="1"/>
    </xf>
    <xf numFmtId="0" fontId="3" fillId="6" borderId="1" xfId="0" applyFont="1" applyFill="1" applyBorder="1" applyAlignment="1">
      <alignment horizontal="center" vertical="center" shrinkToFit="1"/>
    </xf>
    <xf numFmtId="0" fontId="5" fillId="6" borderId="6" xfId="0" applyFont="1" applyFill="1" applyBorder="1" applyAlignment="1">
      <alignment vertical="center" shrinkToFit="1"/>
    </xf>
    <xf numFmtId="0" fontId="5" fillId="6" borderId="4" xfId="0" applyFont="1" applyFill="1" applyBorder="1" applyAlignment="1">
      <alignment vertical="center" shrinkToFit="1"/>
    </xf>
    <xf numFmtId="0" fontId="5" fillId="11" borderId="13" xfId="0" applyFont="1" applyFill="1" applyBorder="1">
      <alignment vertical="center"/>
    </xf>
    <xf numFmtId="0" fontId="0" fillId="11" borderId="14" xfId="0" applyFill="1" applyBorder="1" applyAlignment="1">
      <alignment horizontal="center" vertical="center"/>
    </xf>
    <xf numFmtId="0" fontId="0" fillId="5" borderId="12" xfId="0" applyFill="1" applyBorder="1" applyAlignment="1">
      <alignment horizontal="center" vertical="center" wrapText="1" shrinkToFit="1"/>
    </xf>
    <xf numFmtId="0" fontId="3" fillId="13" borderId="12" xfId="0" applyFont="1" applyFill="1" applyBorder="1" applyAlignment="1">
      <alignment horizontal="center" vertical="center" shrinkToFit="1"/>
    </xf>
    <xf numFmtId="0" fontId="5" fillId="13" borderId="12" xfId="0" applyFont="1" applyFill="1" applyBorder="1" applyAlignment="1">
      <alignment vertical="center" shrinkToFit="1"/>
    </xf>
    <xf numFmtId="0" fontId="0" fillId="0" borderId="0" xfId="0" applyAlignment="1">
      <alignment vertical="center" wrapText="1"/>
    </xf>
    <xf numFmtId="0" fontId="7" fillId="0" borderId="0" xfId="0" applyFont="1">
      <alignment vertical="center"/>
    </xf>
    <xf numFmtId="0" fontId="7" fillId="0" borderId="0" xfId="0" applyFont="1" applyAlignment="1">
      <alignment vertical="center" wrapText="1"/>
    </xf>
    <xf numFmtId="0" fontId="5" fillId="11" borderId="5" xfId="0" applyFont="1" applyFill="1" applyBorder="1" applyAlignment="1">
      <alignment horizontal="center" vertical="center"/>
    </xf>
    <xf numFmtId="0" fontId="5" fillId="11" borderId="7"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10"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0" borderId="0" xfId="0" applyFont="1" applyAlignment="1">
      <alignment horizontal="center" vertical="center"/>
    </xf>
    <xf numFmtId="0" fontId="0" fillId="14" borderId="0" xfId="0" applyFill="1" applyAlignment="1">
      <alignment vertical="center" wrapText="1"/>
    </xf>
    <xf numFmtId="0" fontId="0" fillId="6" borderId="0" xfId="0" applyFill="1">
      <alignment vertical="center"/>
    </xf>
    <xf numFmtId="0" fontId="2" fillId="0" borderId="12" xfId="0" applyFont="1" applyBorder="1">
      <alignment vertical="center"/>
    </xf>
    <xf numFmtId="0" fontId="3" fillId="2" borderId="0" xfId="0" applyFont="1" applyFill="1" applyAlignment="1">
      <alignment horizontal="left" vertical="center"/>
    </xf>
    <xf numFmtId="0" fontId="0" fillId="0" borderId="0" xfId="0" applyAlignment="1">
      <alignment horizontal="left" vertical="center"/>
    </xf>
    <xf numFmtId="176" fontId="0" fillId="12" borderId="0" xfId="0" applyNumberFormat="1" applyFill="1" applyAlignment="1">
      <alignment horizontal="left" vertical="center" wrapText="1"/>
    </xf>
    <xf numFmtId="0" fontId="0" fillId="2" borderId="0" xfId="0" applyFill="1" applyAlignment="1">
      <alignment horizontal="left" vertical="center"/>
    </xf>
    <xf numFmtId="0" fontId="5" fillId="13" borderId="3" xfId="0" applyFont="1" applyFill="1" applyBorder="1" applyAlignment="1">
      <alignment horizontal="left" vertical="center"/>
    </xf>
    <xf numFmtId="0" fontId="0" fillId="13" borderId="9" xfId="0" applyFill="1" applyBorder="1" applyAlignment="1">
      <alignment horizontal="center" vertical="center"/>
    </xf>
    <xf numFmtId="0" fontId="0" fillId="13" borderId="0" xfId="0" applyFill="1" applyAlignment="1">
      <alignment horizontal="center" vertical="center" shrinkToFit="1"/>
    </xf>
    <xf numFmtId="0" fontId="0" fillId="13" borderId="0" xfId="0" applyFill="1" applyAlignment="1">
      <alignment horizontal="left" vertical="center"/>
    </xf>
    <xf numFmtId="177" fontId="0" fillId="0" borderId="0" xfId="0" applyNumberFormat="1">
      <alignment vertical="center"/>
    </xf>
    <xf numFmtId="177" fontId="0" fillId="0" borderId="0" xfId="0" applyNumberFormat="1" applyAlignment="1">
      <alignment vertical="center" wrapText="1"/>
    </xf>
    <xf numFmtId="177" fontId="8" fillId="0" borderId="0" xfId="0" applyNumberFormat="1" applyFont="1">
      <alignment vertical="center"/>
    </xf>
    <xf numFmtId="177" fontId="0" fillId="0" borderId="0" xfId="0" quotePrefix="1" applyNumberFormat="1">
      <alignment vertical="center"/>
    </xf>
    <xf numFmtId="0" fontId="5" fillId="5" borderId="2" xfId="0" applyFont="1" applyFill="1" applyBorder="1">
      <alignment vertical="center"/>
    </xf>
    <xf numFmtId="0" fontId="5" fillId="5" borderId="3" xfId="0" applyFont="1" applyFill="1" applyBorder="1">
      <alignment vertical="center"/>
    </xf>
    <xf numFmtId="0" fontId="5" fillId="5" borderId="4" xfId="0" applyFont="1" applyFill="1" applyBorder="1">
      <alignment vertical="center"/>
    </xf>
    <xf numFmtId="0" fontId="5" fillId="2" borderId="2" xfId="0" applyFont="1" applyFill="1" applyBorder="1">
      <alignment vertical="center"/>
    </xf>
    <xf numFmtId="0" fontId="5" fillId="2" borderId="3" xfId="0" applyFont="1" applyFill="1" applyBorder="1">
      <alignment vertical="center"/>
    </xf>
    <xf numFmtId="0" fontId="5" fillId="2" borderId="4" xfId="0" applyFont="1" applyFill="1" applyBorder="1">
      <alignment vertical="center"/>
    </xf>
    <xf numFmtId="0" fontId="5" fillId="8" borderId="2" xfId="0" applyFont="1" applyFill="1" applyBorder="1">
      <alignment vertical="center"/>
    </xf>
    <xf numFmtId="0" fontId="5" fillId="8" borderId="3" xfId="0" applyFont="1" applyFill="1" applyBorder="1">
      <alignment vertical="center"/>
    </xf>
    <xf numFmtId="0" fontId="5" fillId="8" borderId="4" xfId="0" applyFont="1" applyFill="1" applyBorder="1">
      <alignment vertical="center"/>
    </xf>
    <xf numFmtId="176" fontId="5" fillId="0" borderId="2" xfId="0" applyNumberFormat="1" applyFont="1" applyBorder="1" applyAlignment="1">
      <alignment vertical="center" shrinkToFit="1"/>
    </xf>
    <xf numFmtId="176" fontId="5" fillId="0" borderId="4" xfId="0" applyNumberFormat="1" applyFont="1" applyBorder="1" applyAlignment="1">
      <alignment vertical="center" shrinkToFit="1"/>
    </xf>
    <xf numFmtId="176" fontId="5" fillId="0" borderId="3" xfId="0" applyNumberFormat="1" applyFont="1" applyBorder="1" applyAlignment="1">
      <alignment vertical="center" shrinkToFit="1"/>
    </xf>
    <xf numFmtId="0" fontId="5" fillId="9" borderId="2" xfId="0" applyFont="1" applyFill="1" applyBorder="1">
      <alignment vertical="center"/>
    </xf>
    <xf numFmtId="0" fontId="5" fillId="9" borderId="3" xfId="0" applyFont="1" applyFill="1" applyBorder="1">
      <alignment vertical="center"/>
    </xf>
    <xf numFmtId="0" fontId="5" fillId="9" borderId="4" xfId="0" applyFont="1" applyFill="1" applyBorder="1">
      <alignment vertical="center"/>
    </xf>
    <xf numFmtId="176" fontId="5" fillId="13" borderId="2" xfId="0" applyNumberFormat="1" applyFont="1" applyFill="1" applyBorder="1" applyAlignment="1">
      <alignment vertical="center" shrinkToFit="1"/>
    </xf>
    <xf numFmtId="176" fontId="5" fillId="13" borderId="3" xfId="0" applyNumberFormat="1" applyFont="1" applyFill="1" applyBorder="1" applyAlignment="1">
      <alignment vertical="center" shrinkToFit="1"/>
    </xf>
    <xf numFmtId="176" fontId="5" fillId="13" borderId="4" xfId="0" applyNumberFormat="1" applyFont="1" applyFill="1" applyBorder="1" applyAlignment="1">
      <alignment vertical="center" shrinkToFit="1"/>
    </xf>
    <xf numFmtId="0" fontId="0" fillId="0" borderId="15" xfId="0" applyBorder="1">
      <alignment vertical="center"/>
    </xf>
    <xf numFmtId="0" fontId="5" fillId="15" borderId="1" xfId="0" applyFont="1" applyFill="1" applyBorder="1" applyAlignment="1">
      <alignment horizontal="left" vertical="center"/>
    </xf>
    <xf numFmtId="0" fontId="0" fillId="15" borderId="9" xfId="0" applyFill="1" applyBorder="1" applyAlignment="1">
      <alignment horizontal="center" vertical="center"/>
    </xf>
    <xf numFmtId="0" fontId="5" fillId="15" borderId="1" xfId="0" applyFont="1" applyFill="1" applyBorder="1">
      <alignment vertical="center"/>
    </xf>
    <xf numFmtId="0" fontId="0" fillId="13" borderId="0" xfId="0" applyFill="1" applyAlignment="1">
      <alignment horizontal="center" vertical="center"/>
    </xf>
    <xf numFmtId="0" fontId="9" fillId="3" borderId="9" xfId="0" applyFont="1" applyFill="1" applyBorder="1" applyAlignment="1">
      <alignment horizontal="center" vertical="center"/>
    </xf>
    <xf numFmtId="0" fontId="10" fillId="9" borderId="9" xfId="0" applyFont="1" applyFill="1" applyBorder="1" applyAlignment="1">
      <alignment horizontal="center" vertical="center"/>
    </xf>
    <xf numFmtId="0" fontId="11" fillId="0" borderId="1" xfId="0" applyFont="1" applyBorder="1" applyAlignment="1">
      <alignment horizontal="center" vertical="center" shrinkToFit="1"/>
    </xf>
    <xf numFmtId="0" fontId="0" fillId="14" borderId="0" xfId="0" applyFill="1" applyAlignment="1">
      <alignment vertical="center" shrinkToFit="1"/>
    </xf>
    <xf numFmtId="0" fontId="0" fillId="6" borderId="0" xfId="0" applyFill="1" applyAlignment="1">
      <alignment vertical="center" shrinkToFit="1"/>
    </xf>
    <xf numFmtId="0" fontId="0" fillId="16" borderId="0" xfId="0" applyFill="1">
      <alignment vertical="center"/>
    </xf>
    <xf numFmtId="0" fontId="12" fillId="16" borderId="0" xfId="0" applyFont="1" applyFill="1">
      <alignment vertical="center"/>
    </xf>
    <xf numFmtId="0" fontId="0" fillId="0" borderId="16" xfId="0" applyBorder="1">
      <alignment vertical="center"/>
    </xf>
    <xf numFmtId="0" fontId="5" fillId="16" borderId="3" xfId="0" applyFont="1" applyFill="1" applyBorder="1" applyAlignment="1">
      <alignment horizontal="left" vertical="center"/>
    </xf>
    <xf numFmtId="0" fontId="0" fillId="16" borderId="9" xfId="0" applyFill="1" applyBorder="1" applyAlignment="1">
      <alignment horizontal="center" vertical="center"/>
    </xf>
    <xf numFmtId="0" fontId="0" fillId="16" borderId="0" xfId="0" applyFill="1" applyAlignment="1">
      <alignment horizontal="center" vertical="center"/>
    </xf>
    <xf numFmtId="0" fontId="0" fillId="16" borderId="0" xfId="0" applyFill="1" applyAlignment="1">
      <alignment horizontal="center" vertical="center" shrinkToFit="1"/>
    </xf>
    <xf numFmtId="0" fontId="0" fillId="16" borderId="0" xfId="0" applyFill="1" applyAlignment="1">
      <alignment horizontal="left" vertical="center"/>
    </xf>
    <xf numFmtId="0" fontId="0" fillId="16" borderId="0" xfId="0" quotePrefix="1" applyFill="1" applyAlignment="1">
      <alignment horizontal="center" vertical="center" shrinkToFit="1"/>
    </xf>
    <xf numFmtId="0" fontId="5" fillId="16" borderId="1" xfId="0" applyFont="1" applyFill="1" applyBorder="1" applyAlignment="1">
      <alignment horizontal="left" vertical="center"/>
    </xf>
    <xf numFmtId="0" fontId="3" fillId="16" borderId="1" xfId="0" quotePrefix="1" applyFont="1" applyFill="1" applyBorder="1" applyAlignment="1">
      <alignment horizontal="center" vertical="center" shrinkToFit="1"/>
    </xf>
    <xf numFmtId="0" fontId="3" fillId="16" borderId="0" xfId="0" applyFont="1" applyFill="1" applyAlignment="1">
      <alignment horizontal="left" vertical="center"/>
    </xf>
    <xf numFmtId="0" fontId="5" fillId="5" borderId="1" xfId="0" applyFont="1" applyFill="1" applyBorder="1">
      <alignment vertical="center"/>
    </xf>
    <xf numFmtId="176" fontId="6" fillId="5" borderId="1" xfId="0" applyNumberFormat="1" applyFont="1" applyFill="1" applyBorder="1" applyAlignment="1">
      <alignment vertical="center" shrinkToFit="1"/>
    </xf>
    <xf numFmtId="0" fontId="5" fillId="5" borderId="1" xfId="0" applyFont="1" applyFill="1" applyBorder="1" applyAlignment="1">
      <alignment vertical="center" shrinkToFit="1"/>
    </xf>
    <xf numFmtId="0" fontId="5" fillId="5" borderId="1" xfId="0" applyFont="1" applyFill="1" applyBorder="1" applyAlignment="1">
      <alignment horizontal="left" vertical="center"/>
    </xf>
    <xf numFmtId="0" fontId="0" fillId="5" borderId="10" xfId="0" applyFill="1" applyBorder="1" applyAlignment="1">
      <alignment horizontal="center" vertical="center"/>
    </xf>
    <xf numFmtId="0" fontId="0" fillId="3" borderId="15" xfId="0" applyFill="1" applyBorder="1">
      <alignment vertical="center"/>
    </xf>
    <xf numFmtId="0" fontId="0" fillId="4" borderId="0" xfId="0" applyFill="1">
      <alignment vertical="center"/>
    </xf>
    <xf numFmtId="0" fontId="2" fillId="0" borderId="11" xfId="0" applyFont="1" applyBorder="1" applyAlignment="1">
      <alignment horizontal="left" vertical="center" shrinkToFit="1"/>
    </xf>
    <xf numFmtId="0" fontId="0" fillId="5" borderId="12" xfId="0" applyFill="1" applyBorder="1" applyAlignment="1">
      <alignment horizontal="left" vertical="center" wrapText="1" shrinkToFit="1"/>
    </xf>
    <xf numFmtId="0" fontId="3" fillId="13" borderId="12" xfId="0" applyFont="1" applyFill="1" applyBorder="1" applyAlignment="1">
      <alignment horizontal="left" vertical="center" shrinkToFit="1"/>
    </xf>
    <xf numFmtId="0" fontId="5" fillId="13" borderId="12" xfId="0" applyFont="1" applyFill="1" applyBorder="1" applyAlignment="1">
      <alignment horizontal="left" vertical="center" shrinkToFit="1"/>
    </xf>
    <xf numFmtId="0" fontId="2" fillId="13" borderId="12" xfId="0" applyFont="1" applyFill="1" applyBorder="1" applyAlignment="1">
      <alignment horizontal="left" vertical="center" shrinkToFit="1"/>
    </xf>
    <xf numFmtId="0" fontId="0" fillId="0" borderId="12" xfId="0" applyBorder="1" applyAlignment="1">
      <alignment horizontal="left" vertical="center" shrinkToFit="1"/>
    </xf>
    <xf numFmtId="0" fontId="0" fillId="17" borderId="15" xfId="0" applyFill="1" applyBorder="1">
      <alignment vertical="center"/>
    </xf>
    <xf numFmtId="0" fontId="5" fillId="6" borderId="2" xfId="0" applyFont="1" applyFill="1" applyBorder="1" applyAlignment="1">
      <alignment horizontal="center" vertical="center"/>
    </xf>
    <xf numFmtId="0" fontId="5" fillId="6"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0" fillId="18" borderId="16" xfId="0" applyFill="1" applyBorder="1">
      <alignment vertical="center"/>
    </xf>
    <xf numFmtId="0" fontId="0" fillId="18" borderId="0" xfId="0" applyFill="1">
      <alignment vertical="center"/>
    </xf>
    <xf numFmtId="0" fontId="0" fillId="15" borderId="3" xfId="0" applyFill="1" applyBorder="1" applyAlignment="1">
      <alignment horizontal="center" vertical="center"/>
    </xf>
    <xf numFmtId="0" fontId="0" fillId="0" borderId="0" xfId="0" quotePrefix="1" applyAlignment="1">
      <alignment horizontal="center" vertical="center" shrinkToFit="1"/>
    </xf>
    <xf numFmtId="176" fontId="0" fillId="0" borderId="0" xfId="0" applyNumberFormat="1" applyAlignment="1">
      <alignment horizontal="center" vertical="center" wrapText="1"/>
    </xf>
    <xf numFmtId="0" fontId="5" fillId="11" borderId="13" xfId="0" applyFont="1" applyFill="1" applyBorder="1" applyAlignment="1">
      <alignment horizontal="center" vertical="center"/>
    </xf>
    <xf numFmtId="0" fontId="5" fillId="3" borderId="0" xfId="0" applyFont="1" applyFill="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16" borderId="3" xfId="0" applyFont="1" applyFill="1" applyBorder="1" applyAlignment="1">
      <alignment horizontal="center" vertical="center"/>
    </xf>
    <xf numFmtId="0" fontId="5" fillId="13"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5" fillId="9" borderId="1" xfId="0" applyFont="1" applyFill="1" applyBorder="1" applyAlignment="1">
      <alignment horizontal="center" vertical="center"/>
    </xf>
    <xf numFmtId="0" fontId="5" fillId="16"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5" borderId="1" xfId="0" applyFont="1" applyFill="1" applyBorder="1" applyAlignment="1">
      <alignment horizontal="center" vertical="center"/>
    </xf>
    <xf numFmtId="0" fontId="5" fillId="15" borderId="1" xfId="0" applyFont="1" applyFill="1" applyBorder="1" applyAlignment="1">
      <alignment horizontal="center" vertical="center"/>
    </xf>
    <xf numFmtId="0" fontId="7" fillId="19" borderId="0" xfId="0" applyFont="1" applyFill="1">
      <alignment vertical="center"/>
    </xf>
    <xf numFmtId="0" fontId="5" fillId="19" borderId="0" xfId="0" applyFont="1" applyFill="1" applyAlignment="1">
      <alignment horizontal="center" vertical="center"/>
    </xf>
    <xf numFmtId="176" fontId="5" fillId="19" borderId="0" xfId="0" applyNumberFormat="1" applyFont="1" applyFill="1" applyAlignment="1">
      <alignment vertical="center" shrinkToFit="1"/>
    </xf>
    <xf numFmtId="0" fontId="5" fillId="19" borderId="0" xfId="0" applyFont="1" applyFill="1" applyAlignment="1">
      <alignment vertical="center" shrinkToFit="1"/>
    </xf>
    <xf numFmtId="0" fontId="5" fillId="19" borderId="0" xfId="0" applyFont="1" applyFill="1">
      <alignment vertical="center"/>
    </xf>
    <xf numFmtId="0" fontId="0" fillId="19" borderId="0" xfId="0" applyFill="1">
      <alignment vertical="center"/>
    </xf>
    <xf numFmtId="0" fontId="0" fillId="19" borderId="0" xfId="0" applyFill="1" applyAlignment="1">
      <alignment horizontal="center" vertical="center"/>
    </xf>
    <xf numFmtId="0" fontId="3" fillId="19" borderId="1" xfId="0" applyFont="1" applyFill="1" applyBorder="1" applyAlignment="1">
      <alignment horizontal="center" vertical="center" shrinkToFit="1"/>
    </xf>
    <xf numFmtId="0" fontId="0" fillId="19" borderId="0" xfId="0" applyFill="1" applyAlignment="1">
      <alignment horizontal="center" vertical="center" shrinkToFit="1"/>
    </xf>
    <xf numFmtId="0" fontId="0" fillId="19" borderId="0" xfId="0" applyFill="1" applyAlignment="1">
      <alignment horizontal="left" vertical="center"/>
    </xf>
    <xf numFmtId="177" fontId="0" fillId="19" borderId="0" xfId="0" applyNumberFormat="1" applyFill="1">
      <alignment vertical="center"/>
    </xf>
    <xf numFmtId="0" fontId="0" fillId="19" borderId="0" xfId="0" applyFill="1" applyAlignment="1">
      <alignment vertical="center" shrinkToFit="1"/>
    </xf>
    <xf numFmtId="0" fontId="0" fillId="19" borderId="12" xfId="0" applyFill="1" applyBorder="1" applyAlignment="1">
      <alignment horizontal="center" vertical="center" shrinkToFit="1"/>
    </xf>
    <xf numFmtId="0" fontId="0" fillId="19" borderId="12" xfId="0" applyFill="1" applyBorder="1" applyAlignment="1">
      <alignment horizontal="left" vertical="center" shrinkToFit="1"/>
    </xf>
    <xf numFmtId="0" fontId="0" fillId="19" borderId="12" xfId="0" applyFill="1" applyBorder="1">
      <alignment vertical="center"/>
    </xf>
    <xf numFmtId="0" fontId="0" fillId="0" borderId="0" xfId="0" applyAlignment="1">
      <alignment horizontal="center" vertical="center" shrinkToFit="1"/>
    </xf>
    <xf numFmtId="0" fontId="5" fillId="6" borderId="2" xfId="0" applyFont="1" applyFill="1" applyBorder="1" applyAlignment="1">
      <alignment horizontal="center" vertical="center"/>
    </xf>
    <xf numFmtId="0" fontId="5" fillId="6"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176" fontId="5" fillId="0" borderId="2" xfId="0" applyNumberFormat="1" applyFont="1" applyBorder="1" applyAlignment="1">
      <alignment horizontal="center" vertical="center" shrinkToFit="1"/>
    </xf>
    <xf numFmtId="176" fontId="5" fillId="0" borderId="4" xfId="0" applyNumberFormat="1" applyFont="1" applyBorder="1" applyAlignment="1">
      <alignment horizontal="center" vertical="center" shrinkToFit="1"/>
    </xf>
    <xf numFmtId="0" fontId="5" fillId="0" borderId="2"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4" xfId="0" applyFont="1" applyBorder="1" applyAlignment="1">
      <alignment horizontal="center" vertical="center" shrinkToFit="1"/>
    </xf>
  </cellXfs>
  <cellStyles count="3">
    <cellStyle name="パーセント" xfId="2" builtinId="5"/>
    <cellStyle name="通貨" xfId="1" builtinId="7"/>
    <cellStyle name="標準"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yamatoji yohei" id="{EA660226-FD82-42D9-BAE7-B7A692DF1C8F}" userId="7380766db448a324" providerId="Windows Live"/>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 dT="2022-06-09T01:17:00.75" personId="{EA660226-FD82-42D9-BAE7-B7A692DF1C8F}" id="{CDCE36C8-2B25-42B5-A000-011C2DA9C4EF}">
    <text>●　→　前回引用
▽　→　修正して引用</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24E56-746C-4545-A54D-D837AE832614}">
  <sheetPr codeName="Sheet1"/>
  <dimension ref="A1:AE213"/>
  <sheetViews>
    <sheetView tabSelected="1" workbookViewId="0">
      <pane xSplit="13" ySplit="2" topLeftCell="N3" activePane="bottomRight" state="frozen"/>
      <selection pane="topRight" activeCell="K1" sqref="K1"/>
      <selection pane="bottomLeft" activeCell="A3" sqref="A3"/>
      <selection pane="bottomRight" activeCell="C3" sqref="C3"/>
    </sheetView>
  </sheetViews>
  <sheetFormatPr defaultRowHeight="15.75" outlineLevelRow="1" outlineLevelCol="1" x14ac:dyDescent="0.25"/>
  <cols>
    <col min="1" max="2" width="5.5" style="86" customWidth="1"/>
    <col min="3" max="3" width="10.125" style="21" customWidth="1" outlineLevel="1"/>
    <col min="4" max="4" width="6.75" style="33" customWidth="1" outlineLevel="1"/>
    <col min="5" max="5" width="7.5" style="32" customWidth="1" outlineLevel="1"/>
    <col min="6" max="6" width="4.5" style="21" bestFit="1" customWidth="1"/>
    <col min="7" max="7" width="15.25" customWidth="1"/>
    <col min="8" max="8" width="7" bestFit="1" customWidth="1"/>
    <col min="9" max="9" width="7" customWidth="1"/>
    <col min="10" max="10" width="2.25" bestFit="1" customWidth="1"/>
    <col min="11" max="11" width="10.5" style="24" customWidth="1"/>
    <col min="12" max="12" width="2.25" style="24" bestFit="1" customWidth="1"/>
    <col min="13" max="13" width="16.75" style="100" customWidth="1"/>
    <col min="14" max="14" width="5.25" style="107" bestFit="1" customWidth="1"/>
    <col min="15" max="15" width="5.25" customWidth="1"/>
    <col min="16" max="16" width="30.75" style="32" hidden="1" customWidth="1" outlineLevel="1"/>
    <col min="17" max="17" width="5.25" customWidth="1" collapsed="1"/>
    <col min="18" max="18" width="8" style="24" customWidth="1"/>
    <col min="19" max="19" width="4.75" style="60" bestFit="1" customWidth="1"/>
    <col min="20" max="20" width="6.375" style="60" bestFit="1" customWidth="1"/>
    <col min="21" max="21" width="9.5" style="60" customWidth="1"/>
    <col min="22" max="22" width="9.375" style="60" customWidth="1"/>
    <col min="23" max="24" width="8" style="60" customWidth="1"/>
    <col min="25" max="25" width="15.125" style="163" customWidth="1"/>
    <col min="26" max="28" width="22.25" style="60" customWidth="1"/>
    <col min="29" max="29" width="4.75" style="60" customWidth="1"/>
    <col min="30" max="30" width="8" style="60" customWidth="1"/>
    <col min="31" max="31" width="34.625" style="62" customWidth="1"/>
  </cols>
  <sheetData>
    <row r="1" spans="1:31" x14ac:dyDescent="0.25">
      <c r="C1" s="21" t="s">
        <v>0</v>
      </c>
      <c r="D1" s="31" t="s">
        <v>1</v>
      </c>
      <c r="G1" t="s">
        <v>2</v>
      </c>
      <c r="K1" s="57" t="s">
        <v>3</v>
      </c>
      <c r="S1" s="58"/>
      <c r="T1" s="58"/>
      <c r="U1" s="58"/>
      <c r="V1" s="58"/>
      <c r="W1" s="58"/>
      <c r="X1" s="58"/>
      <c r="Y1" s="158" t="s">
        <v>4</v>
      </c>
      <c r="Z1" s="82" t="s">
        <v>5</v>
      </c>
      <c r="AA1" s="58"/>
      <c r="AB1" s="58"/>
      <c r="AC1" s="58"/>
      <c r="AD1" s="58"/>
      <c r="AE1" s="59"/>
    </row>
    <row r="2" spans="1:31" ht="31.5" x14ac:dyDescent="0.25">
      <c r="A2" s="87" t="s">
        <v>6</v>
      </c>
      <c r="B2" s="87" t="s">
        <v>7</v>
      </c>
      <c r="C2" s="21" t="s">
        <v>8</v>
      </c>
      <c r="D2" s="33" t="s">
        <v>9</v>
      </c>
      <c r="E2" s="33" t="s">
        <v>10</v>
      </c>
      <c r="F2" s="173" t="s">
        <v>11</v>
      </c>
      <c r="G2" s="3" t="s">
        <v>12</v>
      </c>
      <c r="H2" t="s">
        <v>13</v>
      </c>
      <c r="I2" t="s">
        <v>14</v>
      </c>
      <c r="J2" t="s">
        <v>15</v>
      </c>
      <c r="K2" s="24" t="s">
        <v>16</v>
      </c>
      <c r="L2" s="24" t="s">
        <v>17</v>
      </c>
      <c r="M2" s="101" t="s">
        <v>18</v>
      </c>
      <c r="N2" s="108" t="s">
        <v>19</v>
      </c>
      <c r="O2" s="96" t="s">
        <v>20</v>
      </c>
      <c r="P2" s="137" t="s">
        <v>21</v>
      </c>
      <c r="Q2" s="85" t="s">
        <v>22</v>
      </c>
      <c r="R2" s="24" t="s">
        <v>23</v>
      </c>
      <c r="S2" s="60" t="s">
        <v>24</v>
      </c>
      <c r="T2" s="60" t="s">
        <v>25</v>
      </c>
      <c r="U2" s="60" t="s">
        <v>26</v>
      </c>
      <c r="V2" s="60" t="s">
        <v>27</v>
      </c>
      <c r="W2" s="60" t="s">
        <v>28</v>
      </c>
      <c r="X2" s="60" t="s">
        <v>29</v>
      </c>
      <c r="Y2" s="159" t="s">
        <v>30</v>
      </c>
      <c r="Z2" s="82" t="s">
        <v>31</v>
      </c>
      <c r="AA2" s="82" t="s">
        <v>32</v>
      </c>
      <c r="AB2" s="82" t="s">
        <v>33</v>
      </c>
      <c r="AC2" s="82" t="s">
        <v>34</v>
      </c>
      <c r="AD2" s="60" t="s">
        <v>35</v>
      </c>
      <c r="AE2" s="61" t="s">
        <v>36</v>
      </c>
    </row>
    <row r="3" spans="1:31" ht="21.75" customHeight="1" x14ac:dyDescent="0.25">
      <c r="A3" s="86">
        <v>1</v>
      </c>
      <c r="B3" s="109">
        <v>1</v>
      </c>
      <c r="C3" s="88" t="s">
        <v>37</v>
      </c>
      <c r="D3" s="34"/>
      <c r="E3" s="34"/>
      <c r="F3" s="88" t="s">
        <v>38</v>
      </c>
      <c r="G3" s="22" t="s">
        <v>37</v>
      </c>
      <c r="H3" s="15" t="s">
        <v>39</v>
      </c>
      <c r="I3" s="21">
        <f>VLOOKUP(K3,枚葉項目値!$A:$C,2,FALSE)</f>
        <v>1</v>
      </c>
      <c r="J3" s="21" t="s">
        <v>15</v>
      </c>
      <c r="K3" s="24" t="s">
        <v>40</v>
      </c>
      <c r="L3" s="24" t="s">
        <v>17</v>
      </c>
      <c r="M3" s="102" t="s">
        <v>41</v>
      </c>
      <c r="N3" s="109">
        <v>1</v>
      </c>
      <c r="O3" s="97"/>
      <c r="P3" s="138"/>
      <c r="R3" s="71"/>
      <c r="S3" s="72" t="s">
        <v>42</v>
      </c>
      <c r="T3" s="72" t="s">
        <v>42</v>
      </c>
      <c r="U3" s="72" t="s">
        <v>43</v>
      </c>
      <c r="V3" s="72" t="s">
        <v>44</v>
      </c>
      <c r="W3" s="72"/>
      <c r="X3" s="72"/>
      <c r="Y3" s="160"/>
      <c r="Z3" s="83"/>
      <c r="AA3" s="83"/>
      <c r="AB3" s="83"/>
      <c r="AC3" s="83"/>
      <c r="AD3" s="72"/>
      <c r="AE3" s="73" t="s">
        <v>45</v>
      </c>
    </row>
    <row r="4" spans="1:31" ht="21.75" customHeight="1" outlineLevel="1" x14ac:dyDescent="0.25">
      <c r="A4" s="86">
        <v>1</v>
      </c>
      <c r="B4" s="109">
        <v>2</v>
      </c>
      <c r="C4" s="89" t="s">
        <v>46</v>
      </c>
      <c r="D4" s="78"/>
      <c r="E4" s="79"/>
      <c r="F4" s="174" t="s">
        <v>38</v>
      </c>
      <c r="G4" s="80" t="s">
        <v>46</v>
      </c>
      <c r="H4" s="81" t="s">
        <v>47</v>
      </c>
      <c r="I4" s="21">
        <f>VLOOKUP(K4,枚葉項目値!$A:$C,2,FALSE)</f>
        <v>48</v>
      </c>
      <c r="J4" s="21" t="s">
        <v>15</v>
      </c>
      <c r="K4" s="24" t="s">
        <v>48</v>
      </c>
      <c r="L4" s="24" t="s">
        <v>17</v>
      </c>
      <c r="M4" s="102" t="s">
        <v>49</v>
      </c>
      <c r="N4" s="109">
        <v>2</v>
      </c>
      <c r="O4" s="97"/>
      <c r="P4" s="138"/>
      <c r="R4" s="71"/>
      <c r="S4" s="72"/>
      <c r="T4" s="72"/>
      <c r="U4" s="72"/>
      <c r="V4" s="72"/>
      <c r="W4" s="72"/>
      <c r="X4" s="72"/>
      <c r="Y4" s="160"/>
      <c r="Z4" s="83"/>
      <c r="AA4" s="83"/>
      <c r="AB4" s="83"/>
      <c r="AC4" s="83"/>
      <c r="AD4" s="72" t="s">
        <v>50</v>
      </c>
      <c r="AE4" s="73"/>
    </row>
    <row r="5" spans="1:31" ht="19.5" customHeight="1" x14ac:dyDescent="0.25">
      <c r="A5" s="86">
        <v>2</v>
      </c>
      <c r="B5" s="109">
        <v>3</v>
      </c>
      <c r="C5" s="212" t="s">
        <v>51</v>
      </c>
      <c r="D5" s="39"/>
      <c r="E5" s="38"/>
      <c r="F5" s="167" t="s">
        <v>38</v>
      </c>
      <c r="G5" s="51" t="s">
        <v>37</v>
      </c>
      <c r="H5" s="9" t="s">
        <v>39</v>
      </c>
      <c r="I5" s="21">
        <f>VLOOKUP(K5,枚葉項目値!$A:$C,2,FALSE)</f>
        <v>66</v>
      </c>
      <c r="J5" s="21" t="s">
        <v>15</v>
      </c>
      <c r="K5" s="24" t="s">
        <v>52</v>
      </c>
      <c r="L5" s="24" t="s">
        <v>17</v>
      </c>
      <c r="M5" s="102" t="s">
        <v>53</v>
      </c>
      <c r="N5" s="109">
        <v>3</v>
      </c>
      <c r="O5" s="97" t="s">
        <v>54</v>
      </c>
      <c r="P5" s="138" t="str">
        <f>Sheet1!D3</f>
        <v>#条件選択( &amp;bt[3] = 1 , &amp;色付き ,&amp;bt[3] = 0 , &amp;色なし )</v>
      </c>
      <c r="R5" s="71"/>
      <c r="S5" s="72"/>
      <c r="T5" s="72"/>
      <c r="U5" s="72"/>
      <c r="V5" s="72"/>
      <c r="W5" s="72"/>
      <c r="X5" s="72"/>
      <c r="Y5" s="160"/>
      <c r="Z5" s="83"/>
      <c r="AA5" s="83"/>
      <c r="AB5" s="83"/>
      <c r="AC5" s="83"/>
      <c r="AD5" s="72"/>
      <c r="AE5" s="98" t="s">
        <v>55</v>
      </c>
    </row>
    <row r="6" spans="1:31" outlineLevel="1" x14ac:dyDescent="0.25">
      <c r="A6" s="86">
        <f>A5</f>
        <v>2</v>
      </c>
      <c r="B6" s="109">
        <v>4</v>
      </c>
      <c r="C6" s="213"/>
      <c r="D6" s="39"/>
      <c r="E6" s="38"/>
      <c r="F6" s="168" t="s">
        <v>38</v>
      </c>
      <c r="G6" s="52" t="s">
        <v>56</v>
      </c>
      <c r="H6" s="9" t="s">
        <v>57</v>
      </c>
      <c r="I6" s="21">
        <f>VLOOKUP(K6,枚葉項目値!$A:$C,2,FALSE)</f>
        <v>65</v>
      </c>
      <c r="J6" s="21" t="s">
        <v>15</v>
      </c>
      <c r="K6" s="24" t="s">
        <v>58</v>
      </c>
      <c r="L6" s="24" t="s">
        <v>17</v>
      </c>
      <c r="M6" s="102" t="s">
        <v>59</v>
      </c>
      <c r="N6" s="109">
        <v>4</v>
      </c>
      <c r="O6" s="97" t="s">
        <v>54</v>
      </c>
      <c r="P6" s="138" t="str">
        <f>Sheet1!D4</f>
        <v>#条件選択( &amp;bt[4] = 1 , &amp;色付き ,&amp;bt[4] = 0 , &amp;色なし )</v>
      </c>
      <c r="R6" s="71"/>
      <c r="S6" s="72"/>
      <c r="T6" s="72"/>
      <c r="U6" s="72"/>
      <c r="V6" s="72"/>
      <c r="W6" s="72"/>
      <c r="X6" s="72"/>
      <c r="Y6" s="160"/>
      <c r="Z6" s="83"/>
      <c r="AA6" s="83"/>
      <c r="AB6" s="83"/>
      <c r="AC6" s="83"/>
      <c r="AD6" s="72"/>
      <c r="AE6" s="73" t="s">
        <v>60</v>
      </c>
    </row>
    <row r="7" spans="1:31" outlineLevel="1" x14ac:dyDescent="0.25">
      <c r="A7" s="86">
        <f>A6</f>
        <v>2</v>
      </c>
      <c r="B7" s="109">
        <v>5</v>
      </c>
      <c r="C7" s="212" t="s">
        <v>61</v>
      </c>
      <c r="D7" s="39"/>
      <c r="E7" s="38"/>
      <c r="F7" s="167" t="s">
        <v>38</v>
      </c>
      <c r="G7" s="51" t="s">
        <v>62</v>
      </c>
      <c r="H7" s="9" t="s">
        <v>39</v>
      </c>
      <c r="I7" s="21">
        <f>VLOOKUP(K7,枚葉項目値!$A:$C,2,FALSE)</f>
        <v>69</v>
      </c>
      <c r="J7" s="21" t="s">
        <v>15</v>
      </c>
      <c r="K7" s="24" t="s">
        <v>63</v>
      </c>
      <c r="L7" s="24" t="s">
        <v>17</v>
      </c>
      <c r="M7" s="102" t="s">
        <v>64</v>
      </c>
      <c r="N7" s="109">
        <v>5</v>
      </c>
      <c r="O7" s="97" t="s">
        <v>38</v>
      </c>
      <c r="P7" s="138" t="str">
        <f>Sheet1!D5</f>
        <v>#条件選択( &amp;bt[5] = 1 , &amp;色付き ,&amp;bt[5] = 0 , &amp;色なし )</v>
      </c>
      <c r="R7" s="71"/>
      <c r="S7" s="72"/>
      <c r="T7" s="72"/>
      <c r="U7" s="72"/>
      <c r="V7" s="72"/>
      <c r="W7" s="72"/>
      <c r="X7" s="72"/>
      <c r="Y7" s="160"/>
      <c r="Z7" s="83"/>
      <c r="AA7" s="83"/>
      <c r="AB7" s="83"/>
      <c r="AC7" s="83"/>
      <c r="AD7" s="72"/>
      <c r="AE7" s="98" t="s">
        <v>55</v>
      </c>
    </row>
    <row r="8" spans="1:31" outlineLevel="1" x14ac:dyDescent="0.25">
      <c r="A8" s="86">
        <f>A7</f>
        <v>2</v>
      </c>
      <c r="B8" s="109">
        <v>6</v>
      </c>
      <c r="C8" s="213"/>
      <c r="D8" s="39"/>
      <c r="E8" s="38"/>
      <c r="F8" s="168" t="s">
        <v>38</v>
      </c>
      <c r="G8" s="52" t="s">
        <v>65</v>
      </c>
      <c r="H8" s="9" t="s">
        <v>57</v>
      </c>
      <c r="I8" s="21" t="e">
        <f>VLOOKUP(K8,枚葉項目値!$A:$C,2,FALSE)</f>
        <v>#N/A</v>
      </c>
      <c r="J8" s="21" t="s">
        <v>15</v>
      </c>
      <c r="K8" s="57" t="e">
        <v>#N/A</v>
      </c>
      <c r="L8" s="24" t="s">
        <v>17</v>
      </c>
      <c r="M8" s="102" t="s">
        <v>66</v>
      </c>
      <c r="N8" s="109">
        <v>6</v>
      </c>
      <c r="O8" s="97"/>
      <c r="P8" s="138" t="str">
        <f>Sheet1!D6</f>
        <v>#条件選択( &amp;bt[6] = 1 , &amp;色付き ,&amp;bt[6] = 0 , &amp;色なし )</v>
      </c>
      <c r="R8" s="71"/>
      <c r="S8" s="72"/>
      <c r="T8" s="72"/>
      <c r="U8" s="72"/>
      <c r="V8" s="72"/>
      <c r="W8" s="72"/>
      <c r="X8" s="72"/>
      <c r="Y8" s="160"/>
      <c r="Z8" s="83"/>
      <c r="AA8" s="83"/>
      <c r="AB8" s="83"/>
      <c r="AC8" s="83"/>
      <c r="AD8" s="72"/>
      <c r="AE8" s="73" t="s">
        <v>60</v>
      </c>
    </row>
    <row r="9" spans="1:31" x14ac:dyDescent="0.25">
      <c r="A9" s="86">
        <v>3</v>
      </c>
      <c r="B9" s="110" t="s">
        <v>67</v>
      </c>
      <c r="C9" s="90" t="s">
        <v>68</v>
      </c>
      <c r="D9" s="35"/>
      <c r="E9" s="36"/>
      <c r="F9" s="91" t="s">
        <v>38</v>
      </c>
      <c r="G9" s="28" t="s">
        <v>8</v>
      </c>
      <c r="H9" s="6" t="s">
        <v>39</v>
      </c>
      <c r="I9" s="21">
        <f>VLOOKUP(K9,枚葉項目値!$A:$C,2,FALSE)</f>
        <v>2</v>
      </c>
      <c r="J9" s="21" t="s">
        <v>15</v>
      </c>
      <c r="K9" s="25" t="s">
        <v>69</v>
      </c>
      <c r="L9" s="24" t="s">
        <v>17</v>
      </c>
      <c r="M9" s="102" t="s">
        <v>70</v>
      </c>
      <c r="N9" s="110" t="s">
        <v>67</v>
      </c>
      <c r="O9" s="97"/>
      <c r="R9" s="71"/>
      <c r="S9" s="72"/>
      <c r="T9" s="72"/>
      <c r="U9" s="72">
        <v>1</v>
      </c>
      <c r="V9" s="72"/>
      <c r="W9" s="72"/>
      <c r="X9" s="72"/>
      <c r="Y9" s="160"/>
      <c r="Z9" s="83"/>
      <c r="AA9" s="83"/>
      <c r="AB9" s="83"/>
      <c r="AC9" s="83"/>
      <c r="AD9" s="72"/>
      <c r="AE9" s="73" t="s">
        <v>71</v>
      </c>
    </row>
    <row r="10" spans="1:31" outlineLevel="1" x14ac:dyDescent="0.25">
      <c r="A10" s="86">
        <f t="shared" ref="A10:A72" si="0">A9</f>
        <v>3</v>
      </c>
      <c r="B10" s="109">
        <v>7</v>
      </c>
      <c r="C10" s="91"/>
      <c r="D10" s="37"/>
      <c r="E10" s="38"/>
      <c r="F10" s="91" t="s">
        <v>38</v>
      </c>
      <c r="G10" s="28" t="s">
        <v>72</v>
      </c>
      <c r="H10" s="6" t="s">
        <v>73</v>
      </c>
      <c r="I10" s="21">
        <f>VLOOKUP(K10,枚葉項目値!$A:$C,2,FALSE)</f>
        <v>4</v>
      </c>
      <c r="J10" s="21" t="s">
        <v>15</v>
      </c>
      <c r="K10" s="24" t="s">
        <v>74</v>
      </c>
      <c r="L10" s="24" t="s">
        <v>17</v>
      </c>
      <c r="M10" s="102" t="s">
        <v>75</v>
      </c>
      <c r="N10" s="109">
        <v>7</v>
      </c>
      <c r="O10" s="97" t="s">
        <v>54</v>
      </c>
      <c r="P10" s="138" t="str">
        <f>Sheet1!D7</f>
        <v>#条件選択( &amp;bt[7] = 1 , &amp;色付き ,&amp;bt[7] = 0 , &amp;色なし )</v>
      </c>
      <c r="R10" s="71"/>
      <c r="S10" s="72"/>
      <c r="T10" s="72"/>
      <c r="U10" s="74" t="s">
        <v>76</v>
      </c>
      <c r="V10" s="72"/>
      <c r="W10" s="72"/>
      <c r="X10" s="72"/>
      <c r="Y10" s="160"/>
      <c r="Z10" s="83"/>
      <c r="AA10" s="83"/>
      <c r="AB10" s="83"/>
      <c r="AC10" s="83"/>
      <c r="AD10" s="72"/>
      <c r="AE10" s="73" t="s">
        <v>77</v>
      </c>
    </row>
    <row r="11" spans="1:31" outlineLevel="1" x14ac:dyDescent="0.25">
      <c r="A11" s="86">
        <f>A9</f>
        <v>3</v>
      </c>
      <c r="B11" s="109">
        <v>8</v>
      </c>
      <c r="C11" s="91"/>
      <c r="D11" s="35"/>
      <c r="E11" s="36"/>
      <c r="F11" s="175" t="s">
        <v>38</v>
      </c>
      <c r="G11" s="30" t="s">
        <v>78</v>
      </c>
      <c r="H11" s="6" t="s">
        <v>73</v>
      </c>
      <c r="I11" s="21">
        <f>VLOOKUP(K11,枚葉項目値!$A:$C,2,FALSE)</f>
        <v>3</v>
      </c>
      <c r="J11" s="21" t="s">
        <v>15</v>
      </c>
      <c r="K11" s="24" t="s">
        <v>79</v>
      </c>
      <c r="L11" s="24" t="s">
        <v>17</v>
      </c>
      <c r="M11" s="102" t="s">
        <v>80</v>
      </c>
      <c r="N11" s="109">
        <v>8</v>
      </c>
      <c r="O11" s="97" t="s">
        <v>54</v>
      </c>
      <c r="P11" s="138" t="str">
        <f>Sheet1!D8</f>
        <v>#条件選択( &amp;bt[8] = 1 , &amp;色付き ,&amp;bt[8] = 0 , &amp;色なし )</v>
      </c>
      <c r="R11" s="45"/>
      <c r="S11" s="74"/>
      <c r="T11" s="74"/>
      <c r="U11" s="74" t="s">
        <v>76</v>
      </c>
      <c r="V11" s="74"/>
      <c r="W11" s="74"/>
      <c r="X11" s="74"/>
      <c r="Y11" s="161"/>
      <c r="Z11" s="84"/>
      <c r="AA11" s="84"/>
      <c r="AB11" s="84"/>
      <c r="AC11" s="84"/>
      <c r="AD11" s="74"/>
      <c r="AE11" s="73"/>
    </row>
    <row r="12" spans="1:31" outlineLevel="1" x14ac:dyDescent="0.25">
      <c r="A12" s="86">
        <f t="shared" ref="A12:A16" si="1">A10</f>
        <v>3</v>
      </c>
      <c r="B12" s="109">
        <f>B11+1</f>
        <v>9</v>
      </c>
      <c r="C12" s="91"/>
      <c r="D12" s="37"/>
      <c r="E12" s="38"/>
      <c r="F12" s="91" t="s">
        <v>38</v>
      </c>
      <c r="G12" s="28" t="s">
        <v>81</v>
      </c>
      <c r="H12" s="134" t="s">
        <v>39</v>
      </c>
      <c r="I12" s="21">
        <f>VLOOKUP(K12,枚葉項目値!$A:$C,2,FALSE)</f>
        <v>6</v>
      </c>
      <c r="J12" s="21" t="s">
        <v>15</v>
      </c>
      <c r="K12" s="24" t="s">
        <v>82</v>
      </c>
      <c r="L12" s="24" t="s">
        <v>17</v>
      </c>
      <c r="M12" s="102" t="s">
        <v>83</v>
      </c>
      <c r="N12" s="109">
        <f>N11+1</f>
        <v>9</v>
      </c>
      <c r="O12" s="97" t="s">
        <v>38</v>
      </c>
      <c r="P12" s="138" t="str">
        <f>Sheet1!D9</f>
        <v>#条件選択( &amp;bt[9] = 1 , &amp;色付き ,&amp;bt[9] = 0 , &amp;色なし )</v>
      </c>
      <c r="R12" s="71"/>
      <c r="S12" s="72"/>
      <c r="T12" s="72" t="s">
        <v>42</v>
      </c>
      <c r="U12" s="72"/>
      <c r="V12" s="72"/>
      <c r="W12" s="72"/>
      <c r="X12" s="72" t="s">
        <v>84</v>
      </c>
      <c r="Y12" s="162" t="s">
        <v>85</v>
      </c>
      <c r="Z12" s="83" t="s">
        <v>81</v>
      </c>
      <c r="AA12" s="83" t="s">
        <v>81</v>
      </c>
      <c r="AB12" s="83" t="s">
        <v>86</v>
      </c>
      <c r="AC12" s="83" t="s">
        <v>87</v>
      </c>
      <c r="AD12" s="72"/>
      <c r="AE12" s="73" t="s">
        <v>88</v>
      </c>
    </row>
    <row r="13" spans="1:31" outlineLevel="1" x14ac:dyDescent="0.25">
      <c r="A13" s="86">
        <f t="shared" si="1"/>
        <v>3</v>
      </c>
      <c r="B13" s="109">
        <f t="shared" ref="B13:B16" si="2">B12+1</f>
        <v>10</v>
      </c>
      <c r="C13" s="91"/>
      <c r="D13" s="37"/>
      <c r="E13" s="38"/>
      <c r="F13" s="91" t="s">
        <v>38</v>
      </c>
      <c r="G13" s="28" t="s">
        <v>89</v>
      </c>
      <c r="H13" s="6" t="s">
        <v>47</v>
      </c>
      <c r="I13" s="21">
        <f>VLOOKUP(K13,枚葉項目値!$A:$C,2,FALSE)</f>
        <v>7</v>
      </c>
      <c r="J13" s="21" t="s">
        <v>15</v>
      </c>
      <c r="K13" s="24" t="s">
        <v>90</v>
      </c>
      <c r="L13" s="24" t="s">
        <v>17</v>
      </c>
      <c r="M13" s="102" t="s">
        <v>91</v>
      </c>
      <c r="N13" s="109">
        <f t="shared" ref="N13:N16" si="3">N12+1</f>
        <v>10</v>
      </c>
      <c r="O13" s="97" t="s">
        <v>38</v>
      </c>
      <c r="P13" s="138" t="str">
        <f>Sheet1!D10</f>
        <v>#条件選択( &amp;bt[10] = 1 , &amp;色付き ,&amp;bt[10] = 0 , &amp;色なし )</v>
      </c>
      <c r="R13" s="71"/>
      <c r="S13" s="72"/>
      <c r="T13" s="72" t="s">
        <v>42</v>
      </c>
      <c r="U13" s="72"/>
      <c r="V13" s="72"/>
      <c r="W13" s="72"/>
      <c r="X13" s="72" t="s">
        <v>84</v>
      </c>
      <c r="Y13" s="160" t="s">
        <v>92</v>
      </c>
      <c r="Z13" s="83" t="s">
        <v>81</v>
      </c>
      <c r="AA13" s="83" t="s">
        <v>89</v>
      </c>
      <c r="AB13" s="83"/>
      <c r="AC13" s="83" t="s">
        <v>87</v>
      </c>
      <c r="AD13" s="72"/>
      <c r="AE13" s="73" t="s">
        <v>93</v>
      </c>
    </row>
    <row r="14" spans="1:31" outlineLevel="1" x14ac:dyDescent="0.25">
      <c r="A14" s="86">
        <f t="shared" si="1"/>
        <v>3</v>
      </c>
      <c r="B14" s="109">
        <f t="shared" si="2"/>
        <v>11</v>
      </c>
      <c r="C14" s="91"/>
      <c r="D14" s="37"/>
      <c r="E14" s="38"/>
      <c r="F14" s="91" t="s">
        <v>38</v>
      </c>
      <c r="G14" s="28" t="s">
        <v>94</v>
      </c>
      <c r="H14" s="6" t="s">
        <v>39</v>
      </c>
      <c r="I14" s="21">
        <f>VLOOKUP(K14,枚葉項目値!$A:$C,2,FALSE)</f>
        <v>8</v>
      </c>
      <c r="J14" s="21" t="s">
        <v>15</v>
      </c>
      <c r="K14" s="24" t="s">
        <v>95</v>
      </c>
      <c r="L14" s="24" t="s">
        <v>17</v>
      </c>
      <c r="M14" s="102" t="s">
        <v>96</v>
      </c>
      <c r="N14" s="109">
        <f t="shared" si="3"/>
        <v>11</v>
      </c>
      <c r="O14" s="97" t="s">
        <v>38</v>
      </c>
      <c r="P14" s="138" t="str">
        <f>Sheet1!D11</f>
        <v>#条件選択( &amp;bt[11] = 1 , &amp;色付き ,&amp;bt[11] = 0 , &amp;色なし )</v>
      </c>
      <c r="R14" s="71"/>
      <c r="S14" s="72"/>
      <c r="T14" s="72"/>
      <c r="U14" s="72"/>
      <c r="V14" s="72"/>
      <c r="W14" s="72"/>
      <c r="X14" s="72" t="s">
        <v>84</v>
      </c>
      <c r="Y14" s="160" t="s">
        <v>92</v>
      </c>
      <c r="Z14" s="83" t="s">
        <v>81</v>
      </c>
      <c r="AA14" s="83" t="s">
        <v>94</v>
      </c>
      <c r="AB14" s="83" t="s">
        <v>97</v>
      </c>
      <c r="AC14" s="83" t="s">
        <v>87</v>
      </c>
      <c r="AD14" s="72"/>
      <c r="AE14" s="73" t="s">
        <v>93</v>
      </c>
    </row>
    <row r="15" spans="1:31" outlineLevel="1" x14ac:dyDescent="0.25">
      <c r="A15" s="86">
        <f t="shared" si="1"/>
        <v>3</v>
      </c>
      <c r="B15" s="109">
        <f t="shared" si="2"/>
        <v>12</v>
      </c>
      <c r="C15" s="91"/>
      <c r="D15" s="37"/>
      <c r="E15" s="38"/>
      <c r="F15" s="91" t="s">
        <v>38</v>
      </c>
      <c r="G15" s="28" t="s">
        <v>98</v>
      </c>
      <c r="H15" s="6" t="s">
        <v>47</v>
      </c>
      <c r="I15" s="21">
        <f>VLOOKUP(K15,枚葉項目値!$A:$C,2,FALSE)</f>
        <v>9</v>
      </c>
      <c r="J15" s="21" t="s">
        <v>15</v>
      </c>
      <c r="K15" s="24" t="s">
        <v>99</v>
      </c>
      <c r="L15" s="24" t="s">
        <v>17</v>
      </c>
      <c r="M15" s="102" t="s">
        <v>100</v>
      </c>
      <c r="N15" s="109">
        <f t="shared" si="3"/>
        <v>12</v>
      </c>
      <c r="O15" s="97" t="s">
        <v>38</v>
      </c>
      <c r="P15" s="138" t="str">
        <f>Sheet1!D12</f>
        <v>#条件選択( &amp;bt[12] = 1 , &amp;色付き ,&amp;bt[12] = 0 , &amp;色なし )</v>
      </c>
      <c r="R15" s="71"/>
      <c r="S15" s="72"/>
      <c r="T15" s="72"/>
      <c r="U15" s="72"/>
      <c r="V15" s="72"/>
      <c r="W15" s="72"/>
      <c r="X15" s="72" t="s">
        <v>84</v>
      </c>
      <c r="Y15" s="160" t="s">
        <v>92</v>
      </c>
      <c r="Z15" s="83" t="s">
        <v>81</v>
      </c>
      <c r="AA15" s="83" t="s">
        <v>98</v>
      </c>
      <c r="AB15" s="83"/>
      <c r="AC15" s="83" t="s">
        <v>87</v>
      </c>
      <c r="AD15" s="72"/>
      <c r="AE15" s="73" t="s">
        <v>93</v>
      </c>
    </row>
    <row r="16" spans="1:31" outlineLevel="1" x14ac:dyDescent="0.25">
      <c r="A16" s="86">
        <f t="shared" si="1"/>
        <v>3</v>
      </c>
      <c r="B16" s="109">
        <f t="shared" si="2"/>
        <v>13</v>
      </c>
      <c r="C16" s="92"/>
      <c r="D16" s="37"/>
      <c r="E16" s="38"/>
      <c r="F16" s="92" t="s">
        <v>38</v>
      </c>
      <c r="G16" s="29" t="s">
        <v>101</v>
      </c>
      <c r="H16" s="6" t="s">
        <v>47</v>
      </c>
      <c r="I16" s="21">
        <f>VLOOKUP(K16,枚葉項目値!$A:$C,2,FALSE)</f>
        <v>5</v>
      </c>
      <c r="J16" s="21" t="s">
        <v>15</v>
      </c>
      <c r="K16" s="24" t="s">
        <v>102</v>
      </c>
      <c r="L16" s="24" t="s">
        <v>17</v>
      </c>
      <c r="M16" s="102" t="s">
        <v>103</v>
      </c>
      <c r="N16" s="109">
        <f t="shared" si="3"/>
        <v>13</v>
      </c>
      <c r="O16" s="97" t="s">
        <v>38</v>
      </c>
      <c r="P16" s="138" t="str">
        <f>Sheet1!D13</f>
        <v>#条件選択( &amp;bt[13] = 1 , &amp;色付き ,&amp;bt[13] = 0 , &amp;色なし )</v>
      </c>
      <c r="R16" s="71"/>
      <c r="S16" s="72"/>
      <c r="T16" s="72"/>
      <c r="U16" s="72"/>
      <c r="V16" s="72"/>
      <c r="W16" s="72" t="s">
        <v>101</v>
      </c>
      <c r="X16" s="72"/>
      <c r="Y16" s="162" t="s">
        <v>104</v>
      </c>
      <c r="Z16" s="83"/>
      <c r="AA16" s="83" t="s">
        <v>105</v>
      </c>
      <c r="AB16" s="83"/>
      <c r="AC16" s="83" t="s">
        <v>87</v>
      </c>
      <c r="AD16" s="72"/>
      <c r="AE16" s="73"/>
    </row>
    <row r="17" spans="1:31" x14ac:dyDescent="0.25">
      <c r="A17" s="86">
        <v>4</v>
      </c>
      <c r="B17" s="109">
        <f>B16+1</f>
        <v>14</v>
      </c>
      <c r="C17" s="111" t="s">
        <v>106</v>
      </c>
      <c r="D17" s="37"/>
      <c r="E17" s="38"/>
      <c r="F17" s="176" t="s">
        <v>38</v>
      </c>
      <c r="G17" s="47" t="s">
        <v>107</v>
      </c>
      <c r="H17" s="7" t="s">
        <v>39</v>
      </c>
      <c r="I17" s="21">
        <f>VLOOKUP(K17,枚葉項目値!$A:$C,2,FALSE)</f>
        <v>10</v>
      </c>
      <c r="J17" s="21" t="s">
        <v>15</v>
      </c>
      <c r="K17" s="24" t="s">
        <v>108</v>
      </c>
      <c r="L17" s="24" t="s">
        <v>17</v>
      </c>
      <c r="M17" s="102" t="s">
        <v>109</v>
      </c>
      <c r="N17" s="109">
        <f>N16+1</f>
        <v>14</v>
      </c>
      <c r="O17" s="97" t="s">
        <v>38</v>
      </c>
      <c r="P17" s="138" t="str">
        <f>Sheet1!D14</f>
        <v>#条件選択( &amp;bt[14] = 1 , &amp;色付き ,&amp;bt[14] = 0 , &amp;色なし )</v>
      </c>
      <c r="R17" s="71"/>
      <c r="S17" s="72"/>
      <c r="T17" s="72"/>
      <c r="U17" s="72"/>
      <c r="V17" s="72"/>
      <c r="W17" s="72"/>
      <c r="X17" s="72" t="s">
        <v>110</v>
      </c>
      <c r="Y17" s="160"/>
      <c r="Z17" s="83"/>
      <c r="AA17" s="83"/>
      <c r="AB17" s="83"/>
      <c r="AC17" s="83" t="s">
        <v>87</v>
      </c>
      <c r="AD17" s="72"/>
      <c r="AE17" s="73" t="s">
        <v>88</v>
      </c>
    </row>
    <row r="18" spans="1:31" outlineLevel="1" x14ac:dyDescent="0.25">
      <c r="A18" s="86">
        <f t="shared" ref="A18:A24" si="4">A17</f>
        <v>4</v>
      </c>
      <c r="B18" s="109">
        <f t="shared" ref="B18:B36" si="5">B17+1</f>
        <v>15</v>
      </c>
      <c r="C18" s="112"/>
      <c r="D18" s="37"/>
      <c r="E18" s="38"/>
      <c r="F18" s="176" t="s">
        <v>38</v>
      </c>
      <c r="G18" s="47" t="s">
        <v>111</v>
      </c>
      <c r="H18" s="7" t="s">
        <v>47</v>
      </c>
      <c r="I18" s="21">
        <f>VLOOKUP(K18,枚葉項目値!$A:$C,2,FALSE)</f>
        <v>12</v>
      </c>
      <c r="J18" s="21" t="s">
        <v>15</v>
      </c>
      <c r="K18" s="24" t="s">
        <v>112</v>
      </c>
      <c r="L18" s="24" t="s">
        <v>17</v>
      </c>
      <c r="M18" s="102" t="s">
        <v>113</v>
      </c>
      <c r="N18" s="109">
        <f t="shared" ref="N18:N36" si="6">N17+1</f>
        <v>15</v>
      </c>
      <c r="O18" s="97" t="s">
        <v>38</v>
      </c>
      <c r="P18" s="138" t="str">
        <f>Sheet1!D15</f>
        <v>#条件選択( &amp;bt[15] = 1 , &amp;色付き ,&amp;bt[15] = 0 , &amp;色なし )</v>
      </c>
      <c r="R18" s="71"/>
      <c r="S18" s="72"/>
      <c r="T18" s="72"/>
      <c r="U18" s="72"/>
      <c r="V18" s="72"/>
      <c r="W18" s="72"/>
      <c r="X18" s="72"/>
      <c r="Y18" s="160"/>
      <c r="Z18" s="83"/>
      <c r="AA18" s="83"/>
      <c r="AB18" s="83"/>
      <c r="AC18" s="83"/>
      <c r="AD18" s="72"/>
      <c r="AE18" s="73" t="s">
        <v>114</v>
      </c>
    </row>
    <row r="19" spans="1:31" outlineLevel="1" x14ac:dyDescent="0.25">
      <c r="A19" s="86">
        <f t="shared" si="4"/>
        <v>4</v>
      </c>
      <c r="B19" s="109">
        <f t="shared" si="5"/>
        <v>16</v>
      </c>
      <c r="C19" s="112"/>
      <c r="D19" s="37"/>
      <c r="E19" s="38"/>
      <c r="F19" s="176" t="s">
        <v>38</v>
      </c>
      <c r="G19" s="47" t="s">
        <v>115</v>
      </c>
      <c r="H19" s="7" t="s">
        <v>47</v>
      </c>
      <c r="I19" s="21">
        <f>VLOOKUP(K19,枚葉項目値!$A:$C,2,FALSE)</f>
        <v>13</v>
      </c>
      <c r="J19" s="21" t="s">
        <v>15</v>
      </c>
      <c r="K19" s="24" t="s">
        <v>116</v>
      </c>
      <c r="L19" s="24" t="s">
        <v>17</v>
      </c>
      <c r="M19" s="102" t="s">
        <v>117</v>
      </c>
      <c r="N19" s="109">
        <f t="shared" si="6"/>
        <v>16</v>
      </c>
      <c r="O19" s="97" t="s">
        <v>38</v>
      </c>
      <c r="P19" s="138" t="str">
        <f>Sheet1!D16</f>
        <v>#条件選択( &amp;bt[16] = 1 , &amp;色付き ,&amp;bt[16] = 0 , &amp;色なし )</v>
      </c>
      <c r="R19" s="71"/>
      <c r="S19" s="72"/>
      <c r="T19" s="72"/>
      <c r="U19" s="72"/>
      <c r="V19" s="72"/>
      <c r="W19" s="72"/>
      <c r="X19" s="72"/>
      <c r="Y19" s="160"/>
      <c r="Z19" s="83"/>
      <c r="AA19" s="83"/>
      <c r="AB19" s="83"/>
      <c r="AC19" s="83"/>
      <c r="AD19" s="72"/>
      <c r="AE19" s="73" t="s">
        <v>114</v>
      </c>
    </row>
    <row r="20" spans="1:31" outlineLevel="1" x14ac:dyDescent="0.25">
      <c r="A20" s="86">
        <f t="shared" si="4"/>
        <v>4</v>
      </c>
      <c r="B20" s="109">
        <f t="shared" si="5"/>
        <v>17</v>
      </c>
      <c r="C20" s="112"/>
      <c r="D20" s="37"/>
      <c r="E20" s="38"/>
      <c r="F20" s="176" t="s">
        <v>38</v>
      </c>
      <c r="G20" s="47" t="s">
        <v>118</v>
      </c>
      <c r="H20" s="7" t="s">
        <v>47</v>
      </c>
      <c r="I20" s="21">
        <f>VLOOKUP(K20,枚葉項目値!$A:$C,2,FALSE)</f>
        <v>14</v>
      </c>
      <c r="J20" s="21" t="s">
        <v>15</v>
      </c>
      <c r="K20" s="24" t="s">
        <v>119</v>
      </c>
      <c r="L20" s="24" t="s">
        <v>17</v>
      </c>
      <c r="M20" s="102" t="s">
        <v>120</v>
      </c>
      <c r="N20" s="109">
        <f t="shared" si="6"/>
        <v>17</v>
      </c>
      <c r="O20" s="97" t="s">
        <v>38</v>
      </c>
      <c r="P20" s="138" t="str">
        <f>Sheet1!D17</f>
        <v>#条件選択( &amp;bt[17] = 1 , &amp;色付き ,&amp;bt[17] = 0 , &amp;色なし )</v>
      </c>
      <c r="R20" s="71"/>
      <c r="S20" s="72"/>
      <c r="T20" s="72"/>
      <c r="U20" s="72"/>
      <c r="V20" s="72"/>
      <c r="W20" s="72"/>
      <c r="X20" s="72"/>
      <c r="Y20" s="160"/>
      <c r="Z20" s="83"/>
      <c r="AA20" s="83"/>
      <c r="AB20" s="83"/>
      <c r="AC20" s="83"/>
      <c r="AD20" s="72"/>
      <c r="AE20" s="73" t="s">
        <v>114</v>
      </c>
    </row>
    <row r="21" spans="1:31" outlineLevel="1" x14ac:dyDescent="0.25">
      <c r="A21" s="86">
        <f t="shared" si="4"/>
        <v>4</v>
      </c>
      <c r="B21" s="109">
        <f t="shared" si="5"/>
        <v>18</v>
      </c>
      <c r="C21" s="112"/>
      <c r="D21" s="37"/>
      <c r="E21" s="38"/>
      <c r="F21" s="176" t="s">
        <v>38</v>
      </c>
      <c r="G21" s="47" t="s">
        <v>121</v>
      </c>
      <c r="H21" s="7" t="s">
        <v>47</v>
      </c>
      <c r="I21" s="21">
        <f>VLOOKUP(K21,枚葉項目値!$A:$C,2,FALSE)</f>
        <v>16</v>
      </c>
      <c r="J21" s="21" t="s">
        <v>15</v>
      </c>
      <c r="K21" s="24" t="s">
        <v>122</v>
      </c>
      <c r="L21" s="24" t="s">
        <v>17</v>
      </c>
      <c r="M21" s="102" t="s">
        <v>123</v>
      </c>
      <c r="N21" s="109">
        <f t="shared" si="6"/>
        <v>18</v>
      </c>
      <c r="O21" s="97" t="s">
        <v>38</v>
      </c>
      <c r="P21" s="138" t="str">
        <f>Sheet1!D18</f>
        <v>#条件選択( &amp;bt[18] = 1 , &amp;色付き ,&amp;bt[18] = 0 , &amp;色なし )</v>
      </c>
      <c r="R21" s="71"/>
      <c r="S21" s="72"/>
      <c r="T21" s="72"/>
      <c r="U21" s="72"/>
      <c r="V21" s="72"/>
      <c r="W21" s="72"/>
      <c r="X21" s="72"/>
      <c r="Y21" s="160"/>
      <c r="Z21" s="83"/>
      <c r="AA21" s="83"/>
      <c r="AB21" s="83"/>
      <c r="AC21" s="83"/>
      <c r="AD21" s="72"/>
      <c r="AE21" s="73" t="s">
        <v>114</v>
      </c>
    </row>
    <row r="22" spans="1:31" outlineLevel="1" x14ac:dyDescent="0.25">
      <c r="A22" s="86">
        <f t="shared" si="4"/>
        <v>4</v>
      </c>
      <c r="B22" s="109">
        <f t="shared" si="5"/>
        <v>19</v>
      </c>
      <c r="C22" s="112"/>
      <c r="D22" s="37"/>
      <c r="E22" s="38"/>
      <c r="F22" s="176" t="s">
        <v>38</v>
      </c>
      <c r="G22" s="47" t="s">
        <v>124</v>
      </c>
      <c r="H22" s="7" t="s">
        <v>47</v>
      </c>
      <c r="I22" s="21" t="e">
        <f>VLOOKUP(K22,枚葉項目値!$A:$C,2,FALSE)</f>
        <v>#N/A</v>
      </c>
      <c r="J22" s="21" t="s">
        <v>15</v>
      </c>
      <c r="K22" s="57" t="e">
        <v>#N/A</v>
      </c>
      <c r="L22" s="24" t="s">
        <v>17</v>
      </c>
      <c r="M22" s="102" t="s">
        <v>125</v>
      </c>
      <c r="N22" s="109">
        <f t="shared" si="6"/>
        <v>19</v>
      </c>
      <c r="O22" s="97"/>
      <c r="P22" s="138"/>
      <c r="R22" s="71"/>
      <c r="S22" s="72"/>
      <c r="T22" s="72"/>
      <c r="U22" s="72"/>
      <c r="V22" s="72"/>
      <c r="W22" s="72"/>
      <c r="X22" s="72"/>
      <c r="Y22" s="160"/>
      <c r="Z22" s="83"/>
      <c r="AA22" s="83"/>
      <c r="AB22" s="83"/>
      <c r="AC22" s="83"/>
      <c r="AD22" s="72"/>
      <c r="AE22" s="73" t="s">
        <v>114</v>
      </c>
    </row>
    <row r="23" spans="1:31" outlineLevel="1" x14ac:dyDescent="0.25">
      <c r="A23" s="86">
        <f t="shared" si="4"/>
        <v>4</v>
      </c>
      <c r="B23" s="109">
        <f t="shared" si="5"/>
        <v>20</v>
      </c>
      <c r="C23" s="112"/>
      <c r="D23" s="37"/>
      <c r="E23" s="38"/>
      <c r="F23" s="176" t="s">
        <v>38</v>
      </c>
      <c r="G23" s="47" t="s">
        <v>126</v>
      </c>
      <c r="H23" s="7" t="s">
        <v>47</v>
      </c>
      <c r="I23" s="21">
        <f>VLOOKUP(K23,枚葉項目値!$A:$C,2,FALSE)</f>
        <v>15</v>
      </c>
      <c r="J23" s="21" t="s">
        <v>15</v>
      </c>
      <c r="K23" s="24" t="s">
        <v>127</v>
      </c>
      <c r="L23" s="24" t="s">
        <v>17</v>
      </c>
      <c r="M23" s="102" t="s">
        <v>128</v>
      </c>
      <c r="N23" s="109">
        <f t="shared" si="6"/>
        <v>20</v>
      </c>
      <c r="O23" s="97" t="s">
        <v>38</v>
      </c>
      <c r="P23" s="138" t="str">
        <f>Sheet1!D20</f>
        <v>#条件選択( &amp;bt[20] = 1 , &amp;色付き ,&amp;bt[20] = 0 , &amp;色なし )</v>
      </c>
      <c r="R23" s="71"/>
      <c r="S23" s="72"/>
      <c r="T23" s="72"/>
      <c r="U23" s="72"/>
      <c r="V23" s="72"/>
      <c r="W23" s="72"/>
      <c r="X23" s="72" t="s">
        <v>129</v>
      </c>
      <c r="Y23" s="160" t="s">
        <v>130</v>
      </c>
      <c r="Z23" s="83"/>
      <c r="AA23" s="83"/>
      <c r="AB23" s="83"/>
      <c r="AC23" s="83"/>
      <c r="AD23" s="72"/>
      <c r="AE23" s="73" t="s">
        <v>131</v>
      </c>
    </row>
    <row r="24" spans="1:31" outlineLevel="1" x14ac:dyDescent="0.25">
      <c r="A24" s="86">
        <f t="shared" si="4"/>
        <v>4</v>
      </c>
      <c r="B24" s="109">
        <f t="shared" si="5"/>
        <v>21</v>
      </c>
      <c r="C24" s="113"/>
      <c r="D24" s="37"/>
      <c r="E24" s="38"/>
      <c r="F24" s="177" t="s">
        <v>38</v>
      </c>
      <c r="G24" s="48" t="s">
        <v>132</v>
      </c>
      <c r="H24" s="7" t="s">
        <v>47</v>
      </c>
      <c r="I24" s="21">
        <f>VLOOKUP(K24,枚葉項目値!$A:$C,2,FALSE)</f>
        <v>17</v>
      </c>
      <c r="J24" s="21" t="s">
        <v>15</v>
      </c>
      <c r="K24" s="24" t="s">
        <v>133</v>
      </c>
      <c r="L24" s="24" t="s">
        <v>17</v>
      </c>
      <c r="M24" s="102" t="s">
        <v>134</v>
      </c>
      <c r="N24" s="109">
        <f t="shared" si="6"/>
        <v>21</v>
      </c>
      <c r="O24" s="97" t="s">
        <v>38</v>
      </c>
      <c r="P24" s="138" t="str">
        <f>Sheet1!D21</f>
        <v>#条件選択( &amp;bt[21] = 1 , &amp;色付き ,&amp;bt[21] = 0 , &amp;色なし )</v>
      </c>
      <c r="R24" s="71"/>
      <c r="S24" s="72"/>
      <c r="T24" s="72"/>
      <c r="U24" s="72"/>
      <c r="V24" s="72"/>
      <c r="W24" s="72"/>
      <c r="X24" s="72"/>
      <c r="Y24" s="160"/>
      <c r="Z24" s="83"/>
      <c r="AA24" s="83"/>
      <c r="AB24" s="83"/>
      <c r="AC24" s="83"/>
      <c r="AD24" s="72"/>
      <c r="AE24" s="73" t="s">
        <v>114</v>
      </c>
    </row>
    <row r="25" spans="1:31" outlineLevel="1" x14ac:dyDescent="0.25">
      <c r="A25" s="86">
        <v>4</v>
      </c>
      <c r="B25" s="109">
        <f t="shared" si="5"/>
        <v>22</v>
      </c>
      <c r="C25" s="111"/>
      <c r="D25" s="37"/>
      <c r="E25" s="38"/>
      <c r="F25" s="178" t="s">
        <v>38</v>
      </c>
      <c r="G25" s="46" t="s">
        <v>135</v>
      </c>
      <c r="H25" s="7" t="s">
        <v>47</v>
      </c>
      <c r="I25" s="21">
        <f>VLOOKUP(K25,枚葉項目値!$A:$C,2,FALSE)</f>
        <v>11</v>
      </c>
      <c r="J25" s="21" t="s">
        <v>15</v>
      </c>
      <c r="K25" s="24" t="s">
        <v>136</v>
      </c>
      <c r="L25" s="24" t="s">
        <v>17</v>
      </c>
      <c r="M25" s="102" t="s">
        <v>137</v>
      </c>
      <c r="N25" s="109">
        <f t="shared" si="6"/>
        <v>22</v>
      </c>
      <c r="O25" s="97" t="s">
        <v>38</v>
      </c>
      <c r="P25" s="138" t="str">
        <f>Sheet1!D22</f>
        <v>#条件選択( &amp;bt[22] = 1 , &amp;色付き ,&amp;bt[22] = 0 , &amp;色なし )</v>
      </c>
      <c r="R25" s="71"/>
      <c r="S25" s="72"/>
      <c r="T25" s="72"/>
      <c r="U25" s="72"/>
      <c r="V25" s="72"/>
      <c r="W25" s="72"/>
      <c r="X25" s="72" t="s">
        <v>138</v>
      </c>
      <c r="Y25" s="160"/>
      <c r="Z25" s="83"/>
      <c r="AA25" s="83"/>
      <c r="AB25" s="83"/>
      <c r="AC25" s="83" t="s">
        <v>87</v>
      </c>
      <c r="AD25" s="72"/>
      <c r="AE25" s="73" t="s">
        <v>139</v>
      </c>
    </row>
    <row r="26" spans="1:31" x14ac:dyDescent="0.25">
      <c r="A26" s="86">
        <v>5</v>
      </c>
      <c r="B26" s="109">
        <f t="shared" si="5"/>
        <v>23</v>
      </c>
      <c r="C26" s="210" t="s">
        <v>140</v>
      </c>
      <c r="D26" s="37"/>
      <c r="E26" s="38"/>
      <c r="F26" s="165" t="s">
        <v>38</v>
      </c>
      <c r="G26" s="49" t="s">
        <v>141</v>
      </c>
      <c r="H26" s="8" t="s">
        <v>47</v>
      </c>
      <c r="I26" s="21">
        <f>VLOOKUP(K26,枚葉項目値!$A:$C,2,FALSE)</f>
        <v>97</v>
      </c>
      <c r="J26" s="21" t="s">
        <v>15</v>
      </c>
      <c r="K26" s="24" t="s">
        <v>142</v>
      </c>
      <c r="L26" s="24" t="s">
        <v>17</v>
      </c>
      <c r="M26" s="102" t="s">
        <v>143</v>
      </c>
      <c r="N26" s="109">
        <f t="shared" si="6"/>
        <v>23</v>
      </c>
      <c r="O26" s="97" t="s">
        <v>38</v>
      </c>
      <c r="P26" s="138" t="str">
        <f>Sheet1!D23</f>
        <v>#条件選択( &amp;bt[23] = 1 , &amp;色付き ,&amp;bt[23] = 0 , &amp;色なし )</v>
      </c>
      <c r="R26" s="71"/>
      <c r="S26" s="72"/>
      <c r="T26" s="72"/>
      <c r="U26" s="72"/>
      <c r="V26" s="72"/>
      <c r="W26" s="72"/>
      <c r="X26" s="72"/>
      <c r="Y26" s="160"/>
      <c r="Z26" s="83"/>
      <c r="AA26" s="83"/>
      <c r="AB26" s="83"/>
      <c r="AC26" s="83"/>
      <c r="AD26" s="72"/>
      <c r="AE26" s="73"/>
    </row>
    <row r="27" spans="1:31" outlineLevel="1" x14ac:dyDescent="0.25">
      <c r="A27" s="86">
        <f t="shared" si="0"/>
        <v>5</v>
      </c>
      <c r="B27" s="109">
        <f t="shared" si="5"/>
        <v>24</v>
      </c>
      <c r="C27" s="211"/>
      <c r="D27" s="37"/>
      <c r="E27" s="38"/>
      <c r="F27" s="166" t="s">
        <v>38</v>
      </c>
      <c r="G27" s="50" t="s">
        <v>144</v>
      </c>
      <c r="H27" s="8" t="s">
        <v>47</v>
      </c>
      <c r="I27" s="21">
        <f>VLOOKUP(K27,枚葉項目値!$A:$C,2,FALSE)</f>
        <v>98</v>
      </c>
      <c r="J27" s="21" t="s">
        <v>15</v>
      </c>
      <c r="K27" s="24" t="s">
        <v>145</v>
      </c>
      <c r="L27" s="24" t="s">
        <v>17</v>
      </c>
      <c r="M27" s="102" t="s">
        <v>146</v>
      </c>
      <c r="N27" s="109">
        <f t="shared" si="6"/>
        <v>24</v>
      </c>
      <c r="O27" s="97" t="s">
        <v>38</v>
      </c>
      <c r="P27" s="138" t="str">
        <f>Sheet1!D24</f>
        <v>#条件選択( &amp;bt[24] = 1 , &amp;色付き ,&amp;bt[24] = 0 , &amp;色なし )</v>
      </c>
      <c r="R27" s="71"/>
      <c r="S27" s="72"/>
      <c r="T27" s="72" t="s">
        <v>42</v>
      </c>
      <c r="U27" s="72"/>
      <c r="V27" s="72"/>
      <c r="W27" s="72" t="s">
        <v>147</v>
      </c>
      <c r="X27" s="72"/>
      <c r="Y27" s="162" t="s">
        <v>148</v>
      </c>
      <c r="Z27" s="83" t="s">
        <v>144</v>
      </c>
      <c r="AA27" s="83" t="s">
        <v>149</v>
      </c>
      <c r="AB27" s="83"/>
      <c r="AC27" s="83" t="s">
        <v>87</v>
      </c>
      <c r="AD27" s="72"/>
      <c r="AE27" s="73"/>
    </row>
    <row r="28" spans="1:31" x14ac:dyDescent="0.25">
      <c r="A28" s="86">
        <v>6</v>
      </c>
      <c r="B28" s="109">
        <f t="shared" si="5"/>
        <v>25</v>
      </c>
      <c r="C28" s="93" t="s">
        <v>150</v>
      </c>
      <c r="D28" s="39"/>
      <c r="E28" s="38"/>
      <c r="F28" s="93" t="s">
        <v>38</v>
      </c>
      <c r="G28" s="53" t="s">
        <v>151</v>
      </c>
      <c r="H28" s="10" t="s">
        <v>47</v>
      </c>
      <c r="I28" s="21">
        <f>VLOOKUP(K28,枚葉項目値!$A:$C,2,FALSE)</f>
        <v>68</v>
      </c>
      <c r="J28" s="21" t="s">
        <v>15</v>
      </c>
      <c r="K28" s="24" t="s">
        <v>152</v>
      </c>
      <c r="L28" s="24" t="s">
        <v>17</v>
      </c>
      <c r="M28" s="102" t="s">
        <v>153</v>
      </c>
      <c r="N28" s="109">
        <f t="shared" si="6"/>
        <v>25</v>
      </c>
      <c r="O28" s="97" t="s">
        <v>38</v>
      </c>
      <c r="P28" s="138" t="str">
        <f>Sheet1!D25</f>
        <v>#条件選択( &amp;bt[25] = 1 , &amp;色付き ,&amp;bt[25] = 0 , &amp;色なし )</v>
      </c>
      <c r="R28" s="71"/>
      <c r="S28" s="72"/>
      <c r="T28" s="72"/>
      <c r="U28" s="72"/>
      <c r="V28" s="72"/>
      <c r="W28" s="72" t="s">
        <v>154</v>
      </c>
      <c r="X28" s="72"/>
      <c r="Y28" s="162" t="s">
        <v>155</v>
      </c>
      <c r="Z28" s="83" t="s">
        <v>156</v>
      </c>
      <c r="AA28" s="83"/>
      <c r="AB28" s="83"/>
      <c r="AC28" s="83" t="s">
        <v>87</v>
      </c>
      <c r="AD28" s="72"/>
      <c r="AE28" s="73" t="s">
        <v>157</v>
      </c>
    </row>
    <row r="29" spans="1:31" x14ac:dyDescent="0.25">
      <c r="A29" s="86">
        <v>7</v>
      </c>
      <c r="B29" s="109">
        <f t="shared" si="5"/>
        <v>26</v>
      </c>
      <c r="C29" s="94" t="s">
        <v>158</v>
      </c>
      <c r="D29" s="41"/>
      <c r="E29" s="42"/>
      <c r="F29" s="94" t="s">
        <v>38</v>
      </c>
      <c r="G29" s="54"/>
      <c r="H29" s="11" t="s">
        <v>47</v>
      </c>
      <c r="I29" s="21">
        <f>VLOOKUP(K29,枚葉項目値!$A:$C,2,FALSE)</f>
        <v>18</v>
      </c>
      <c r="J29" s="21" t="s">
        <v>15</v>
      </c>
      <c r="K29" s="26" t="s">
        <v>159</v>
      </c>
      <c r="L29" s="24" t="s">
        <v>17</v>
      </c>
      <c r="M29" s="102" t="s">
        <v>160</v>
      </c>
      <c r="N29" s="109">
        <f t="shared" si="6"/>
        <v>26</v>
      </c>
      <c r="O29" s="97" t="s">
        <v>38</v>
      </c>
      <c r="P29" s="138" t="str">
        <f>Sheet1!D26</f>
        <v>#条件選択( &amp;bt[26] = 1 , &amp;色付き ,&amp;bt[26] = 0 , &amp;色なし )</v>
      </c>
      <c r="R29" s="71"/>
      <c r="S29" s="72"/>
      <c r="T29" s="72"/>
      <c r="U29" s="72"/>
      <c r="V29" s="72"/>
      <c r="W29" s="72"/>
      <c r="X29" s="72"/>
      <c r="Y29" s="160"/>
      <c r="Z29" s="83"/>
      <c r="AA29" s="83"/>
      <c r="AB29" s="83"/>
      <c r="AC29" s="83"/>
      <c r="AD29" s="72"/>
      <c r="AE29" s="73"/>
    </row>
    <row r="30" spans="1:31" x14ac:dyDescent="0.25">
      <c r="A30" s="86">
        <v>8</v>
      </c>
      <c r="B30" s="109">
        <f t="shared" si="5"/>
        <v>27</v>
      </c>
      <c r="C30" s="114" t="s">
        <v>161</v>
      </c>
      <c r="D30" s="43"/>
      <c r="E30" s="43"/>
      <c r="F30" s="179" t="s">
        <v>38</v>
      </c>
      <c r="G30" s="55" t="s">
        <v>162</v>
      </c>
      <c r="H30" s="12" t="s">
        <v>163</v>
      </c>
      <c r="I30" s="21">
        <f>VLOOKUP(K30,枚葉項目値!$A:$C,2,FALSE)</f>
        <v>58</v>
      </c>
      <c r="J30" s="21" t="s">
        <v>15</v>
      </c>
      <c r="K30" s="24" t="s">
        <v>164</v>
      </c>
      <c r="L30" s="24" t="s">
        <v>17</v>
      </c>
      <c r="M30" s="102" t="s">
        <v>165</v>
      </c>
      <c r="N30" s="109">
        <f t="shared" si="6"/>
        <v>27</v>
      </c>
      <c r="O30" s="97" t="s">
        <v>38</v>
      </c>
      <c r="P30" s="138" t="str">
        <f>Sheet1!D27</f>
        <v>#条件選択( &amp;bt[27] = 1 , &amp;色付き ,&amp;bt[27] = 0 , &amp;色なし )</v>
      </c>
      <c r="R30" s="71"/>
      <c r="S30" s="72"/>
      <c r="T30" s="72"/>
      <c r="U30" s="72"/>
      <c r="V30" s="72"/>
      <c r="W30" s="72"/>
      <c r="X30" s="72"/>
      <c r="Y30" s="160"/>
      <c r="Z30" s="83"/>
      <c r="AA30" s="83"/>
      <c r="AB30" s="83"/>
      <c r="AC30" s="83"/>
      <c r="AD30" s="72"/>
      <c r="AE30" s="73" t="s">
        <v>77</v>
      </c>
    </row>
    <row r="31" spans="1:31" ht="28.5" outlineLevel="1" x14ac:dyDescent="0.25">
      <c r="A31" s="86">
        <f>A42</f>
        <v>8</v>
      </c>
      <c r="B31" s="109">
        <f t="shared" si="5"/>
        <v>28</v>
      </c>
      <c r="C31" s="115"/>
      <c r="D31" s="43"/>
      <c r="E31" s="38"/>
      <c r="F31" s="180" t="s">
        <v>38</v>
      </c>
      <c r="G31" s="56" t="s">
        <v>166</v>
      </c>
      <c r="H31" s="12" t="s">
        <v>47</v>
      </c>
      <c r="I31" s="21">
        <f>VLOOKUP(K31,枚葉項目値!$A:$C,2,FALSE)</f>
        <v>60</v>
      </c>
      <c r="J31" s="21" t="s">
        <v>15</v>
      </c>
      <c r="K31" s="24" t="s">
        <v>167</v>
      </c>
      <c r="L31" s="24" t="s">
        <v>17</v>
      </c>
      <c r="M31" s="102" t="s">
        <v>168</v>
      </c>
      <c r="N31" s="109">
        <f t="shared" si="6"/>
        <v>28</v>
      </c>
      <c r="O31" s="97" t="s">
        <v>38</v>
      </c>
      <c r="P31" s="138" t="str">
        <f>Sheet1!D28</f>
        <v>#条件選択( &amp;bt[28] = 1 , &amp;色付き ,&amp;bt[28] = 0 , &amp;色なし )</v>
      </c>
      <c r="R31" s="71"/>
      <c r="S31" s="72"/>
      <c r="T31" s="72" t="s">
        <v>42</v>
      </c>
      <c r="U31" s="72"/>
      <c r="V31" s="72"/>
      <c r="W31" s="75" t="s">
        <v>169</v>
      </c>
      <c r="X31" s="72"/>
      <c r="Y31" s="162" t="s">
        <v>170</v>
      </c>
      <c r="Z31" s="83"/>
      <c r="AA31" s="83"/>
      <c r="AB31" s="83"/>
      <c r="AC31" s="83" t="s">
        <v>87</v>
      </c>
      <c r="AD31" s="72"/>
      <c r="AE31" s="73"/>
    </row>
    <row r="32" spans="1:31" outlineLevel="1" x14ac:dyDescent="0.25">
      <c r="B32" s="110" t="s">
        <v>67</v>
      </c>
      <c r="C32" s="115"/>
      <c r="D32" s="43"/>
      <c r="E32" s="38"/>
      <c r="F32" s="181" t="s">
        <v>38</v>
      </c>
      <c r="G32" s="142"/>
      <c r="H32" s="143" t="s">
        <v>163</v>
      </c>
      <c r="I32" s="21" t="e">
        <f>VLOOKUP(K32,枚葉項目値!$A:$C,2,FALSE)</f>
        <v>#N/A</v>
      </c>
      <c r="J32" s="144" t="s">
        <v>15</v>
      </c>
      <c r="K32" s="145" t="e">
        <v>#N/A</v>
      </c>
      <c r="L32" s="145" t="s">
        <v>17</v>
      </c>
      <c r="M32" s="146" t="s">
        <v>171</v>
      </c>
      <c r="N32" s="110" t="s">
        <v>67</v>
      </c>
      <c r="O32" s="97"/>
      <c r="R32" s="71"/>
      <c r="S32" s="72"/>
      <c r="T32" s="72"/>
      <c r="U32" s="72"/>
      <c r="V32" s="72"/>
      <c r="W32" s="75"/>
      <c r="X32" s="72"/>
      <c r="Y32" s="160"/>
      <c r="Z32" s="83"/>
      <c r="AA32" s="83"/>
      <c r="AB32" s="83"/>
      <c r="AC32" s="83"/>
      <c r="AD32" s="72"/>
      <c r="AE32" s="73"/>
    </row>
    <row r="33" spans="1:31" outlineLevel="1" x14ac:dyDescent="0.25">
      <c r="A33" s="86">
        <f>A30</f>
        <v>8</v>
      </c>
      <c r="B33" s="109">
        <f>B31+1</f>
        <v>29</v>
      </c>
      <c r="C33" s="115"/>
      <c r="D33" s="43"/>
      <c r="E33" s="43"/>
      <c r="F33" s="180" t="s">
        <v>38</v>
      </c>
      <c r="G33" s="56" t="s">
        <v>172</v>
      </c>
      <c r="H33" s="12" t="s">
        <v>163</v>
      </c>
      <c r="I33" s="21">
        <f>VLOOKUP(K33,枚葉項目値!$A:$C,2,FALSE)</f>
        <v>49</v>
      </c>
      <c r="J33" s="21" t="s">
        <v>15</v>
      </c>
      <c r="K33" s="24" t="s">
        <v>173</v>
      </c>
      <c r="L33" s="24" t="s">
        <v>17</v>
      </c>
      <c r="M33" s="102" t="s">
        <v>174</v>
      </c>
      <c r="N33" s="109">
        <f>N31+1</f>
        <v>29</v>
      </c>
      <c r="O33" s="97" t="s">
        <v>38</v>
      </c>
      <c r="P33" s="138" t="str">
        <f>Sheet1!D29</f>
        <v>#条件選択( &amp;bt[29] = 1 , &amp;色付き ,&amp;bt[29] = 0 , &amp;色なし )</v>
      </c>
      <c r="R33" s="71"/>
      <c r="S33" s="72"/>
      <c r="T33" s="72"/>
      <c r="U33" s="72"/>
      <c r="V33" s="72"/>
      <c r="W33" s="72"/>
      <c r="X33" s="72"/>
      <c r="Y33" s="160"/>
      <c r="Z33" s="83"/>
      <c r="AA33" s="83"/>
      <c r="AB33" s="83"/>
      <c r="AC33" s="83"/>
      <c r="AD33" s="72"/>
      <c r="AE33" s="73" t="s">
        <v>77</v>
      </c>
    </row>
    <row r="34" spans="1:31" outlineLevel="1" x14ac:dyDescent="0.25">
      <c r="A34" s="86">
        <f t="shared" si="0"/>
        <v>8</v>
      </c>
      <c r="B34" s="109">
        <f t="shared" si="5"/>
        <v>30</v>
      </c>
      <c r="C34" s="115"/>
      <c r="D34" s="43"/>
      <c r="E34" s="43"/>
      <c r="F34" s="180" t="s">
        <v>38</v>
      </c>
      <c r="G34" s="56" t="s">
        <v>175</v>
      </c>
      <c r="H34" s="12" t="s">
        <v>163</v>
      </c>
      <c r="I34" s="21">
        <f>VLOOKUP(K34,枚葉項目値!$A:$C,2,FALSE)</f>
        <v>50</v>
      </c>
      <c r="J34" s="21" t="s">
        <v>15</v>
      </c>
      <c r="K34" s="24" t="s">
        <v>176</v>
      </c>
      <c r="L34" s="24" t="s">
        <v>17</v>
      </c>
      <c r="M34" s="102" t="s">
        <v>177</v>
      </c>
      <c r="N34" s="109">
        <f t="shared" si="6"/>
        <v>30</v>
      </c>
      <c r="O34" s="97" t="s">
        <v>38</v>
      </c>
      <c r="P34" s="138" t="str">
        <f>Sheet1!D30</f>
        <v>#条件選択( &amp;bt[30] = 1 , &amp;色付き ,&amp;bt[30] = 0 , &amp;色なし )</v>
      </c>
      <c r="R34" s="71"/>
      <c r="S34" s="72"/>
      <c r="T34" s="72"/>
      <c r="U34" s="72"/>
      <c r="V34" s="72"/>
      <c r="W34" s="72"/>
      <c r="X34" s="72"/>
      <c r="Y34" s="160"/>
      <c r="Z34" s="83"/>
      <c r="AA34" s="83"/>
      <c r="AB34" s="83"/>
      <c r="AC34" s="83"/>
      <c r="AD34" s="72"/>
      <c r="AE34" s="73" t="s">
        <v>77</v>
      </c>
    </row>
    <row r="35" spans="1:31" outlineLevel="1" x14ac:dyDescent="0.25">
      <c r="A35" s="86">
        <f t="shared" si="0"/>
        <v>8</v>
      </c>
      <c r="B35" s="109">
        <f t="shared" si="5"/>
        <v>31</v>
      </c>
      <c r="C35" s="115"/>
      <c r="D35" s="43"/>
      <c r="E35" s="43"/>
      <c r="F35" s="180" t="s">
        <v>38</v>
      </c>
      <c r="G35" s="56" t="s">
        <v>178</v>
      </c>
      <c r="H35" s="12" t="s">
        <v>163</v>
      </c>
      <c r="I35" s="21">
        <f>VLOOKUP(K35,枚葉項目値!$A:$C,2,FALSE)</f>
        <v>51</v>
      </c>
      <c r="J35" s="21" t="s">
        <v>15</v>
      </c>
      <c r="K35" s="24" t="s">
        <v>179</v>
      </c>
      <c r="L35" s="24" t="s">
        <v>17</v>
      </c>
      <c r="M35" s="102" t="s">
        <v>180</v>
      </c>
      <c r="N35" s="109">
        <f t="shared" si="6"/>
        <v>31</v>
      </c>
      <c r="O35" s="97" t="s">
        <v>38</v>
      </c>
      <c r="P35" s="138" t="str">
        <f>Sheet1!D31</f>
        <v>#条件選択( &amp;bt[31] = 1 , &amp;色付き ,&amp;bt[31] = 0 , &amp;色なし )</v>
      </c>
      <c r="R35" s="71"/>
      <c r="S35" s="72"/>
      <c r="T35" s="72"/>
      <c r="U35" s="72"/>
      <c r="V35" s="72"/>
      <c r="W35" s="72"/>
      <c r="X35" s="72"/>
      <c r="Y35" s="160"/>
      <c r="Z35" s="83"/>
      <c r="AA35" s="83"/>
      <c r="AB35" s="83"/>
      <c r="AC35" s="83"/>
      <c r="AD35" s="72"/>
      <c r="AE35" s="73" t="s">
        <v>77</v>
      </c>
    </row>
    <row r="36" spans="1:31" outlineLevel="1" x14ac:dyDescent="0.25">
      <c r="A36" s="86">
        <f t="shared" si="0"/>
        <v>8</v>
      </c>
      <c r="B36" s="109">
        <f t="shared" si="5"/>
        <v>32</v>
      </c>
      <c r="C36" s="115"/>
      <c r="D36" s="43"/>
      <c r="E36" s="43"/>
      <c r="F36" s="180" t="s">
        <v>38</v>
      </c>
      <c r="G36" s="56" t="s">
        <v>181</v>
      </c>
      <c r="H36" s="12" t="s">
        <v>163</v>
      </c>
      <c r="I36" s="21">
        <f>VLOOKUP(K36,枚葉項目値!$A:$C,2,FALSE)</f>
        <v>52</v>
      </c>
      <c r="J36" s="21" t="s">
        <v>15</v>
      </c>
      <c r="K36" s="24" t="s">
        <v>182</v>
      </c>
      <c r="L36" s="24" t="s">
        <v>17</v>
      </c>
      <c r="M36" s="102" t="s">
        <v>183</v>
      </c>
      <c r="N36" s="109">
        <f t="shared" si="6"/>
        <v>32</v>
      </c>
      <c r="O36" s="97" t="s">
        <v>38</v>
      </c>
      <c r="P36" s="138" t="str">
        <f>Sheet1!D32</f>
        <v>#条件選択( &amp;bt[32] = 1 , &amp;色付き ,&amp;bt[32] = 0 , &amp;色なし )</v>
      </c>
      <c r="R36" s="71"/>
      <c r="S36" s="72"/>
      <c r="T36" s="72"/>
      <c r="U36" s="72"/>
      <c r="V36" s="72"/>
      <c r="W36" s="72"/>
      <c r="X36" s="72"/>
      <c r="Y36" s="160"/>
      <c r="Z36" s="83"/>
      <c r="AA36" s="83"/>
      <c r="AB36" s="83"/>
      <c r="AC36" s="83"/>
      <c r="AD36" s="72"/>
      <c r="AE36" s="73" t="s">
        <v>77</v>
      </c>
    </row>
    <row r="37" spans="1:31" outlineLevel="1" x14ac:dyDescent="0.25">
      <c r="A37" s="86">
        <f t="shared" si="0"/>
        <v>8</v>
      </c>
      <c r="B37" s="110" t="s">
        <v>67</v>
      </c>
      <c r="C37" s="115"/>
      <c r="D37" s="43"/>
      <c r="E37" s="38"/>
      <c r="F37" s="182" t="s">
        <v>38</v>
      </c>
      <c r="G37" s="103" t="s">
        <v>184</v>
      </c>
      <c r="H37" s="104" t="s">
        <v>163</v>
      </c>
      <c r="I37" s="21">
        <f>VLOOKUP(K37,枚葉項目値!$A:$C,2,FALSE)</f>
        <v>53</v>
      </c>
      <c r="J37" s="21" t="s">
        <v>15</v>
      </c>
      <c r="K37" s="105" t="s">
        <v>185</v>
      </c>
      <c r="L37" s="24" t="s">
        <v>17</v>
      </c>
      <c r="M37" s="106" t="s">
        <v>186</v>
      </c>
      <c r="N37" s="110" t="s">
        <v>67</v>
      </c>
      <c r="O37" s="97"/>
      <c r="R37" s="71"/>
      <c r="S37" s="72"/>
      <c r="T37" s="72"/>
      <c r="U37" s="72"/>
      <c r="V37" s="72"/>
      <c r="W37" s="72"/>
      <c r="X37" s="72"/>
      <c r="Y37" s="160"/>
      <c r="Z37" s="83"/>
      <c r="AA37" s="83"/>
      <c r="AB37" s="83"/>
      <c r="AC37" s="83"/>
      <c r="AD37" s="72" t="s">
        <v>187</v>
      </c>
      <c r="AE37" s="73"/>
    </row>
    <row r="38" spans="1:31" outlineLevel="1" x14ac:dyDescent="0.25">
      <c r="A38" s="86">
        <f t="shared" si="0"/>
        <v>8</v>
      </c>
      <c r="B38" s="109">
        <f>B36+1</f>
        <v>33</v>
      </c>
      <c r="C38" s="115"/>
      <c r="D38" s="43"/>
      <c r="E38" s="38"/>
      <c r="F38" s="180" t="s">
        <v>38</v>
      </c>
      <c r="G38" s="56" t="s">
        <v>188</v>
      </c>
      <c r="H38" s="12" t="s">
        <v>163</v>
      </c>
      <c r="I38" s="21">
        <f>VLOOKUP(K38,枚葉項目値!$A:$C,2,FALSE)</f>
        <v>55</v>
      </c>
      <c r="J38" s="21" t="s">
        <v>15</v>
      </c>
      <c r="K38" s="24" t="s">
        <v>189</v>
      </c>
      <c r="L38" s="24" t="s">
        <v>17</v>
      </c>
      <c r="M38" s="102" t="s">
        <v>190</v>
      </c>
      <c r="N38" s="109">
        <f>N36+1</f>
        <v>33</v>
      </c>
      <c r="O38" s="97" t="s">
        <v>38</v>
      </c>
      <c r="P38" s="138" t="str">
        <f>Sheet1!D33</f>
        <v>#条件選択( &amp;bt[33] = 1 , &amp;色付き ,&amp;bt[33] = 0 , &amp;色なし )</v>
      </c>
      <c r="R38" s="71"/>
      <c r="S38" s="72"/>
      <c r="T38" s="72"/>
      <c r="U38" s="72"/>
      <c r="V38" s="72"/>
      <c r="W38" s="72"/>
      <c r="X38" s="72"/>
      <c r="Y38" s="160"/>
      <c r="Z38" s="83"/>
      <c r="AA38" s="83"/>
      <c r="AB38" s="83"/>
      <c r="AC38" s="83"/>
      <c r="AD38" s="72"/>
      <c r="AE38" s="73" t="s">
        <v>77</v>
      </c>
    </row>
    <row r="39" spans="1:31" outlineLevel="1" x14ac:dyDescent="0.25">
      <c r="A39" s="86">
        <f t="shared" si="0"/>
        <v>8</v>
      </c>
      <c r="B39" s="109">
        <f t="shared" ref="B39:B41" si="7">B38+1</f>
        <v>34</v>
      </c>
      <c r="C39" s="115"/>
      <c r="D39" s="43"/>
      <c r="E39" s="38"/>
      <c r="F39" s="180" t="s">
        <v>38</v>
      </c>
      <c r="G39" s="56" t="s">
        <v>191</v>
      </c>
      <c r="H39" s="12" t="s">
        <v>163</v>
      </c>
      <c r="I39" s="21">
        <f>VLOOKUP(K39,枚葉項目値!$A:$C,2,FALSE)</f>
        <v>56</v>
      </c>
      <c r="J39" s="21" t="s">
        <v>15</v>
      </c>
      <c r="K39" s="24" t="s">
        <v>192</v>
      </c>
      <c r="L39" s="24" t="s">
        <v>17</v>
      </c>
      <c r="M39" s="102" t="s">
        <v>193</v>
      </c>
      <c r="N39" s="109">
        <f t="shared" ref="N39:N41" si="8">N38+1</f>
        <v>34</v>
      </c>
      <c r="O39" s="97" t="s">
        <v>38</v>
      </c>
      <c r="P39" s="138" t="str">
        <f>Sheet1!D34</f>
        <v>#条件選択( &amp;bt[34] = 1 , &amp;色付き ,&amp;bt[34] = 0 , &amp;色なし )</v>
      </c>
      <c r="R39" s="71"/>
      <c r="S39" s="72"/>
      <c r="T39" s="72"/>
      <c r="U39" s="72"/>
      <c r="V39" s="72"/>
      <c r="W39" s="72"/>
      <c r="X39" s="72"/>
      <c r="Y39" s="160"/>
      <c r="Z39" s="83"/>
      <c r="AA39" s="83"/>
      <c r="AB39" s="83"/>
      <c r="AC39" s="83"/>
      <c r="AD39" s="72"/>
      <c r="AE39" s="73" t="s">
        <v>77</v>
      </c>
    </row>
    <row r="40" spans="1:31" outlineLevel="1" x14ac:dyDescent="0.25">
      <c r="A40" s="86">
        <f t="shared" si="0"/>
        <v>8</v>
      </c>
      <c r="B40" s="109">
        <f t="shared" si="7"/>
        <v>35</v>
      </c>
      <c r="C40" s="115"/>
      <c r="D40" s="43"/>
      <c r="E40" s="38"/>
      <c r="F40" s="180" t="s">
        <v>38</v>
      </c>
      <c r="G40" s="56" t="s">
        <v>194</v>
      </c>
      <c r="H40" s="12" t="s">
        <v>163</v>
      </c>
      <c r="I40" s="21">
        <f>VLOOKUP(K40,枚葉項目値!$A:$C,2,FALSE)</f>
        <v>57</v>
      </c>
      <c r="J40" s="21" t="s">
        <v>15</v>
      </c>
      <c r="K40" s="24" t="s">
        <v>195</v>
      </c>
      <c r="L40" s="24" t="s">
        <v>17</v>
      </c>
      <c r="M40" s="102" t="s">
        <v>196</v>
      </c>
      <c r="N40" s="109">
        <f t="shared" si="8"/>
        <v>35</v>
      </c>
      <c r="O40" s="97" t="s">
        <v>38</v>
      </c>
      <c r="P40" s="138" t="str">
        <f>Sheet1!D35</f>
        <v>#条件選択( &amp;bt[35] = 1 , &amp;色付き ,&amp;bt[35] = 0 , &amp;色なし )</v>
      </c>
      <c r="R40" s="71"/>
      <c r="S40" s="72"/>
      <c r="T40" s="72"/>
      <c r="U40" s="72"/>
      <c r="V40" s="72"/>
      <c r="W40" s="72"/>
      <c r="X40" s="72"/>
      <c r="Y40" s="160"/>
      <c r="Z40" s="83"/>
      <c r="AA40" s="83"/>
      <c r="AB40" s="83"/>
      <c r="AC40" s="83"/>
      <c r="AD40" s="72"/>
      <c r="AE40" s="73" t="s">
        <v>77</v>
      </c>
    </row>
    <row r="41" spans="1:31" outlineLevel="1" x14ac:dyDescent="0.25">
      <c r="A41" s="86">
        <f t="shared" si="0"/>
        <v>8</v>
      </c>
      <c r="B41" s="109">
        <f t="shared" si="7"/>
        <v>36</v>
      </c>
      <c r="C41" s="115"/>
      <c r="D41" s="43"/>
      <c r="E41" s="38"/>
      <c r="F41" s="182" t="s">
        <v>38</v>
      </c>
      <c r="G41" s="103" t="s">
        <v>197</v>
      </c>
      <c r="H41" s="104" t="s">
        <v>163</v>
      </c>
      <c r="I41" s="21">
        <f>VLOOKUP(K41,枚葉項目値!$A:$C,2,FALSE)</f>
        <v>59</v>
      </c>
      <c r="J41" s="133" t="s">
        <v>15</v>
      </c>
      <c r="K41" s="105" t="s">
        <v>198</v>
      </c>
      <c r="L41" s="105" t="s">
        <v>17</v>
      </c>
      <c r="M41" s="106" t="s">
        <v>199</v>
      </c>
      <c r="N41" s="109">
        <f t="shared" si="8"/>
        <v>36</v>
      </c>
      <c r="O41" s="97" t="s">
        <v>38</v>
      </c>
      <c r="P41" s="138" t="str">
        <f>Sheet1!D36</f>
        <v>#条件選択( &amp;bt[36] = 1 , &amp;色付き ,&amp;bt[36] = 0 , &amp;色なし )</v>
      </c>
      <c r="R41" s="71"/>
      <c r="S41" s="72"/>
      <c r="T41" s="72"/>
      <c r="U41" s="72"/>
      <c r="V41" s="72"/>
      <c r="W41" s="72"/>
      <c r="X41" s="72"/>
      <c r="Y41" s="160"/>
      <c r="Z41" s="83"/>
      <c r="AA41" s="83"/>
      <c r="AB41" s="83"/>
      <c r="AC41" s="83"/>
      <c r="AD41" s="72" t="s">
        <v>200</v>
      </c>
      <c r="AE41" s="73" t="s">
        <v>77</v>
      </c>
    </row>
    <row r="42" spans="1:31" outlineLevel="1" x14ac:dyDescent="0.25">
      <c r="A42" s="86">
        <f t="shared" si="0"/>
        <v>8</v>
      </c>
      <c r="B42" s="110" t="s">
        <v>67</v>
      </c>
      <c r="C42" s="115"/>
      <c r="D42" s="43"/>
      <c r="E42" s="38"/>
      <c r="F42" s="182" t="s">
        <v>38</v>
      </c>
      <c r="G42" s="103" t="s">
        <v>201</v>
      </c>
      <c r="H42" s="104" t="s">
        <v>163</v>
      </c>
      <c r="I42" s="21">
        <f>VLOOKUP(K42,枚葉項目値!$A:$C,2,FALSE)</f>
        <v>54</v>
      </c>
      <c r="J42" s="21" t="s">
        <v>15</v>
      </c>
      <c r="K42" s="105" t="s">
        <v>202</v>
      </c>
      <c r="L42" s="24" t="s">
        <v>17</v>
      </c>
      <c r="M42" s="106" t="s">
        <v>203</v>
      </c>
      <c r="N42" s="110" t="s">
        <v>67</v>
      </c>
      <c r="O42" s="97"/>
      <c r="R42" s="71"/>
      <c r="S42" s="72"/>
      <c r="T42" s="72"/>
      <c r="U42" s="72"/>
      <c r="V42" s="72"/>
      <c r="W42" s="72"/>
      <c r="X42" s="72"/>
      <c r="Y42" s="160"/>
      <c r="Z42" s="83"/>
      <c r="AA42" s="83"/>
      <c r="AB42" s="83"/>
      <c r="AC42" s="83"/>
      <c r="AD42" s="72" t="s">
        <v>204</v>
      </c>
      <c r="AE42" s="73"/>
    </row>
    <row r="43" spans="1:31" outlineLevel="1" x14ac:dyDescent="0.25">
      <c r="B43" s="110" t="s">
        <v>67</v>
      </c>
      <c r="C43" s="115"/>
      <c r="D43" s="43"/>
      <c r="E43" s="38"/>
      <c r="F43" s="181" t="s">
        <v>38</v>
      </c>
      <c r="G43" s="142" t="s">
        <v>205</v>
      </c>
      <c r="H43" s="143" t="s">
        <v>39</v>
      </c>
      <c r="I43" s="21" t="e">
        <f>VLOOKUP(K43,枚葉項目値!$A:$C,2,FALSE)</f>
        <v>#N/A</v>
      </c>
      <c r="J43" s="144" t="s">
        <v>15</v>
      </c>
      <c r="K43" s="147" t="e">
        <v>#N/A</v>
      </c>
      <c r="L43" s="145" t="s">
        <v>17</v>
      </c>
      <c r="M43" s="146" t="s">
        <v>206</v>
      </c>
      <c r="N43" s="110" t="s">
        <v>67</v>
      </c>
      <c r="O43" s="97"/>
      <c r="R43" s="71"/>
      <c r="S43" s="72"/>
      <c r="T43" s="72"/>
      <c r="U43" s="72"/>
      <c r="V43" s="72"/>
      <c r="W43" s="72"/>
      <c r="X43" s="72"/>
      <c r="Y43" s="160"/>
      <c r="Z43" s="83"/>
      <c r="AA43" s="83"/>
      <c r="AB43" s="83"/>
      <c r="AC43" s="83"/>
      <c r="AD43" s="72" t="s">
        <v>207</v>
      </c>
      <c r="AE43" s="73"/>
    </row>
    <row r="44" spans="1:31" ht="57" outlineLevel="1" x14ac:dyDescent="0.25">
      <c r="A44" s="86">
        <f>A31</f>
        <v>8</v>
      </c>
      <c r="B44" s="109">
        <f>B41+1</f>
        <v>37</v>
      </c>
      <c r="C44" s="115"/>
      <c r="D44" s="43"/>
      <c r="E44" s="38"/>
      <c r="F44" s="180" t="s">
        <v>38</v>
      </c>
      <c r="G44" s="56" t="s">
        <v>208</v>
      </c>
      <c r="H44" s="12" t="s">
        <v>47</v>
      </c>
      <c r="I44" s="21">
        <f>VLOOKUP(K44,枚葉項目値!$A:$C,2,FALSE)</f>
        <v>61</v>
      </c>
      <c r="J44" s="21" t="s">
        <v>15</v>
      </c>
      <c r="K44" s="24" t="s">
        <v>209</v>
      </c>
      <c r="L44" s="24" t="s">
        <v>17</v>
      </c>
      <c r="M44" s="102" t="s">
        <v>210</v>
      </c>
      <c r="N44" s="109">
        <f>N41+1</f>
        <v>37</v>
      </c>
      <c r="O44" s="97" t="s">
        <v>38</v>
      </c>
      <c r="P44" s="138" t="str">
        <f>Sheet1!D37</f>
        <v>#条件選択( &amp;bt[37] = 1 , &amp;色付き ,&amp;bt[37] = 0 , &amp;色なし )</v>
      </c>
      <c r="R44" s="71"/>
      <c r="S44" s="72"/>
      <c r="T44" s="72"/>
      <c r="U44" s="72"/>
      <c r="V44" s="72"/>
      <c r="W44" s="75" t="s">
        <v>211</v>
      </c>
      <c r="X44" s="72"/>
      <c r="Y44" s="162" t="s">
        <v>212</v>
      </c>
      <c r="Z44" s="83" t="s">
        <v>208</v>
      </c>
      <c r="AA44" s="83" t="s">
        <v>208</v>
      </c>
      <c r="AB44" s="83"/>
      <c r="AC44" s="83" t="s">
        <v>213</v>
      </c>
      <c r="AD44" s="72"/>
      <c r="AE44" s="73"/>
    </row>
    <row r="45" spans="1:31" outlineLevel="1" x14ac:dyDescent="0.25">
      <c r="A45" s="86">
        <f>A44</f>
        <v>8</v>
      </c>
      <c r="B45" s="109">
        <f t="shared" ref="B45:B47" si="9">B44+1</f>
        <v>38</v>
      </c>
      <c r="C45" s="115"/>
      <c r="D45" s="43"/>
      <c r="E45" s="38"/>
      <c r="F45" s="180" t="s">
        <v>38</v>
      </c>
      <c r="G45" s="56" t="s">
        <v>214</v>
      </c>
      <c r="H45" s="12" t="s">
        <v>163</v>
      </c>
      <c r="I45" s="21">
        <f>VLOOKUP(K45,枚葉項目値!$A:$C,2,FALSE)</f>
        <v>62</v>
      </c>
      <c r="J45" s="21" t="s">
        <v>15</v>
      </c>
      <c r="K45" s="71" t="s">
        <v>215</v>
      </c>
      <c r="L45" s="24" t="s">
        <v>17</v>
      </c>
      <c r="M45" s="99" t="s">
        <v>216</v>
      </c>
      <c r="N45" s="109">
        <f t="shared" ref="N45:N47" si="10">N44+1</f>
        <v>38</v>
      </c>
      <c r="O45" s="97" t="s">
        <v>38</v>
      </c>
      <c r="P45" s="138" t="str">
        <f>Sheet1!D38</f>
        <v>#条件選択( &amp;bt[38] = 1 , &amp;色付き ,&amp;bt[38] = 0 , &amp;色なし )</v>
      </c>
      <c r="R45" s="71"/>
      <c r="S45" s="72"/>
      <c r="T45" s="72"/>
      <c r="U45" s="72"/>
      <c r="V45" s="72"/>
      <c r="W45" s="75"/>
      <c r="X45" s="72"/>
      <c r="Y45" s="160"/>
      <c r="Z45" s="83"/>
      <c r="AA45" s="83"/>
      <c r="AB45" s="83"/>
      <c r="AC45" s="83"/>
      <c r="AD45" s="72"/>
      <c r="AE45" s="73" t="s">
        <v>77</v>
      </c>
    </row>
    <row r="46" spans="1:31" ht="57" outlineLevel="1" x14ac:dyDescent="0.25">
      <c r="A46" s="86">
        <f>A45</f>
        <v>8</v>
      </c>
      <c r="B46" s="109">
        <f t="shared" si="9"/>
        <v>39</v>
      </c>
      <c r="C46" s="115"/>
      <c r="D46" s="43"/>
      <c r="E46" s="38"/>
      <c r="F46" s="180" t="s">
        <v>38</v>
      </c>
      <c r="G46" s="56" t="s">
        <v>217</v>
      </c>
      <c r="H46" s="12" t="s">
        <v>47</v>
      </c>
      <c r="I46" s="21">
        <f>VLOOKUP(K46,枚葉項目値!$A:$C,2,FALSE)</f>
        <v>63</v>
      </c>
      <c r="J46" s="21" t="s">
        <v>15</v>
      </c>
      <c r="K46" s="71" t="s">
        <v>218</v>
      </c>
      <c r="L46" s="24" t="s">
        <v>17</v>
      </c>
      <c r="M46" s="102" t="s">
        <v>219</v>
      </c>
      <c r="N46" s="109">
        <f t="shared" si="10"/>
        <v>39</v>
      </c>
      <c r="O46" s="97" t="s">
        <v>38</v>
      </c>
      <c r="P46" s="138" t="str">
        <f>Sheet1!D39</f>
        <v>#条件選択( &amp;bt[39] = 1 , &amp;色付き ,&amp;bt[39] = 0 , &amp;色なし )</v>
      </c>
      <c r="R46" s="71"/>
      <c r="S46" s="72"/>
      <c r="T46" s="72"/>
      <c r="U46" s="72"/>
      <c r="V46" s="72"/>
      <c r="W46" s="75" t="s">
        <v>211</v>
      </c>
      <c r="X46" s="72"/>
      <c r="Y46" s="160" t="s">
        <v>220</v>
      </c>
      <c r="Z46" s="83"/>
      <c r="AA46" s="83"/>
      <c r="AB46" s="83"/>
      <c r="AC46" s="83" t="s">
        <v>213</v>
      </c>
      <c r="AD46" s="72"/>
      <c r="AE46" s="73"/>
    </row>
    <row r="47" spans="1:31" outlineLevel="1" x14ac:dyDescent="0.25">
      <c r="A47" s="86">
        <f>A46</f>
        <v>8</v>
      </c>
      <c r="B47" s="109">
        <f t="shared" si="9"/>
        <v>40</v>
      </c>
      <c r="C47" s="116"/>
      <c r="D47" s="43"/>
      <c r="E47" s="38"/>
      <c r="F47" s="183" t="s">
        <v>38</v>
      </c>
      <c r="G47" s="63" t="s">
        <v>221</v>
      </c>
      <c r="H47" s="12" t="s">
        <v>163</v>
      </c>
      <c r="I47" s="21">
        <f>VLOOKUP(K47,枚葉項目値!$A:$C,2,FALSE)</f>
        <v>64</v>
      </c>
      <c r="J47" s="21" t="s">
        <v>15</v>
      </c>
      <c r="K47" s="71" t="s">
        <v>222</v>
      </c>
      <c r="L47" s="24" t="s">
        <v>17</v>
      </c>
      <c r="M47" s="99" t="s">
        <v>223</v>
      </c>
      <c r="N47" s="109">
        <f t="shared" si="10"/>
        <v>40</v>
      </c>
      <c r="O47" s="97" t="s">
        <v>38</v>
      </c>
      <c r="P47" s="138" t="str">
        <f>Sheet1!D40</f>
        <v>#条件選択( &amp;bt[40] = 1 , &amp;色付き ,&amp;bt[40] = 0 , &amp;色なし )</v>
      </c>
      <c r="R47" s="71"/>
      <c r="S47" s="72"/>
      <c r="T47" s="72"/>
      <c r="U47" s="72"/>
      <c r="V47" s="72"/>
      <c r="W47" s="75"/>
      <c r="X47" s="72"/>
      <c r="Y47" s="160"/>
      <c r="Z47" s="83"/>
      <c r="AA47" s="83"/>
      <c r="AB47" s="83"/>
      <c r="AC47" s="83"/>
      <c r="AD47" s="72"/>
      <c r="AE47" s="73" t="s">
        <v>77</v>
      </c>
    </row>
    <row r="48" spans="1:31" x14ac:dyDescent="0.25">
      <c r="A48" s="86">
        <v>9</v>
      </c>
      <c r="B48" s="109">
        <f>B47+1</f>
        <v>41</v>
      </c>
      <c r="C48" s="117" t="s">
        <v>224</v>
      </c>
      <c r="D48" s="39"/>
      <c r="E48" s="38"/>
      <c r="F48" s="184" t="s">
        <v>38</v>
      </c>
      <c r="G48" s="64" t="s">
        <v>225</v>
      </c>
      <c r="H48" s="13" t="s">
        <v>47</v>
      </c>
      <c r="I48" s="21">
        <f>VLOOKUP(K48,枚葉項目値!$A:$C,2,FALSE)</f>
        <v>45</v>
      </c>
      <c r="J48" s="21" t="s">
        <v>15</v>
      </c>
      <c r="K48" s="24" t="s">
        <v>226</v>
      </c>
      <c r="L48" s="24" t="s">
        <v>17</v>
      </c>
      <c r="M48" s="102" t="s">
        <v>227</v>
      </c>
      <c r="N48" s="109">
        <f>N47+1</f>
        <v>41</v>
      </c>
      <c r="O48" s="97" t="s">
        <v>38</v>
      </c>
      <c r="P48" s="138" t="str">
        <f>Sheet1!D41</f>
        <v>#条件選択( &amp;bt[41] = 1 , &amp;色付き ,&amp;bt[41] = 0 , &amp;色なし )</v>
      </c>
      <c r="R48" s="71"/>
      <c r="S48" s="72"/>
      <c r="T48" s="72"/>
      <c r="U48" s="72"/>
      <c r="V48" s="72"/>
      <c r="W48" s="72"/>
      <c r="X48" s="72"/>
      <c r="Y48" s="160"/>
      <c r="Z48" s="83"/>
      <c r="AA48" s="83"/>
      <c r="AB48" s="83"/>
      <c r="AC48" s="83"/>
      <c r="AD48" s="72"/>
      <c r="AE48" s="73"/>
    </row>
    <row r="49" spans="1:31" outlineLevel="1" x14ac:dyDescent="0.25">
      <c r="A49" s="86">
        <f>A50</f>
        <v>9</v>
      </c>
      <c r="B49" s="109">
        <f t="shared" ref="B49:B107" si="11">B48+1</f>
        <v>42</v>
      </c>
      <c r="C49" s="119"/>
      <c r="D49" s="39"/>
      <c r="E49" s="38"/>
      <c r="F49" s="185" t="s">
        <v>38</v>
      </c>
      <c r="G49" s="66" t="s">
        <v>228</v>
      </c>
      <c r="H49" s="13" t="s">
        <v>57</v>
      </c>
      <c r="I49" s="21">
        <f>VLOOKUP(K49,枚葉項目値!$A:$C,2,FALSE)</f>
        <v>47</v>
      </c>
      <c r="J49" s="21" t="s">
        <v>15</v>
      </c>
      <c r="K49" s="24" t="s">
        <v>229</v>
      </c>
      <c r="L49" s="24" t="s">
        <v>17</v>
      </c>
      <c r="M49" s="102" t="s">
        <v>230</v>
      </c>
      <c r="N49" s="109">
        <f t="shared" ref="N49:N107" si="12">N48+1</f>
        <v>42</v>
      </c>
      <c r="O49" s="97" t="s">
        <v>38</v>
      </c>
      <c r="P49" s="138" t="str">
        <f>Sheet1!D42</f>
        <v>#条件選択( &amp;bt[42] = 1 , &amp;色付き ,&amp;bt[42] = 0 , &amp;色なし )</v>
      </c>
      <c r="R49" s="71"/>
      <c r="S49" s="72"/>
      <c r="T49" s="72"/>
      <c r="U49" s="72"/>
      <c r="V49" s="72"/>
      <c r="W49" s="72"/>
      <c r="X49" s="72"/>
      <c r="Y49" s="160"/>
      <c r="Z49" s="83"/>
      <c r="AA49" s="83"/>
      <c r="AB49" s="83"/>
      <c r="AC49" s="83"/>
      <c r="AD49" s="72"/>
      <c r="AE49" s="73" t="s">
        <v>77</v>
      </c>
    </row>
    <row r="50" spans="1:31" outlineLevel="1" x14ac:dyDescent="0.25">
      <c r="A50" s="86">
        <f>A48</f>
        <v>9</v>
      </c>
      <c r="B50" s="109">
        <f t="shared" si="11"/>
        <v>43</v>
      </c>
      <c r="C50" s="118"/>
      <c r="D50" s="39"/>
      <c r="E50" s="38"/>
      <c r="F50" s="186" t="s">
        <v>38</v>
      </c>
      <c r="G50" s="65" t="s">
        <v>231</v>
      </c>
      <c r="H50" s="13" t="s">
        <v>163</v>
      </c>
      <c r="I50" s="21">
        <f>VLOOKUP(K50,枚葉項目値!$A:$C,2,FALSE)</f>
        <v>46</v>
      </c>
      <c r="J50" s="21" t="s">
        <v>15</v>
      </c>
      <c r="K50" s="24" t="s">
        <v>232</v>
      </c>
      <c r="L50" s="24" t="s">
        <v>17</v>
      </c>
      <c r="M50" s="102" t="s">
        <v>233</v>
      </c>
      <c r="N50" s="109">
        <f t="shared" si="12"/>
        <v>43</v>
      </c>
      <c r="O50" s="97" t="s">
        <v>38</v>
      </c>
      <c r="P50" s="138" t="str">
        <f>Sheet1!D43</f>
        <v>#条件選択( &amp;bt[43] = 1 , &amp;色付き ,&amp;bt[43] = 0 , &amp;色なし )</v>
      </c>
      <c r="R50" s="71"/>
      <c r="S50" s="72"/>
      <c r="T50" s="72"/>
      <c r="U50" s="72"/>
      <c r="V50" s="72"/>
      <c r="W50" s="72"/>
      <c r="X50" s="72"/>
      <c r="Y50" s="160"/>
      <c r="Z50" s="83"/>
      <c r="AA50" s="83"/>
      <c r="AB50" s="83"/>
      <c r="AC50" s="83"/>
      <c r="AD50" s="72"/>
      <c r="AE50" s="73" t="s">
        <v>77</v>
      </c>
    </row>
    <row r="51" spans="1:31" x14ac:dyDescent="0.25">
      <c r="A51" s="86">
        <v>10</v>
      </c>
      <c r="B51" s="109">
        <f t="shared" si="11"/>
        <v>44</v>
      </c>
      <c r="C51" s="123" t="s">
        <v>234</v>
      </c>
      <c r="D51" s="126" t="s">
        <v>235</v>
      </c>
      <c r="E51" s="214" t="s">
        <v>236</v>
      </c>
      <c r="F51" s="187" t="s">
        <v>38</v>
      </c>
      <c r="G51" s="67" t="s">
        <v>237</v>
      </c>
      <c r="H51" s="14" t="s">
        <v>47</v>
      </c>
      <c r="I51" s="21">
        <f>VLOOKUP(K51,枚葉項目値!$A:$C,2,FALSE)</f>
        <v>30</v>
      </c>
      <c r="J51" s="21" t="s">
        <v>15</v>
      </c>
      <c r="K51" s="76" t="s">
        <v>238</v>
      </c>
      <c r="L51" s="24" t="s">
        <v>17</v>
      </c>
      <c r="M51" s="99" t="s">
        <v>239</v>
      </c>
      <c r="N51" s="109">
        <f t="shared" si="12"/>
        <v>44</v>
      </c>
      <c r="O51" s="97" t="s">
        <v>38</v>
      </c>
      <c r="P51" s="138" t="str">
        <f>Sheet1!D44</f>
        <v>#条件選択( &amp;bt[44] = 1 , &amp;色付き ,&amp;bt[44] = 0 , &amp;色なし )</v>
      </c>
      <c r="R51" s="71"/>
      <c r="S51" s="72"/>
      <c r="T51" s="72"/>
      <c r="U51" s="72"/>
      <c r="V51" s="72" t="s">
        <v>240</v>
      </c>
      <c r="W51" s="72"/>
      <c r="X51" s="72"/>
      <c r="Y51" s="162" t="s">
        <v>241</v>
      </c>
      <c r="Z51" s="83"/>
      <c r="AA51" s="83"/>
      <c r="AB51" s="83"/>
      <c r="AC51" s="83" t="s">
        <v>213</v>
      </c>
      <c r="AD51" s="72"/>
      <c r="AE51" s="73"/>
    </row>
    <row r="52" spans="1:31" outlineLevel="1" x14ac:dyDescent="0.25">
      <c r="A52" s="86">
        <f t="shared" si="0"/>
        <v>10</v>
      </c>
      <c r="B52" s="109">
        <f t="shared" si="11"/>
        <v>45</v>
      </c>
      <c r="C52" s="124"/>
      <c r="D52" s="127"/>
      <c r="E52" s="215"/>
      <c r="F52" s="187" t="s">
        <v>38</v>
      </c>
      <c r="G52" s="67" t="s">
        <v>236</v>
      </c>
      <c r="H52" s="14" t="s">
        <v>57</v>
      </c>
      <c r="I52" s="21">
        <f>VLOOKUP(K52,枚葉項目値!$A:$C,2,FALSE)</f>
        <v>31</v>
      </c>
      <c r="J52" s="21" t="s">
        <v>15</v>
      </c>
      <c r="K52" s="76" t="s">
        <v>242</v>
      </c>
      <c r="L52" s="24" t="s">
        <v>17</v>
      </c>
      <c r="M52" s="99" t="s">
        <v>243</v>
      </c>
      <c r="N52" s="109">
        <f t="shared" si="12"/>
        <v>45</v>
      </c>
      <c r="O52" s="97" t="s">
        <v>38</v>
      </c>
      <c r="P52" s="138" t="str">
        <f>Sheet1!D45</f>
        <v>#条件選択( &amp;bt[45] = 1 , &amp;色付き ,&amp;bt[45] = 0 , &amp;色なし )</v>
      </c>
      <c r="R52" s="71"/>
      <c r="S52" s="72"/>
      <c r="T52" s="72"/>
      <c r="U52" s="72"/>
      <c r="V52" s="72"/>
      <c r="W52" s="72"/>
      <c r="X52" s="72"/>
      <c r="Y52" s="160"/>
      <c r="Z52" s="83"/>
      <c r="AA52" s="83"/>
      <c r="AB52" s="83"/>
      <c r="AC52" s="83"/>
      <c r="AD52" s="72"/>
      <c r="AE52" s="73" t="s">
        <v>77</v>
      </c>
    </row>
    <row r="53" spans="1:31" ht="28.5" outlineLevel="1" x14ac:dyDescent="0.25">
      <c r="A53" s="86">
        <f t="shared" si="0"/>
        <v>10</v>
      </c>
      <c r="B53" s="109">
        <f t="shared" si="11"/>
        <v>46</v>
      </c>
      <c r="C53" s="124"/>
      <c r="D53" s="127"/>
      <c r="E53" s="214" t="s">
        <v>244</v>
      </c>
      <c r="F53" s="187" t="s">
        <v>38</v>
      </c>
      <c r="G53" s="67" t="s">
        <v>245</v>
      </c>
      <c r="H53" s="14" t="s">
        <v>47</v>
      </c>
      <c r="I53" s="21">
        <f>VLOOKUP(K53,枚葉項目値!$A:$C,2,FALSE)</f>
        <v>32</v>
      </c>
      <c r="J53" s="21" t="s">
        <v>15</v>
      </c>
      <c r="K53" s="76" t="s">
        <v>246</v>
      </c>
      <c r="L53" s="24" t="s">
        <v>17</v>
      </c>
      <c r="M53" s="99" t="s">
        <v>247</v>
      </c>
      <c r="N53" s="109">
        <f t="shared" si="12"/>
        <v>46</v>
      </c>
      <c r="O53" s="97" t="s">
        <v>38</v>
      </c>
      <c r="P53" s="138" t="str">
        <f>Sheet1!D46</f>
        <v>#条件選択( &amp;bt[46] = 1 , &amp;色付き ,&amp;bt[46] = 0 , &amp;色なし )</v>
      </c>
      <c r="R53" s="71"/>
      <c r="S53" s="72"/>
      <c r="T53" s="72"/>
      <c r="U53" s="72"/>
      <c r="V53" s="75" t="s">
        <v>248</v>
      </c>
      <c r="W53" s="72"/>
      <c r="X53" s="72"/>
      <c r="Y53" s="162" t="s">
        <v>249</v>
      </c>
      <c r="Z53" s="83"/>
      <c r="AA53" s="83"/>
      <c r="AB53" s="83"/>
      <c r="AC53" s="83" t="s">
        <v>213</v>
      </c>
      <c r="AD53" s="72"/>
      <c r="AE53" s="73"/>
    </row>
    <row r="54" spans="1:31" outlineLevel="1" x14ac:dyDescent="0.25">
      <c r="A54" s="86">
        <f t="shared" si="0"/>
        <v>10</v>
      </c>
      <c r="B54" s="109">
        <f t="shared" si="11"/>
        <v>47</v>
      </c>
      <c r="C54" s="124"/>
      <c r="D54" s="127"/>
      <c r="E54" s="215"/>
      <c r="F54" s="187" t="s">
        <v>38</v>
      </c>
      <c r="G54" s="67" t="s">
        <v>250</v>
      </c>
      <c r="H54" s="14" t="s">
        <v>57</v>
      </c>
      <c r="I54" s="21">
        <f>VLOOKUP(K54,枚葉項目値!$A:$C,2,FALSE)</f>
        <v>33</v>
      </c>
      <c r="J54" s="21" t="s">
        <v>15</v>
      </c>
      <c r="K54" s="76" t="s">
        <v>251</v>
      </c>
      <c r="L54" s="24" t="s">
        <v>17</v>
      </c>
      <c r="M54" s="99" t="s">
        <v>252</v>
      </c>
      <c r="N54" s="109">
        <f t="shared" si="12"/>
        <v>47</v>
      </c>
      <c r="O54" s="97" t="s">
        <v>38</v>
      </c>
      <c r="P54" s="138" t="str">
        <f>Sheet1!D47</f>
        <v>#条件選択( &amp;bt[47] = 1 , &amp;色付き ,&amp;bt[47] = 0 , &amp;色なし )</v>
      </c>
      <c r="R54" s="71"/>
      <c r="S54" s="72"/>
      <c r="T54" s="72"/>
      <c r="U54" s="72"/>
      <c r="V54" s="72"/>
      <c r="W54" s="72"/>
      <c r="X54" s="72"/>
      <c r="Y54" s="160"/>
      <c r="Z54" s="83"/>
      <c r="AA54" s="83"/>
      <c r="AB54" s="83"/>
      <c r="AC54" s="83"/>
      <c r="AD54" s="72"/>
      <c r="AE54" s="73" t="s">
        <v>77</v>
      </c>
    </row>
    <row r="55" spans="1:31" outlineLevel="1" x14ac:dyDescent="0.25">
      <c r="A55" s="86">
        <f t="shared" si="0"/>
        <v>10</v>
      </c>
      <c r="B55" s="109">
        <f t="shared" si="11"/>
        <v>48</v>
      </c>
      <c r="C55" s="124"/>
      <c r="D55" s="127"/>
      <c r="E55" s="43" t="s">
        <v>253</v>
      </c>
      <c r="F55" s="187" t="s">
        <v>38</v>
      </c>
      <c r="G55" s="67" t="s">
        <v>253</v>
      </c>
      <c r="H55" s="14" t="s">
        <v>57</v>
      </c>
      <c r="I55" s="21">
        <f>VLOOKUP(K55,枚葉項目値!$A:$C,2,FALSE)</f>
        <v>34</v>
      </c>
      <c r="J55" s="21" t="s">
        <v>15</v>
      </c>
      <c r="K55" s="76" t="s">
        <v>254</v>
      </c>
      <c r="L55" s="24" t="s">
        <v>17</v>
      </c>
      <c r="M55" s="99" t="s">
        <v>255</v>
      </c>
      <c r="N55" s="109">
        <f t="shared" si="12"/>
        <v>48</v>
      </c>
      <c r="O55" s="97" t="s">
        <v>38</v>
      </c>
      <c r="P55" s="138" t="str">
        <f>Sheet1!D48</f>
        <v>#条件選択( &amp;bt[48] = 1 , &amp;色付き ,&amp;bt[48] = 0 , &amp;色なし )</v>
      </c>
      <c r="R55" s="71"/>
      <c r="S55" s="72"/>
      <c r="T55" s="72"/>
      <c r="U55" s="72"/>
      <c r="V55" s="72"/>
      <c r="W55" s="72"/>
      <c r="X55" s="72"/>
      <c r="Y55" s="160"/>
      <c r="Z55" s="83"/>
      <c r="AA55" s="83"/>
      <c r="AB55" s="83"/>
      <c r="AC55" s="83"/>
      <c r="AD55" s="72"/>
      <c r="AE55" s="73" t="s">
        <v>77</v>
      </c>
    </row>
    <row r="56" spans="1:31" outlineLevel="1" x14ac:dyDescent="0.25">
      <c r="A56" s="86">
        <f t="shared" si="0"/>
        <v>10</v>
      </c>
      <c r="B56" s="109">
        <f t="shared" si="11"/>
        <v>49</v>
      </c>
      <c r="C56" s="124"/>
      <c r="D56" s="127"/>
      <c r="E56" s="43" t="s">
        <v>256</v>
      </c>
      <c r="F56" s="187" t="s">
        <v>38</v>
      </c>
      <c r="G56" s="67" t="s">
        <v>256</v>
      </c>
      <c r="H56" s="14" t="s">
        <v>57</v>
      </c>
      <c r="I56" s="21">
        <f>VLOOKUP(K56,枚葉項目値!$A:$C,2,FALSE)</f>
        <v>35</v>
      </c>
      <c r="J56" s="21" t="s">
        <v>15</v>
      </c>
      <c r="K56" s="27" t="s">
        <v>257</v>
      </c>
      <c r="L56" s="24" t="s">
        <v>17</v>
      </c>
      <c r="M56" s="99" t="s">
        <v>258</v>
      </c>
      <c r="N56" s="109">
        <f t="shared" si="12"/>
        <v>49</v>
      </c>
      <c r="O56" s="97" t="s">
        <v>38</v>
      </c>
      <c r="P56" s="138" t="str">
        <f>Sheet1!D49</f>
        <v>#条件選択( &amp;bt[49] = 1 , &amp;色付き ,&amp;bt[49] = 0 , &amp;色なし )</v>
      </c>
      <c r="R56" s="71"/>
      <c r="S56" s="72"/>
      <c r="T56" s="72"/>
      <c r="U56" s="72"/>
      <c r="V56" s="72"/>
      <c r="W56" s="72"/>
      <c r="X56" s="72"/>
      <c r="Y56" s="160"/>
      <c r="Z56" s="83"/>
      <c r="AA56" s="83"/>
      <c r="AB56" s="83"/>
      <c r="AC56" s="83"/>
      <c r="AD56" s="72"/>
      <c r="AE56" s="73" t="s">
        <v>77</v>
      </c>
    </row>
    <row r="57" spans="1:31" outlineLevel="1" x14ac:dyDescent="0.25">
      <c r="A57" s="86">
        <f t="shared" si="0"/>
        <v>10</v>
      </c>
      <c r="B57" s="109">
        <f t="shared" si="11"/>
        <v>50</v>
      </c>
      <c r="C57" s="124"/>
      <c r="D57" s="127"/>
      <c r="E57" s="43" t="s">
        <v>36</v>
      </c>
      <c r="F57" s="187" t="s">
        <v>38</v>
      </c>
      <c r="G57" s="67" t="s">
        <v>259</v>
      </c>
      <c r="H57" s="14" t="s">
        <v>47</v>
      </c>
      <c r="I57" s="21">
        <f>VLOOKUP(K57,枚葉項目値!$A:$C,2,FALSE)</f>
        <v>36</v>
      </c>
      <c r="J57" s="21" t="s">
        <v>15</v>
      </c>
      <c r="K57" s="27" t="s">
        <v>260</v>
      </c>
      <c r="L57" s="24" t="s">
        <v>17</v>
      </c>
      <c r="M57" s="99" t="s">
        <v>261</v>
      </c>
      <c r="N57" s="109">
        <f t="shared" si="12"/>
        <v>50</v>
      </c>
      <c r="O57" s="97" t="s">
        <v>38</v>
      </c>
      <c r="P57" s="138" t="str">
        <f>Sheet1!D50</f>
        <v>#条件選択( &amp;bt[50] = 1 , &amp;色付き ,&amp;bt[50] = 0 , &amp;色なし )</v>
      </c>
      <c r="R57" s="71"/>
      <c r="S57" s="72"/>
      <c r="T57" s="72"/>
      <c r="U57" s="72"/>
      <c r="V57" s="72"/>
      <c r="W57" s="72"/>
      <c r="X57" s="72"/>
      <c r="Y57" s="160"/>
      <c r="Z57" s="83"/>
      <c r="AA57" s="83"/>
      <c r="AB57" s="83"/>
      <c r="AC57" s="83"/>
      <c r="AD57" s="72"/>
      <c r="AE57" s="73"/>
    </row>
    <row r="58" spans="1:31" outlineLevel="1" x14ac:dyDescent="0.25">
      <c r="A58" s="86">
        <f t="shared" si="0"/>
        <v>10</v>
      </c>
      <c r="B58" s="109">
        <f t="shared" si="11"/>
        <v>51</v>
      </c>
      <c r="C58" s="124"/>
      <c r="D58" s="127"/>
      <c r="E58" s="120" t="s">
        <v>262</v>
      </c>
      <c r="F58" s="187" t="s">
        <v>38</v>
      </c>
      <c r="G58" s="67" t="s">
        <v>263</v>
      </c>
      <c r="H58" s="14" t="s">
        <v>39</v>
      </c>
      <c r="I58" s="21">
        <f>VLOOKUP(K58,枚葉項目値!$A:$C,2,FALSE)</f>
        <v>19</v>
      </c>
      <c r="J58" s="21" t="s">
        <v>15</v>
      </c>
      <c r="K58" s="76" t="s">
        <v>264</v>
      </c>
      <c r="L58" s="24" t="s">
        <v>17</v>
      </c>
      <c r="M58" s="99" t="s">
        <v>265</v>
      </c>
      <c r="N58" s="109">
        <f t="shared" si="12"/>
        <v>51</v>
      </c>
      <c r="O58" s="97" t="s">
        <v>38</v>
      </c>
      <c r="P58" s="138" t="str">
        <f>Sheet1!D51</f>
        <v>#条件選択( &amp;bt[51] = 1 , &amp;色付き ,&amp;bt[51] = 0 , &amp;色なし )</v>
      </c>
      <c r="R58" s="71"/>
      <c r="S58" s="72"/>
      <c r="T58" s="72"/>
      <c r="U58" s="72"/>
      <c r="V58" s="72"/>
      <c r="W58" s="72"/>
      <c r="X58" s="72"/>
      <c r="Y58" s="160"/>
      <c r="Z58" s="83"/>
      <c r="AA58" s="83"/>
      <c r="AB58" s="83"/>
      <c r="AC58" s="83"/>
      <c r="AD58" s="72"/>
      <c r="AE58" s="73" t="s">
        <v>77</v>
      </c>
    </row>
    <row r="59" spans="1:31" ht="57" outlineLevel="1" x14ac:dyDescent="0.25">
      <c r="A59" s="86">
        <f t="shared" si="0"/>
        <v>10</v>
      </c>
      <c r="B59" s="109">
        <f t="shared" si="11"/>
        <v>52</v>
      </c>
      <c r="C59" s="124"/>
      <c r="D59" s="127"/>
      <c r="E59" s="122"/>
      <c r="F59" s="187" t="s">
        <v>38</v>
      </c>
      <c r="G59" s="67" t="s">
        <v>266</v>
      </c>
      <c r="H59" s="14" t="s">
        <v>47</v>
      </c>
      <c r="I59" s="21">
        <f>VLOOKUP(K59,枚葉項目値!$A:$C,2,FALSE)</f>
        <v>20</v>
      </c>
      <c r="J59" s="21" t="s">
        <v>15</v>
      </c>
      <c r="K59" s="76" t="s">
        <v>267</v>
      </c>
      <c r="L59" s="24" t="s">
        <v>17</v>
      </c>
      <c r="M59" s="99" t="s">
        <v>268</v>
      </c>
      <c r="N59" s="109">
        <f t="shared" si="12"/>
        <v>52</v>
      </c>
      <c r="O59" s="97" t="s">
        <v>38</v>
      </c>
      <c r="P59" s="138" t="str">
        <f>Sheet1!D52</f>
        <v>#条件選択( &amp;bt[52] = 1 , &amp;色付き ,&amp;bt[52] = 0 , &amp;色なし )</v>
      </c>
      <c r="R59" s="71"/>
      <c r="S59" s="72"/>
      <c r="T59" s="72"/>
      <c r="U59" s="72"/>
      <c r="V59" s="72"/>
      <c r="W59" s="75" t="s">
        <v>269</v>
      </c>
      <c r="X59" s="72"/>
      <c r="Y59" s="162" t="s">
        <v>270</v>
      </c>
      <c r="Z59" s="83"/>
      <c r="AA59" s="83"/>
      <c r="AB59" s="83"/>
      <c r="AC59" s="83" t="s">
        <v>213</v>
      </c>
      <c r="AD59" s="72"/>
      <c r="AE59" s="73"/>
    </row>
    <row r="60" spans="1:31" outlineLevel="1" x14ac:dyDescent="0.25">
      <c r="A60" s="86">
        <f t="shared" si="0"/>
        <v>10</v>
      </c>
      <c r="B60" s="109">
        <f t="shared" si="11"/>
        <v>53</v>
      </c>
      <c r="C60" s="124"/>
      <c r="D60" s="127"/>
      <c r="E60" s="122"/>
      <c r="F60" s="187" t="s">
        <v>38</v>
      </c>
      <c r="G60" s="67" t="s">
        <v>271</v>
      </c>
      <c r="H60" s="135" t="s">
        <v>39</v>
      </c>
      <c r="I60" s="21">
        <f>VLOOKUP(K60,枚葉項目値!$A:$C,2,FALSE)</f>
        <v>21</v>
      </c>
      <c r="J60" s="21" t="s">
        <v>15</v>
      </c>
      <c r="K60" s="76" t="s">
        <v>272</v>
      </c>
      <c r="L60" s="24" t="s">
        <v>17</v>
      </c>
      <c r="M60" s="99" t="s">
        <v>273</v>
      </c>
      <c r="N60" s="109">
        <f t="shared" si="12"/>
        <v>53</v>
      </c>
      <c r="O60" s="97" t="s">
        <v>38</v>
      </c>
      <c r="P60" s="138" t="str">
        <f>Sheet1!D53</f>
        <v>#条件選択( &amp;bt[53] = 1 , &amp;色付き ,&amp;bt[53] = 0 , &amp;色なし )</v>
      </c>
      <c r="R60" s="71"/>
      <c r="S60" s="72"/>
      <c r="T60" s="72"/>
      <c r="U60" s="72"/>
      <c r="V60" s="72"/>
      <c r="W60" s="72"/>
      <c r="X60" s="72"/>
      <c r="Y60" s="160"/>
      <c r="Z60" s="83"/>
      <c r="AA60" s="83"/>
      <c r="AB60" s="83"/>
      <c r="AC60" s="83"/>
      <c r="AD60" s="72"/>
      <c r="AE60" s="73" t="s">
        <v>77</v>
      </c>
    </row>
    <row r="61" spans="1:31" ht="57" outlineLevel="1" x14ac:dyDescent="0.25">
      <c r="A61" s="86">
        <f t="shared" si="0"/>
        <v>10</v>
      </c>
      <c r="B61" s="109">
        <f t="shared" si="11"/>
        <v>54</v>
      </c>
      <c r="C61" s="124"/>
      <c r="D61" s="127"/>
      <c r="E61" s="122"/>
      <c r="F61" s="187" t="s">
        <v>38</v>
      </c>
      <c r="G61" s="67" t="s">
        <v>274</v>
      </c>
      <c r="H61" s="14" t="s">
        <v>47</v>
      </c>
      <c r="I61" s="21">
        <f>VLOOKUP(K61,枚葉項目値!$A:$C,2,FALSE)</f>
        <v>22</v>
      </c>
      <c r="J61" s="21" t="s">
        <v>15</v>
      </c>
      <c r="K61" s="76" t="s">
        <v>275</v>
      </c>
      <c r="L61" s="24" t="s">
        <v>17</v>
      </c>
      <c r="M61" s="99" t="s">
        <v>276</v>
      </c>
      <c r="N61" s="109">
        <f t="shared" si="12"/>
        <v>54</v>
      </c>
      <c r="O61" s="97" t="s">
        <v>38</v>
      </c>
      <c r="P61" s="138" t="str">
        <f>Sheet1!D54</f>
        <v>#条件選択( &amp;bt[54] = 1 , &amp;色付き ,&amp;bt[54] = 0 , &amp;色なし )</v>
      </c>
      <c r="R61" s="71"/>
      <c r="S61" s="72"/>
      <c r="T61" s="72"/>
      <c r="U61" s="72"/>
      <c r="V61" s="72"/>
      <c r="W61" s="75" t="s">
        <v>269</v>
      </c>
      <c r="X61" s="72"/>
      <c r="Y61" s="160" t="s">
        <v>277</v>
      </c>
      <c r="Z61" s="83"/>
      <c r="AA61" s="83"/>
      <c r="AB61" s="83"/>
      <c r="AC61" s="83" t="s">
        <v>213</v>
      </c>
      <c r="AD61" s="72"/>
      <c r="AE61" s="73"/>
    </row>
    <row r="62" spans="1:31" outlineLevel="1" x14ac:dyDescent="0.25">
      <c r="A62" s="86">
        <f>A65</f>
        <v>10</v>
      </c>
      <c r="B62" s="109">
        <f t="shared" si="11"/>
        <v>55</v>
      </c>
      <c r="C62" s="124"/>
      <c r="D62" s="127"/>
      <c r="E62" s="120"/>
      <c r="F62" s="187" t="s">
        <v>38</v>
      </c>
      <c r="G62" s="67" t="s">
        <v>278</v>
      </c>
      <c r="H62" s="14" t="s">
        <v>47</v>
      </c>
      <c r="I62" s="21">
        <f>VLOOKUP(K62,枚葉項目値!$A:$C,2,FALSE)</f>
        <v>23</v>
      </c>
      <c r="J62" s="21" t="s">
        <v>15</v>
      </c>
      <c r="K62" s="76" t="s">
        <v>279</v>
      </c>
      <c r="L62" s="24" t="s">
        <v>17</v>
      </c>
      <c r="M62" s="99" t="s">
        <v>280</v>
      </c>
      <c r="N62" s="109">
        <f t="shared" si="12"/>
        <v>55</v>
      </c>
      <c r="O62" s="97" t="s">
        <v>38</v>
      </c>
      <c r="P62" s="138" t="str">
        <f>Sheet1!D55</f>
        <v>#条件選択( &amp;bt[55] = 1 , &amp;色付き ,&amp;bt[55] = 0 , &amp;色なし )</v>
      </c>
      <c r="R62" s="71"/>
      <c r="S62" s="72"/>
      <c r="T62" s="72"/>
      <c r="U62" s="72"/>
      <c r="V62" s="72"/>
      <c r="W62" s="72"/>
      <c r="X62" s="72"/>
      <c r="Y62" s="160"/>
      <c r="Z62" s="83"/>
      <c r="AA62" s="83"/>
      <c r="AB62" s="83"/>
      <c r="AC62" s="83"/>
      <c r="AD62" s="72"/>
      <c r="AE62" s="73" t="s">
        <v>77</v>
      </c>
    </row>
    <row r="63" spans="1:31" outlineLevel="1" x14ac:dyDescent="0.25">
      <c r="A63" s="86">
        <f t="shared" si="0"/>
        <v>10</v>
      </c>
      <c r="B63" s="109">
        <f t="shared" si="11"/>
        <v>56</v>
      </c>
      <c r="C63" s="124"/>
      <c r="D63" s="127"/>
      <c r="E63" s="122"/>
      <c r="F63" s="187" t="s">
        <v>38</v>
      </c>
      <c r="G63" s="67" t="s">
        <v>281</v>
      </c>
      <c r="H63" s="14" t="s">
        <v>47</v>
      </c>
      <c r="I63" s="21">
        <f>VLOOKUP(K63,枚葉項目値!$A:$C,2,FALSE)</f>
        <v>24</v>
      </c>
      <c r="J63" s="21" t="s">
        <v>15</v>
      </c>
      <c r="K63" s="76" t="s">
        <v>282</v>
      </c>
      <c r="L63" s="24" t="s">
        <v>17</v>
      </c>
      <c r="M63" s="99" t="s">
        <v>283</v>
      </c>
      <c r="N63" s="109">
        <f t="shared" si="12"/>
        <v>56</v>
      </c>
      <c r="O63" s="97" t="s">
        <v>38</v>
      </c>
      <c r="P63" s="138" t="str">
        <f>Sheet1!D56</f>
        <v>#条件選択( &amp;bt[56] = 1 , &amp;色付き ,&amp;bt[56] = 0 , &amp;色なし )</v>
      </c>
      <c r="R63" s="71"/>
      <c r="S63" s="72"/>
      <c r="T63" s="72"/>
      <c r="U63" s="72"/>
      <c r="V63" s="72"/>
      <c r="W63" s="72"/>
      <c r="X63" s="72"/>
      <c r="Y63" s="160"/>
      <c r="Z63" s="83"/>
      <c r="AA63" s="83"/>
      <c r="AB63" s="83"/>
      <c r="AC63" s="83"/>
      <c r="AD63" s="72"/>
      <c r="AE63" s="73" t="s">
        <v>77</v>
      </c>
    </row>
    <row r="64" spans="1:31" ht="71.25" outlineLevel="1" x14ac:dyDescent="0.25">
      <c r="A64" s="86">
        <f t="shared" si="0"/>
        <v>10</v>
      </c>
      <c r="B64" s="110" t="s">
        <v>67</v>
      </c>
      <c r="C64" s="124"/>
      <c r="D64" s="127"/>
      <c r="E64" s="121"/>
      <c r="F64" s="188" t="s">
        <v>38</v>
      </c>
      <c r="G64" s="148" t="s">
        <v>284</v>
      </c>
      <c r="H64" s="143" t="s">
        <v>39</v>
      </c>
      <c r="I64" s="21" t="e">
        <f>VLOOKUP(K64,枚葉項目値!$A:$C,2,FALSE)</f>
        <v>#N/A</v>
      </c>
      <c r="J64" s="144" t="s">
        <v>15</v>
      </c>
      <c r="K64" s="149" t="e">
        <v>#N/A</v>
      </c>
      <c r="L64" s="145" t="s">
        <v>17</v>
      </c>
      <c r="M64" s="150" t="s">
        <v>285</v>
      </c>
      <c r="N64" s="110" t="s">
        <v>67</v>
      </c>
      <c r="O64" s="97"/>
      <c r="R64" s="71"/>
      <c r="S64" s="72"/>
      <c r="T64" s="72"/>
      <c r="U64" s="72"/>
      <c r="V64" s="72"/>
      <c r="W64" s="72"/>
      <c r="X64" s="72"/>
      <c r="Y64" s="160"/>
      <c r="Z64" s="83"/>
      <c r="AA64" s="83"/>
      <c r="AB64" s="83"/>
      <c r="AC64" s="83"/>
      <c r="AD64" s="75" t="s">
        <v>286</v>
      </c>
      <c r="AE64" s="73"/>
    </row>
    <row r="65" spans="1:31" outlineLevel="1" x14ac:dyDescent="0.25">
      <c r="A65" s="86">
        <f>A61</f>
        <v>10</v>
      </c>
      <c r="B65" s="109">
        <f>B63+1</f>
        <v>57</v>
      </c>
      <c r="C65" s="124"/>
      <c r="D65" s="127"/>
      <c r="E65" s="121"/>
      <c r="F65" s="187" t="s">
        <v>38</v>
      </c>
      <c r="G65" s="67" t="s">
        <v>287</v>
      </c>
      <c r="H65" s="14" t="s">
        <v>47</v>
      </c>
      <c r="I65" s="21">
        <f>VLOOKUP(K65,枚葉項目値!$A:$C,2,FALSE)</f>
        <v>26</v>
      </c>
      <c r="J65" s="21" t="s">
        <v>15</v>
      </c>
      <c r="K65" s="76" t="s">
        <v>288</v>
      </c>
      <c r="L65" s="24" t="s">
        <v>17</v>
      </c>
      <c r="M65" s="99" t="s">
        <v>289</v>
      </c>
      <c r="N65" s="109">
        <f>N63+1</f>
        <v>57</v>
      </c>
      <c r="O65" s="97" t="s">
        <v>38</v>
      </c>
      <c r="P65" s="138" t="str">
        <f>Sheet1!D57</f>
        <v>#条件選択( &amp;bt[57] = 1 , &amp;色付き ,&amp;bt[57] = 0 , &amp;色なし )</v>
      </c>
      <c r="R65" s="71"/>
      <c r="S65" s="72"/>
      <c r="T65" s="72"/>
      <c r="U65" s="72"/>
      <c r="V65" s="72"/>
      <c r="W65" s="75"/>
      <c r="X65" s="72"/>
      <c r="Y65" s="160"/>
      <c r="Z65" s="83"/>
      <c r="AA65" s="83"/>
      <c r="AB65" s="83"/>
      <c r="AC65" s="83"/>
      <c r="AD65" s="72"/>
      <c r="AE65" s="73" t="s">
        <v>77</v>
      </c>
    </row>
    <row r="66" spans="1:31" outlineLevel="1" x14ac:dyDescent="0.25">
      <c r="A66" s="86">
        <f>A64</f>
        <v>10</v>
      </c>
      <c r="B66" s="109">
        <f t="shared" si="11"/>
        <v>58</v>
      </c>
      <c r="C66" s="124"/>
      <c r="D66" s="127"/>
      <c r="E66" s="216" t="s">
        <v>290</v>
      </c>
      <c r="F66" s="187" t="s">
        <v>38</v>
      </c>
      <c r="G66" s="67" t="s">
        <v>291</v>
      </c>
      <c r="H66" s="14" t="s">
        <v>47</v>
      </c>
      <c r="I66" s="21">
        <f>VLOOKUP(K66,枚葉項目値!$A:$C,2,FALSE)</f>
        <v>27</v>
      </c>
      <c r="J66" s="21" t="s">
        <v>15</v>
      </c>
      <c r="K66" s="76" t="s">
        <v>292</v>
      </c>
      <c r="L66" s="24" t="s">
        <v>17</v>
      </c>
      <c r="M66" s="99" t="s">
        <v>293</v>
      </c>
      <c r="N66" s="109">
        <f t="shared" si="12"/>
        <v>58</v>
      </c>
      <c r="O66" s="97" t="s">
        <v>38</v>
      </c>
      <c r="P66" s="138" t="str">
        <f>Sheet1!D58</f>
        <v>#条件選択( &amp;bt[58] = 1 , &amp;色付き ,&amp;bt[58] = 0 , &amp;色なし )</v>
      </c>
      <c r="R66" s="71"/>
      <c r="S66" s="72"/>
      <c r="T66" s="72"/>
      <c r="U66" s="72"/>
      <c r="V66" s="72"/>
      <c r="W66" s="72"/>
      <c r="X66" s="72"/>
      <c r="Y66" s="160" t="s">
        <v>294</v>
      </c>
      <c r="Z66" s="83"/>
      <c r="AA66" s="83"/>
      <c r="AB66" s="83"/>
      <c r="AC66" s="83" t="s">
        <v>213</v>
      </c>
      <c r="AD66" s="72"/>
      <c r="AE66" s="73"/>
    </row>
    <row r="67" spans="1:31" outlineLevel="1" x14ac:dyDescent="0.25">
      <c r="A67" s="86">
        <f t="shared" si="0"/>
        <v>10</v>
      </c>
      <c r="B67" s="109">
        <f t="shared" si="11"/>
        <v>59</v>
      </c>
      <c r="C67" s="124"/>
      <c r="D67" s="127"/>
      <c r="E67" s="217"/>
      <c r="F67" s="187" t="s">
        <v>38</v>
      </c>
      <c r="G67" s="67" t="s">
        <v>295</v>
      </c>
      <c r="H67" s="14" t="s">
        <v>47</v>
      </c>
      <c r="I67" s="21">
        <f>VLOOKUP(K67,枚葉項目値!$A:$C,2,FALSE)</f>
        <v>28</v>
      </c>
      <c r="J67" s="21" t="s">
        <v>15</v>
      </c>
      <c r="K67" s="76" t="s">
        <v>296</v>
      </c>
      <c r="L67" s="24" t="s">
        <v>17</v>
      </c>
      <c r="M67" s="99" t="s">
        <v>297</v>
      </c>
      <c r="N67" s="109">
        <f t="shared" si="12"/>
        <v>59</v>
      </c>
      <c r="O67" s="97" t="s">
        <v>38</v>
      </c>
      <c r="P67" s="138" t="str">
        <f>Sheet1!D59</f>
        <v>#条件選択( &amp;bt[59] = 1 , &amp;色付き ,&amp;bt[59] = 0 , &amp;色なし )</v>
      </c>
      <c r="R67" s="71"/>
      <c r="S67" s="72"/>
      <c r="T67" s="72"/>
      <c r="U67" s="72"/>
      <c r="V67" s="72"/>
      <c r="W67" s="72"/>
      <c r="X67" s="72"/>
      <c r="Y67" s="160"/>
      <c r="Z67" s="83"/>
      <c r="AA67" s="83"/>
      <c r="AB67" s="83"/>
      <c r="AC67" s="83"/>
      <c r="AD67" s="72"/>
      <c r="AE67" s="73"/>
    </row>
    <row r="68" spans="1:31" outlineLevel="1" x14ac:dyDescent="0.25">
      <c r="A68" s="86">
        <f t="shared" si="0"/>
        <v>10</v>
      </c>
      <c r="B68" s="109">
        <f t="shared" si="11"/>
        <v>60</v>
      </c>
      <c r="C68" s="124"/>
      <c r="D68" s="127"/>
      <c r="E68" s="217"/>
      <c r="F68" s="187" t="s">
        <v>38</v>
      </c>
      <c r="G68" s="67" t="s">
        <v>298</v>
      </c>
      <c r="H68" s="14" t="s">
        <v>47</v>
      </c>
      <c r="I68" s="21">
        <f>VLOOKUP(K68,枚葉項目値!$A:$C,2,FALSE)</f>
        <v>25</v>
      </c>
      <c r="J68" s="21" t="s">
        <v>15</v>
      </c>
      <c r="K68" s="136" t="s">
        <v>299</v>
      </c>
      <c r="L68" s="24" t="s">
        <v>17</v>
      </c>
      <c r="M68" s="99" t="s">
        <v>300</v>
      </c>
      <c r="N68" s="109">
        <f t="shared" si="12"/>
        <v>60</v>
      </c>
      <c r="O68" s="97" t="s">
        <v>38</v>
      </c>
      <c r="P68" s="138" t="str">
        <f>Sheet1!D60</f>
        <v>#条件選択( &amp;bt[60] = 1 , &amp;色付き ,&amp;bt[60] = 0 , &amp;色なし )</v>
      </c>
      <c r="R68" s="71"/>
      <c r="S68" s="72"/>
      <c r="T68" s="72"/>
      <c r="U68" s="72"/>
      <c r="V68" s="72"/>
      <c r="W68" s="72"/>
      <c r="X68" s="72"/>
      <c r="Y68" s="160"/>
      <c r="Z68" s="83"/>
      <c r="AA68" s="83"/>
      <c r="AB68" s="83"/>
      <c r="AC68" s="83"/>
      <c r="AD68" s="72"/>
      <c r="AE68" s="73"/>
    </row>
    <row r="69" spans="1:31" outlineLevel="1" x14ac:dyDescent="0.25">
      <c r="A69" s="86">
        <f t="shared" si="0"/>
        <v>10</v>
      </c>
      <c r="B69" s="109">
        <f t="shared" si="11"/>
        <v>61</v>
      </c>
      <c r="C69" s="124"/>
      <c r="D69" s="128"/>
      <c r="E69" s="218"/>
      <c r="F69" s="187" t="s">
        <v>38</v>
      </c>
      <c r="G69" s="67" t="s">
        <v>301</v>
      </c>
      <c r="H69" s="14" t="s">
        <v>47</v>
      </c>
      <c r="I69" s="21">
        <f>VLOOKUP(K69,枚葉項目値!$A:$C,2,FALSE)</f>
        <v>29</v>
      </c>
      <c r="J69" s="21" t="s">
        <v>15</v>
      </c>
      <c r="K69" s="76" t="s">
        <v>302</v>
      </c>
      <c r="L69" s="24" t="s">
        <v>17</v>
      </c>
      <c r="M69" s="99" t="s">
        <v>303</v>
      </c>
      <c r="N69" s="109">
        <f t="shared" si="12"/>
        <v>61</v>
      </c>
      <c r="O69" s="97" t="s">
        <v>38</v>
      </c>
      <c r="P69" s="138" t="str">
        <f>Sheet1!D61</f>
        <v>#条件選択( &amp;bt[61] = 1 , &amp;色付き ,&amp;bt[61] = 0 , &amp;色なし )</v>
      </c>
      <c r="R69" s="71"/>
      <c r="S69" s="72"/>
      <c r="T69" s="72"/>
      <c r="U69" s="72"/>
      <c r="V69" s="72"/>
      <c r="W69" s="72"/>
      <c r="X69" s="72"/>
      <c r="Y69" s="160"/>
      <c r="Z69" s="83"/>
      <c r="AA69" s="83"/>
      <c r="AB69" s="83"/>
      <c r="AC69" s="83"/>
      <c r="AD69" s="72"/>
      <c r="AE69" s="73"/>
    </row>
    <row r="70" spans="1:31" x14ac:dyDescent="0.25">
      <c r="A70" s="86">
        <v>11</v>
      </c>
      <c r="B70" s="109">
        <f t="shared" si="11"/>
        <v>62</v>
      </c>
      <c r="C70" s="124"/>
      <c r="D70" s="216" t="s">
        <v>304</v>
      </c>
      <c r="E70" s="39"/>
      <c r="F70" s="189" t="s">
        <v>38</v>
      </c>
      <c r="G70" s="68" t="s">
        <v>305</v>
      </c>
      <c r="H70" s="14" t="s">
        <v>47</v>
      </c>
      <c r="I70" s="21">
        <f>VLOOKUP(K70,枚葉項目値!$A:$C,2,FALSE)</f>
        <v>70</v>
      </c>
      <c r="J70" s="21" t="s">
        <v>15</v>
      </c>
      <c r="K70" s="76" t="s">
        <v>306</v>
      </c>
      <c r="L70" s="24" t="s">
        <v>17</v>
      </c>
      <c r="M70" s="99" t="s">
        <v>307</v>
      </c>
      <c r="N70" s="109">
        <f t="shared" si="12"/>
        <v>62</v>
      </c>
      <c r="O70" s="97" t="s">
        <v>38</v>
      </c>
      <c r="P70" s="138" t="str">
        <f>Sheet1!D62</f>
        <v>#条件選択( &amp;bt[62] = 1 , &amp;色付き ,&amp;bt[62] = 0 , &amp;色なし )</v>
      </c>
      <c r="R70" s="71"/>
      <c r="S70" s="72"/>
      <c r="T70" s="72"/>
      <c r="U70" s="72"/>
      <c r="V70" s="72"/>
      <c r="W70" s="72"/>
      <c r="X70" s="72"/>
      <c r="Y70" s="162" t="s">
        <v>308</v>
      </c>
      <c r="Z70" s="83" t="s">
        <v>309</v>
      </c>
      <c r="AA70" s="83"/>
      <c r="AB70" s="83"/>
      <c r="AC70" s="83" t="s">
        <v>213</v>
      </c>
      <c r="AD70" s="72"/>
      <c r="AE70" s="73"/>
    </row>
    <row r="71" spans="1:31" outlineLevel="1" x14ac:dyDescent="0.25">
      <c r="A71" s="86">
        <f t="shared" si="0"/>
        <v>11</v>
      </c>
      <c r="B71" s="109">
        <f t="shared" si="11"/>
        <v>63</v>
      </c>
      <c r="C71" s="124"/>
      <c r="D71" s="217"/>
      <c r="E71" s="39"/>
      <c r="F71" s="190" t="s">
        <v>38</v>
      </c>
      <c r="G71" s="69" t="s">
        <v>310</v>
      </c>
      <c r="H71" s="14" t="s">
        <v>47</v>
      </c>
      <c r="I71" s="21">
        <f>VLOOKUP(K71,枚葉項目値!$A:$C,2,FALSE)</f>
        <v>71</v>
      </c>
      <c r="J71" s="21" t="s">
        <v>15</v>
      </c>
      <c r="K71" s="76" t="s">
        <v>311</v>
      </c>
      <c r="L71" s="24" t="s">
        <v>17</v>
      </c>
      <c r="M71" s="99" t="s">
        <v>312</v>
      </c>
      <c r="N71" s="109">
        <f t="shared" si="12"/>
        <v>63</v>
      </c>
      <c r="O71" s="97" t="s">
        <v>38</v>
      </c>
      <c r="P71" s="138" t="str">
        <f>Sheet1!D63</f>
        <v>#条件選択( &amp;bt[63] = 1 , &amp;色付き ,&amp;bt[63] = 0 , &amp;色なし )</v>
      </c>
      <c r="R71" s="71"/>
      <c r="S71" s="72"/>
      <c r="T71" s="72"/>
      <c r="U71" s="72"/>
      <c r="V71" s="72"/>
      <c r="W71" s="72"/>
      <c r="X71" s="72"/>
      <c r="Y71" s="162" t="s">
        <v>313</v>
      </c>
      <c r="Z71" s="83"/>
      <c r="AA71" s="83"/>
      <c r="AB71" s="83"/>
      <c r="AC71" s="83" t="s">
        <v>213</v>
      </c>
      <c r="AD71" s="72"/>
      <c r="AE71" s="73"/>
    </row>
    <row r="72" spans="1:31" outlineLevel="1" x14ac:dyDescent="0.25">
      <c r="A72" s="86">
        <f t="shared" si="0"/>
        <v>11</v>
      </c>
      <c r="B72" s="109">
        <f t="shared" si="11"/>
        <v>64</v>
      </c>
      <c r="C72" s="124"/>
      <c r="D72" s="218"/>
      <c r="E72" s="39"/>
      <c r="F72" s="191" t="s">
        <v>38</v>
      </c>
      <c r="G72" s="70" t="s">
        <v>314</v>
      </c>
      <c r="H72" s="14" t="s">
        <v>47</v>
      </c>
      <c r="I72" s="21">
        <f>VLOOKUP(K72,枚葉項目値!$A:$C,2,FALSE)</f>
        <v>72</v>
      </c>
      <c r="J72" s="21" t="s">
        <v>15</v>
      </c>
      <c r="K72" s="76" t="s">
        <v>315</v>
      </c>
      <c r="L72" s="24" t="s">
        <v>17</v>
      </c>
      <c r="M72" s="99" t="s">
        <v>316</v>
      </c>
      <c r="N72" s="109">
        <f t="shared" si="12"/>
        <v>64</v>
      </c>
      <c r="O72" s="97" t="s">
        <v>38</v>
      </c>
      <c r="P72" s="138" t="str">
        <f>Sheet1!D64</f>
        <v>#条件選択( &amp;bt[64] = 1 , &amp;色付き ,&amp;bt[64] = 0 , &amp;色なし )</v>
      </c>
      <c r="R72" s="71"/>
      <c r="S72" s="72"/>
      <c r="T72" s="72"/>
      <c r="U72" s="72"/>
      <c r="V72" s="72"/>
      <c r="W72" s="72"/>
      <c r="X72" s="72"/>
      <c r="Y72" s="160"/>
      <c r="Z72" s="83"/>
      <c r="AA72" s="83"/>
      <c r="AB72" s="83"/>
      <c r="AC72" s="83"/>
      <c r="AD72" s="72"/>
      <c r="AE72" s="73"/>
    </row>
    <row r="73" spans="1:31" x14ac:dyDescent="0.25">
      <c r="A73" s="86">
        <v>12</v>
      </c>
      <c r="B73" s="109">
        <f t="shared" si="11"/>
        <v>65</v>
      </c>
      <c r="C73" s="124"/>
      <c r="D73" s="216" t="s">
        <v>317</v>
      </c>
      <c r="E73" s="38"/>
      <c r="F73" s="189" t="s">
        <v>38</v>
      </c>
      <c r="G73" s="68" t="s">
        <v>318</v>
      </c>
      <c r="H73" s="14" t="s">
        <v>47</v>
      </c>
      <c r="I73" s="21">
        <f>VLOOKUP(K73,枚葉項目値!$A:$C,2,FALSE)</f>
        <v>73</v>
      </c>
      <c r="J73" s="21" t="s">
        <v>15</v>
      </c>
      <c r="K73" s="76" t="s">
        <v>319</v>
      </c>
      <c r="L73" s="24" t="s">
        <v>17</v>
      </c>
      <c r="M73" s="99" t="s">
        <v>320</v>
      </c>
      <c r="N73" s="109">
        <f t="shared" si="12"/>
        <v>65</v>
      </c>
      <c r="O73" s="97" t="s">
        <v>38</v>
      </c>
      <c r="P73" s="138" t="str">
        <f>Sheet1!D65</f>
        <v>#条件選択( &amp;bt[65] = 1 , &amp;色付き ,&amp;bt[65] = 0 , &amp;色なし )</v>
      </c>
      <c r="R73" s="71"/>
      <c r="S73" s="72"/>
      <c r="T73" s="72"/>
      <c r="U73" s="72"/>
      <c r="V73" s="72"/>
      <c r="W73" s="72"/>
      <c r="X73" s="72"/>
      <c r="Y73" s="162" t="s">
        <v>321</v>
      </c>
      <c r="Z73" s="83"/>
      <c r="AA73" s="83"/>
      <c r="AB73" s="83"/>
      <c r="AC73" s="83"/>
      <c r="AD73" s="72"/>
      <c r="AE73" s="73"/>
    </row>
    <row r="74" spans="1:31" outlineLevel="1" x14ac:dyDescent="0.25">
      <c r="A74" s="86">
        <f t="shared" ref="A74:A98" si="13">A73</f>
        <v>12</v>
      </c>
      <c r="B74" s="109">
        <f t="shared" si="11"/>
        <v>66</v>
      </c>
      <c r="C74" s="124"/>
      <c r="D74" s="217"/>
      <c r="E74" s="38"/>
      <c r="F74" s="190" t="s">
        <v>38</v>
      </c>
      <c r="G74" s="69" t="s">
        <v>322</v>
      </c>
      <c r="H74" s="14" t="s">
        <v>47</v>
      </c>
      <c r="I74" s="21">
        <f>VLOOKUP(K74,枚葉項目値!$A:$C,2,FALSE)</f>
        <v>74</v>
      </c>
      <c r="J74" s="21" t="s">
        <v>15</v>
      </c>
      <c r="K74" s="76" t="s">
        <v>323</v>
      </c>
      <c r="L74" s="24" t="s">
        <v>17</v>
      </c>
      <c r="M74" s="99" t="s">
        <v>324</v>
      </c>
      <c r="N74" s="109">
        <f t="shared" si="12"/>
        <v>66</v>
      </c>
      <c r="O74" s="97" t="s">
        <v>38</v>
      </c>
      <c r="P74" s="138" t="str">
        <f>Sheet1!D66</f>
        <v>#条件選択( &amp;bt[66] = 1 , &amp;色付き ,&amp;bt[66] = 0 , &amp;色なし )</v>
      </c>
      <c r="R74" s="71"/>
      <c r="S74" s="72"/>
      <c r="T74" s="72"/>
      <c r="U74" s="72"/>
      <c r="V74" s="72"/>
      <c r="W74" s="72"/>
      <c r="X74" s="72"/>
      <c r="Y74" s="162" t="s">
        <v>325</v>
      </c>
      <c r="Z74" s="83"/>
      <c r="AA74" s="83"/>
      <c r="AB74" s="83"/>
      <c r="AC74" s="83"/>
      <c r="AD74" s="72"/>
      <c r="AE74" s="73"/>
    </row>
    <row r="75" spans="1:31" outlineLevel="1" x14ac:dyDescent="0.25">
      <c r="A75" s="86">
        <f t="shared" si="13"/>
        <v>12</v>
      </c>
      <c r="B75" s="109">
        <f t="shared" si="11"/>
        <v>67</v>
      </c>
      <c r="C75" s="124"/>
      <c r="D75" s="217"/>
      <c r="E75" s="38"/>
      <c r="F75" s="190" t="s">
        <v>38</v>
      </c>
      <c r="G75" s="69" t="s">
        <v>326</v>
      </c>
      <c r="H75" s="14" t="s">
        <v>47</v>
      </c>
      <c r="I75" s="21">
        <f>VLOOKUP(K75,枚葉項目値!$A:$C,2,FALSE)</f>
        <v>75</v>
      </c>
      <c r="J75" s="21" t="s">
        <v>15</v>
      </c>
      <c r="K75" s="76" t="s">
        <v>327</v>
      </c>
      <c r="L75" s="24" t="s">
        <v>17</v>
      </c>
      <c r="M75" s="99" t="s">
        <v>328</v>
      </c>
      <c r="N75" s="109">
        <f t="shared" si="12"/>
        <v>67</v>
      </c>
      <c r="O75" s="97" t="s">
        <v>38</v>
      </c>
      <c r="P75" s="138" t="str">
        <f>Sheet1!D67</f>
        <v>#条件選択( &amp;bt[67] = 1 , &amp;色付き ,&amp;bt[67] = 0 , &amp;色なし )</v>
      </c>
      <c r="R75" s="71"/>
      <c r="S75" s="72"/>
      <c r="T75" s="72"/>
      <c r="U75" s="72"/>
      <c r="V75" s="72"/>
      <c r="W75" s="72"/>
      <c r="X75" s="72"/>
      <c r="Y75" s="162" t="s">
        <v>329</v>
      </c>
      <c r="Z75" s="83"/>
      <c r="AA75" s="83"/>
      <c r="AB75" s="83"/>
      <c r="AC75" s="83"/>
      <c r="AD75" s="72"/>
      <c r="AE75" s="73"/>
    </row>
    <row r="76" spans="1:31" outlineLevel="1" x14ac:dyDescent="0.25">
      <c r="A76" s="86">
        <f t="shared" si="13"/>
        <v>12</v>
      </c>
      <c r="B76" s="109">
        <f t="shared" si="11"/>
        <v>68</v>
      </c>
      <c r="C76" s="124"/>
      <c r="D76" s="217"/>
      <c r="E76" s="38"/>
      <c r="F76" s="190" t="s">
        <v>38</v>
      </c>
      <c r="G76" s="69" t="s">
        <v>330</v>
      </c>
      <c r="H76" s="14" t="s">
        <v>47</v>
      </c>
      <c r="I76" s="21">
        <f>VLOOKUP(K76,枚葉項目値!$A:$C,2,FALSE)</f>
        <v>76</v>
      </c>
      <c r="J76" s="21" t="s">
        <v>15</v>
      </c>
      <c r="K76" s="76" t="s">
        <v>331</v>
      </c>
      <c r="L76" s="24" t="s">
        <v>17</v>
      </c>
      <c r="M76" s="99" t="s">
        <v>332</v>
      </c>
      <c r="N76" s="109">
        <f t="shared" si="12"/>
        <v>68</v>
      </c>
      <c r="O76" s="97" t="s">
        <v>38</v>
      </c>
      <c r="P76" s="138" t="str">
        <f>Sheet1!D68</f>
        <v>#条件選択( &amp;bt[68] = 1 , &amp;色付き ,&amp;bt[68] = 0 , &amp;色なし )</v>
      </c>
      <c r="R76" s="71"/>
      <c r="S76" s="72"/>
      <c r="T76" s="72"/>
      <c r="U76" s="72"/>
      <c r="V76" s="72"/>
      <c r="W76" s="72"/>
      <c r="X76" s="72"/>
      <c r="Y76" s="162" t="s">
        <v>329</v>
      </c>
      <c r="Z76" s="83"/>
      <c r="AA76" s="83"/>
      <c r="AB76" s="83"/>
      <c r="AC76" s="83"/>
      <c r="AD76" s="72"/>
      <c r="AE76" s="73"/>
    </row>
    <row r="77" spans="1:31" outlineLevel="1" x14ac:dyDescent="0.25">
      <c r="A77" s="86">
        <f t="shared" si="13"/>
        <v>12</v>
      </c>
      <c r="B77" s="109">
        <f t="shared" si="11"/>
        <v>69</v>
      </c>
      <c r="C77" s="124"/>
      <c r="D77" s="217"/>
      <c r="E77" s="38"/>
      <c r="F77" s="190" t="s">
        <v>38</v>
      </c>
      <c r="G77" s="69" t="s">
        <v>333</v>
      </c>
      <c r="H77" s="14" t="s">
        <v>47</v>
      </c>
      <c r="I77" s="21">
        <f>VLOOKUP(K77,枚葉項目値!$A:$C,2,FALSE)</f>
        <v>77</v>
      </c>
      <c r="J77" s="21" t="s">
        <v>15</v>
      </c>
      <c r="K77" s="76" t="s">
        <v>334</v>
      </c>
      <c r="L77" s="24" t="s">
        <v>17</v>
      </c>
      <c r="M77" s="99" t="s">
        <v>335</v>
      </c>
      <c r="N77" s="109">
        <f t="shared" si="12"/>
        <v>69</v>
      </c>
      <c r="O77" s="97" t="s">
        <v>38</v>
      </c>
      <c r="P77" s="138" t="str">
        <f>Sheet1!D69</f>
        <v>#条件選択( &amp;bt[69] = 1 , &amp;色付き ,&amp;bt[69] = 0 , &amp;色なし )</v>
      </c>
      <c r="R77" s="71"/>
      <c r="S77" s="72"/>
      <c r="T77" s="72"/>
      <c r="U77" s="72"/>
      <c r="V77" s="72"/>
      <c r="W77" s="72"/>
      <c r="X77" s="72"/>
      <c r="Y77" s="162" t="s">
        <v>336</v>
      </c>
      <c r="Z77" s="83"/>
      <c r="AA77" s="83"/>
      <c r="AB77" s="83"/>
      <c r="AC77" s="83"/>
      <c r="AD77" s="72"/>
      <c r="AE77" s="73"/>
    </row>
    <row r="78" spans="1:31" outlineLevel="1" x14ac:dyDescent="0.25">
      <c r="A78" s="86">
        <f t="shared" si="13"/>
        <v>12</v>
      </c>
      <c r="B78" s="109">
        <f t="shared" si="11"/>
        <v>70</v>
      </c>
      <c r="C78" s="124"/>
      <c r="D78" s="217"/>
      <c r="E78" s="214" t="s">
        <v>188</v>
      </c>
      <c r="F78" s="190" t="s">
        <v>38</v>
      </c>
      <c r="G78" s="69" t="s">
        <v>337</v>
      </c>
      <c r="H78" s="14" t="s">
        <v>47</v>
      </c>
      <c r="I78" s="21">
        <f>VLOOKUP(K78,枚葉項目値!$A:$C,2,FALSE)</f>
        <v>83</v>
      </c>
      <c r="J78" s="21" t="s">
        <v>15</v>
      </c>
      <c r="K78" s="76" t="s">
        <v>338</v>
      </c>
      <c r="L78" s="24" t="s">
        <v>17</v>
      </c>
      <c r="M78" s="99" t="s">
        <v>339</v>
      </c>
      <c r="N78" s="109">
        <f t="shared" si="12"/>
        <v>70</v>
      </c>
      <c r="O78" s="97" t="s">
        <v>38</v>
      </c>
      <c r="P78" s="138" t="str">
        <f>Sheet1!D70</f>
        <v>#条件選択( &amp;bt[70] = 1 , &amp;色付き ,&amp;bt[70] = 0 , &amp;色なし )</v>
      </c>
      <c r="R78" s="71"/>
      <c r="S78" s="72"/>
      <c r="T78" s="72"/>
      <c r="U78" s="72"/>
      <c r="V78" s="72"/>
      <c r="W78" s="72"/>
      <c r="X78" s="72"/>
      <c r="Y78" s="162" t="s">
        <v>340</v>
      </c>
      <c r="Z78" s="83"/>
      <c r="AA78" s="83"/>
      <c r="AB78" s="83"/>
      <c r="AC78" s="83"/>
      <c r="AD78" s="72"/>
      <c r="AE78" s="73" t="s">
        <v>341</v>
      </c>
    </row>
    <row r="79" spans="1:31" outlineLevel="1" x14ac:dyDescent="0.25">
      <c r="A79" s="86">
        <f t="shared" si="13"/>
        <v>12</v>
      </c>
      <c r="B79" s="109">
        <f t="shared" si="11"/>
        <v>71</v>
      </c>
      <c r="C79" s="124"/>
      <c r="D79" s="217"/>
      <c r="E79" s="215"/>
      <c r="F79" s="190" t="s">
        <v>38</v>
      </c>
      <c r="G79" s="69" t="s">
        <v>342</v>
      </c>
      <c r="H79" s="14" t="s">
        <v>47</v>
      </c>
      <c r="I79" s="21">
        <f>VLOOKUP(K79,枚葉項目値!$A:$C,2,FALSE)</f>
        <v>79</v>
      </c>
      <c r="J79" s="21" t="s">
        <v>15</v>
      </c>
      <c r="K79" s="76" t="s">
        <v>343</v>
      </c>
      <c r="L79" s="24" t="s">
        <v>17</v>
      </c>
      <c r="M79" s="99" t="s">
        <v>344</v>
      </c>
      <c r="N79" s="109">
        <f t="shared" si="12"/>
        <v>71</v>
      </c>
      <c r="O79" s="97" t="s">
        <v>38</v>
      </c>
      <c r="P79" s="138" t="str">
        <f>Sheet1!D71</f>
        <v>#条件選択( &amp;bt[71] = 1 , &amp;色付き ,&amp;bt[71] = 0 , &amp;色なし )</v>
      </c>
      <c r="R79" s="71"/>
      <c r="S79" s="72"/>
      <c r="T79" s="72"/>
      <c r="U79" s="72"/>
      <c r="V79" s="72"/>
      <c r="W79" s="72"/>
      <c r="X79" s="72"/>
      <c r="Y79" s="162" t="s">
        <v>345</v>
      </c>
      <c r="Z79" s="83"/>
      <c r="AA79" s="83"/>
      <c r="AB79" s="83"/>
      <c r="AC79" s="83"/>
      <c r="AD79" s="72"/>
      <c r="AE79" s="73"/>
    </row>
    <row r="80" spans="1:31" outlineLevel="1" x14ac:dyDescent="0.25">
      <c r="A80" s="86">
        <f t="shared" si="13"/>
        <v>12</v>
      </c>
      <c r="B80" s="109">
        <f t="shared" si="11"/>
        <v>72</v>
      </c>
      <c r="C80" s="124"/>
      <c r="D80" s="217"/>
      <c r="E80" s="216" t="s">
        <v>346</v>
      </c>
      <c r="F80" s="190" t="s">
        <v>38</v>
      </c>
      <c r="G80" s="69" t="s">
        <v>337</v>
      </c>
      <c r="H80" s="14" t="s">
        <v>47</v>
      </c>
      <c r="I80" s="21">
        <f>VLOOKUP(K80,枚葉項目値!$A:$C,2,FALSE)</f>
        <v>84</v>
      </c>
      <c r="J80" s="21" t="s">
        <v>15</v>
      </c>
      <c r="K80" s="76" t="s">
        <v>347</v>
      </c>
      <c r="L80" s="24" t="s">
        <v>17</v>
      </c>
      <c r="M80" s="99" t="s">
        <v>348</v>
      </c>
      <c r="N80" s="109">
        <f t="shared" si="12"/>
        <v>72</v>
      </c>
      <c r="O80" s="97" t="s">
        <v>38</v>
      </c>
      <c r="P80" s="138" t="str">
        <f>Sheet1!D72</f>
        <v>#条件選択( &amp;bt[72] = 1 , &amp;色付き ,&amp;bt[72] = 0 , &amp;色なし )</v>
      </c>
      <c r="R80" s="71"/>
      <c r="S80" s="72"/>
      <c r="T80" s="72"/>
      <c r="U80" s="72"/>
      <c r="V80" s="72"/>
      <c r="W80" s="72"/>
      <c r="X80" s="72"/>
      <c r="Y80" s="160" t="s">
        <v>349</v>
      </c>
      <c r="Z80" s="83"/>
      <c r="AA80" s="83"/>
      <c r="AB80" s="83"/>
      <c r="AC80" s="83"/>
      <c r="AD80" s="72"/>
      <c r="AE80" s="73"/>
    </row>
    <row r="81" spans="1:31" outlineLevel="1" x14ac:dyDescent="0.25">
      <c r="A81" s="86">
        <f t="shared" si="13"/>
        <v>12</v>
      </c>
      <c r="B81" s="109">
        <f t="shared" si="11"/>
        <v>73</v>
      </c>
      <c r="C81" s="124"/>
      <c r="D81" s="217"/>
      <c r="E81" s="218"/>
      <c r="F81" s="190" t="s">
        <v>38</v>
      </c>
      <c r="G81" s="69" t="s">
        <v>350</v>
      </c>
      <c r="H81" s="14" t="s">
        <v>47</v>
      </c>
      <c r="I81" s="21">
        <f>VLOOKUP(K81,枚葉項目値!$A:$C,2,FALSE)</f>
        <v>80</v>
      </c>
      <c r="J81" s="21" t="s">
        <v>15</v>
      </c>
      <c r="K81" s="76" t="s">
        <v>351</v>
      </c>
      <c r="L81" s="24" t="s">
        <v>17</v>
      </c>
      <c r="M81" s="99" t="s">
        <v>352</v>
      </c>
      <c r="N81" s="109">
        <f t="shared" si="12"/>
        <v>73</v>
      </c>
      <c r="O81" s="97" t="s">
        <v>38</v>
      </c>
      <c r="P81" s="138" t="str">
        <f>Sheet1!D73</f>
        <v>#条件選択( &amp;bt[73] = 1 , &amp;色付き ,&amp;bt[73] = 0 , &amp;色なし )</v>
      </c>
      <c r="R81" s="71"/>
      <c r="S81" s="72"/>
      <c r="T81" s="72"/>
      <c r="U81" s="72"/>
      <c r="V81" s="72"/>
      <c r="W81" s="72"/>
      <c r="X81" s="72"/>
      <c r="Y81" s="162" t="s">
        <v>353</v>
      </c>
      <c r="Z81" s="83"/>
      <c r="AA81" s="83"/>
      <c r="AB81" s="83"/>
      <c r="AC81" s="83"/>
      <c r="AD81" s="72"/>
      <c r="AE81" s="73"/>
    </row>
    <row r="82" spans="1:31" outlineLevel="1" x14ac:dyDescent="0.25">
      <c r="A82" s="86">
        <f t="shared" si="13"/>
        <v>12</v>
      </c>
      <c r="B82" s="109">
        <f t="shared" si="11"/>
        <v>74</v>
      </c>
      <c r="C82" s="124"/>
      <c r="D82" s="217"/>
      <c r="E82" s="216" t="s">
        <v>354</v>
      </c>
      <c r="F82" s="190" t="s">
        <v>38</v>
      </c>
      <c r="G82" s="69" t="s">
        <v>337</v>
      </c>
      <c r="H82" s="14" t="s">
        <v>47</v>
      </c>
      <c r="I82" s="21">
        <f>VLOOKUP(K82,枚葉項目値!$A:$C,2,FALSE)</f>
        <v>85</v>
      </c>
      <c r="J82" s="21" t="s">
        <v>15</v>
      </c>
      <c r="K82" s="76" t="s">
        <v>355</v>
      </c>
      <c r="L82" s="24" t="s">
        <v>17</v>
      </c>
      <c r="M82" s="99" t="s">
        <v>356</v>
      </c>
      <c r="N82" s="109">
        <f t="shared" si="12"/>
        <v>74</v>
      </c>
      <c r="O82" s="97" t="s">
        <v>38</v>
      </c>
      <c r="P82" s="138" t="str">
        <f>Sheet1!D74</f>
        <v>#条件選択( &amp;bt[74] = 1 , &amp;色付き ,&amp;bt[74] = 0 , &amp;色なし )</v>
      </c>
      <c r="R82" s="71"/>
      <c r="S82" s="72"/>
      <c r="T82" s="72"/>
      <c r="U82" s="72"/>
      <c r="V82" s="72"/>
      <c r="W82" s="72"/>
      <c r="X82" s="72"/>
      <c r="Y82" s="160" t="s">
        <v>349</v>
      </c>
      <c r="Z82" s="83"/>
      <c r="AA82" s="83"/>
      <c r="AB82" s="83"/>
      <c r="AC82" s="83"/>
      <c r="AD82" s="72"/>
      <c r="AE82" s="73"/>
    </row>
    <row r="83" spans="1:31" outlineLevel="1" x14ac:dyDescent="0.25">
      <c r="A83" s="86">
        <f t="shared" si="13"/>
        <v>12</v>
      </c>
      <c r="B83" s="109">
        <f t="shared" si="11"/>
        <v>75</v>
      </c>
      <c r="C83" s="124"/>
      <c r="D83" s="217"/>
      <c r="E83" s="218"/>
      <c r="F83" s="190" t="s">
        <v>38</v>
      </c>
      <c r="G83" s="69" t="s">
        <v>357</v>
      </c>
      <c r="H83" s="14" t="s">
        <v>47</v>
      </c>
      <c r="I83" s="21">
        <f>VLOOKUP(K83,枚葉項目値!$A:$C,2,FALSE)</f>
        <v>81</v>
      </c>
      <c r="J83" s="21" t="s">
        <v>15</v>
      </c>
      <c r="K83" s="76" t="s">
        <v>358</v>
      </c>
      <c r="L83" s="24" t="s">
        <v>17</v>
      </c>
      <c r="M83" s="99" t="s">
        <v>359</v>
      </c>
      <c r="N83" s="109">
        <f t="shared" si="12"/>
        <v>75</v>
      </c>
      <c r="O83" s="97" t="s">
        <v>38</v>
      </c>
      <c r="P83" s="138" t="str">
        <f>Sheet1!D75</f>
        <v>#条件選択( &amp;bt[75] = 1 , &amp;色付き ,&amp;bt[75] = 0 , &amp;色なし )</v>
      </c>
      <c r="R83" s="71"/>
      <c r="S83" s="72"/>
      <c r="T83" s="72"/>
      <c r="U83" s="72"/>
      <c r="V83" s="72"/>
      <c r="W83" s="72"/>
      <c r="X83" s="72"/>
      <c r="Y83" s="162" t="s">
        <v>360</v>
      </c>
      <c r="Z83" s="83"/>
      <c r="AA83" s="83"/>
      <c r="AB83" s="83"/>
      <c r="AC83" s="83"/>
      <c r="AD83" s="72"/>
      <c r="AE83" s="73"/>
    </row>
    <row r="84" spans="1:31" outlineLevel="1" x14ac:dyDescent="0.25">
      <c r="A84" s="86">
        <f t="shared" si="13"/>
        <v>12</v>
      </c>
      <c r="B84" s="109">
        <f t="shared" si="11"/>
        <v>76</v>
      </c>
      <c r="C84" s="124"/>
      <c r="D84" s="217"/>
      <c r="E84" s="216" t="s">
        <v>361</v>
      </c>
      <c r="F84" s="190" t="s">
        <v>38</v>
      </c>
      <c r="G84" s="69" t="s">
        <v>337</v>
      </c>
      <c r="H84" s="14" t="s">
        <v>47</v>
      </c>
      <c r="I84" s="21">
        <f>VLOOKUP(K84,枚葉項目値!$A:$C,2,FALSE)</f>
        <v>86</v>
      </c>
      <c r="J84" s="21" t="s">
        <v>15</v>
      </c>
      <c r="K84" s="76" t="s">
        <v>362</v>
      </c>
      <c r="L84" s="24" t="s">
        <v>17</v>
      </c>
      <c r="M84" s="99" t="s">
        <v>363</v>
      </c>
      <c r="N84" s="109">
        <f t="shared" si="12"/>
        <v>76</v>
      </c>
      <c r="O84" s="97" t="s">
        <v>38</v>
      </c>
      <c r="P84" s="138" t="str">
        <f>Sheet1!D76</f>
        <v>#条件選択( &amp;bt[76] = 1 , &amp;色付き ,&amp;bt[76] = 0 , &amp;色なし )</v>
      </c>
      <c r="R84" s="71"/>
      <c r="S84" s="72"/>
      <c r="T84" s="72"/>
      <c r="U84" s="72"/>
      <c r="V84" s="72"/>
      <c r="W84" s="72"/>
      <c r="X84" s="72"/>
      <c r="Y84" s="160" t="s">
        <v>349</v>
      </c>
      <c r="Z84" s="83"/>
      <c r="AA84" s="83"/>
      <c r="AB84" s="83"/>
      <c r="AC84" s="83"/>
      <c r="AD84" s="72"/>
      <c r="AE84" s="73"/>
    </row>
    <row r="85" spans="1:31" outlineLevel="1" x14ac:dyDescent="0.25">
      <c r="A85" s="86">
        <f t="shared" si="13"/>
        <v>12</v>
      </c>
      <c r="B85" s="109">
        <f t="shared" si="11"/>
        <v>77</v>
      </c>
      <c r="C85" s="124"/>
      <c r="D85" s="217"/>
      <c r="E85" s="218"/>
      <c r="F85" s="190" t="s">
        <v>38</v>
      </c>
      <c r="G85" s="69" t="s">
        <v>364</v>
      </c>
      <c r="H85" s="14" t="s">
        <v>47</v>
      </c>
      <c r="I85" s="21">
        <f>VLOOKUP(K85,枚葉項目値!$A:$C,2,FALSE)</f>
        <v>82</v>
      </c>
      <c r="J85" s="21" t="s">
        <v>15</v>
      </c>
      <c r="K85" s="76" t="s">
        <v>365</v>
      </c>
      <c r="L85" s="24" t="s">
        <v>17</v>
      </c>
      <c r="M85" s="99" t="s">
        <v>366</v>
      </c>
      <c r="N85" s="109">
        <f t="shared" si="12"/>
        <v>77</v>
      </c>
      <c r="O85" s="97" t="s">
        <v>38</v>
      </c>
      <c r="P85" s="138" t="str">
        <f>Sheet1!D77</f>
        <v>#条件選択( &amp;bt[77] = 1 , &amp;色付き ,&amp;bt[77] = 0 , &amp;色なし )</v>
      </c>
      <c r="R85" s="71"/>
      <c r="S85" s="72"/>
      <c r="T85" s="72"/>
      <c r="U85" s="72"/>
      <c r="V85" s="72"/>
      <c r="W85" s="72"/>
      <c r="X85" s="72"/>
      <c r="Y85" s="162" t="s">
        <v>367</v>
      </c>
      <c r="Z85" s="83"/>
      <c r="AA85" s="83"/>
      <c r="AB85" s="83"/>
      <c r="AC85" s="83"/>
      <c r="AD85" s="72"/>
      <c r="AE85" s="73"/>
    </row>
    <row r="86" spans="1:31" outlineLevel="1" x14ac:dyDescent="0.25">
      <c r="A86" s="86">
        <f t="shared" si="13"/>
        <v>12</v>
      </c>
      <c r="B86" s="109">
        <f t="shared" si="11"/>
        <v>78</v>
      </c>
      <c r="C86" s="124"/>
      <c r="D86" s="218"/>
      <c r="E86" s="38"/>
      <c r="F86" s="191" t="s">
        <v>38</v>
      </c>
      <c r="G86" s="70" t="s">
        <v>368</v>
      </c>
      <c r="H86" s="14" t="s">
        <v>47</v>
      </c>
      <c r="I86" s="21">
        <f>VLOOKUP(K86,枚葉項目値!$A:$C,2,FALSE)</f>
        <v>78</v>
      </c>
      <c r="J86" s="21" t="s">
        <v>15</v>
      </c>
      <c r="K86" s="76" t="s">
        <v>369</v>
      </c>
      <c r="L86" s="24" t="s">
        <v>17</v>
      </c>
      <c r="M86" s="99" t="s">
        <v>370</v>
      </c>
      <c r="N86" s="109">
        <f t="shared" si="12"/>
        <v>78</v>
      </c>
      <c r="O86" s="97" t="s">
        <v>38</v>
      </c>
      <c r="P86" s="138" t="str">
        <f>Sheet1!D78</f>
        <v>#条件選択( &amp;bt[78] = 1 , &amp;色付き ,&amp;bt[78] = 0 , &amp;色なし )</v>
      </c>
      <c r="R86" s="71"/>
      <c r="S86" s="72"/>
      <c r="T86" s="72"/>
      <c r="U86" s="72"/>
      <c r="V86" s="72"/>
      <c r="W86" s="72"/>
      <c r="X86" s="72"/>
      <c r="Y86" s="160"/>
      <c r="Z86" s="83"/>
      <c r="AA86" s="83"/>
      <c r="AB86" s="83"/>
      <c r="AC86" s="83"/>
      <c r="AD86" s="72"/>
      <c r="AE86" s="73" t="s">
        <v>371</v>
      </c>
    </row>
    <row r="87" spans="1:31" x14ac:dyDescent="0.25">
      <c r="A87" s="86">
        <v>13</v>
      </c>
      <c r="B87" s="109">
        <f t="shared" si="11"/>
        <v>79</v>
      </c>
      <c r="C87" s="124"/>
      <c r="D87" s="216" t="s">
        <v>372</v>
      </c>
      <c r="E87" s="38"/>
      <c r="F87" s="189" t="s">
        <v>38</v>
      </c>
      <c r="G87" s="68" t="s">
        <v>373</v>
      </c>
      <c r="H87" s="14" t="s">
        <v>47</v>
      </c>
      <c r="I87" s="21">
        <f>VLOOKUP(K87,枚葉項目値!$A:$C,2,FALSE)</f>
        <v>87</v>
      </c>
      <c r="J87" s="21" t="s">
        <v>15</v>
      </c>
      <c r="K87" s="76" t="s">
        <v>374</v>
      </c>
      <c r="L87" s="24" t="s">
        <v>17</v>
      </c>
      <c r="M87" s="99" t="s">
        <v>375</v>
      </c>
      <c r="N87" s="109">
        <f t="shared" si="12"/>
        <v>79</v>
      </c>
      <c r="O87" s="97" t="s">
        <v>38</v>
      </c>
      <c r="P87" s="138" t="str">
        <f>Sheet1!D79</f>
        <v>#条件選択( &amp;bt[79] = 1 , &amp;色付き ,&amp;bt[79] = 0 , &amp;色なし )</v>
      </c>
      <c r="R87" s="71"/>
      <c r="S87" s="72"/>
      <c r="T87" s="72"/>
      <c r="U87" s="72"/>
      <c r="V87" s="72"/>
      <c r="W87" s="72"/>
      <c r="X87" s="72"/>
      <c r="Y87" s="162" t="s">
        <v>376</v>
      </c>
      <c r="Z87" s="83"/>
      <c r="AA87" s="83"/>
      <c r="AB87" s="83"/>
      <c r="AC87" s="83"/>
      <c r="AD87" s="72"/>
      <c r="AE87" s="73" t="s">
        <v>377</v>
      </c>
    </row>
    <row r="88" spans="1:31" outlineLevel="1" x14ac:dyDescent="0.25">
      <c r="A88" s="86">
        <f t="shared" si="13"/>
        <v>13</v>
      </c>
      <c r="B88" s="109">
        <f t="shared" si="11"/>
        <v>80</v>
      </c>
      <c r="C88" s="124"/>
      <c r="D88" s="217"/>
      <c r="E88" s="38"/>
      <c r="F88" s="190" t="s">
        <v>38</v>
      </c>
      <c r="G88" s="69" t="s">
        <v>378</v>
      </c>
      <c r="H88" s="14" t="s">
        <v>47</v>
      </c>
      <c r="I88" s="21">
        <f>VLOOKUP(K88,枚葉項目値!$A:$C,2,FALSE)</f>
        <v>88</v>
      </c>
      <c r="J88" s="21" t="s">
        <v>15</v>
      </c>
      <c r="K88" s="76" t="s">
        <v>379</v>
      </c>
      <c r="L88" s="24" t="s">
        <v>17</v>
      </c>
      <c r="M88" s="99" t="s">
        <v>380</v>
      </c>
      <c r="N88" s="109">
        <f t="shared" si="12"/>
        <v>80</v>
      </c>
      <c r="O88" s="97" t="s">
        <v>38</v>
      </c>
      <c r="P88" s="138" t="str">
        <f>Sheet1!D80</f>
        <v>#条件選択( &amp;bt[80] = 1 , &amp;色付き ,&amp;bt[80] = 0 , &amp;色なし )</v>
      </c>
      <c r="R88" s="71"/>
      <c r="S88" s="72"/>
      <c r="T88" s="72"/>
      <c r="U88" s="72"/>
      <c r="V88" s="72"/>
      <c r="W88" s="72"/>
      <c r="X88" s="72"/>
      <c r="Y88" s="162" t="s">
        <v>381</v>
      </c>
      <c r="Z88" s="83"/>
      <c r="AA88" s="83"/>
      <c r="AB88" s="83"/>
      <c r="AC88" s="83"/>
      <c r="AD88" s="72"/>
      <c r="AE88" s="73"/>
    </row>
    <row r="89" spans="1:31" outlineLevel="1" x14ac:dyDescent="0.25">
      <c r="A89" s="86">
        <f t="shared" si="13"/>
        <v>13</v>
      </c>
      <c r="B89" s="109">
        <f t="shared" si="11"/>
        <v>81</v>
      </c>
      <c r="C89" s="124"/>
      <c r="D89" s="217"/>
      <c r="E89" s="38"/>
      <c r="F89" s="190" t="s">
        <v>38</v>
      </c>
      <c r="G89" s="69" t="s">
        <v>382</v>
      </c>
      <c r="H89" s="14" t="s">
        <v>47</v>
      </c>
      <c r="I89" s="21">
        <f>VLOOKUP(K89,枚葉項目値!$A:$C,2,FALSE)</f>
        <v>89</v>
      </c>
      <c r="J89" s="21" t="s">
        <v>15</v>
      </c>
      <c r="K89" s="76" t="s">
        <v>383</v>
      </c>
      <c r="L89" s="24" t="s">
        <v>17</v>
      </c>
      <c r="M89" s="99" t="s">
        <v>384</v>
      </c>
      <c r="N89" s="109">
        <f t="shared" si="12"/>
        <v>81</v>
      </c>
      <c r="O89" s="97" t="s">
        <v>38</v>
      </c>
      <c r="P89" s="138" t="str">
        <f>Sheet1!D81</f>
        <v>#条件選択( &amp;bt[81] = 1 , &amp;色付き ,&amp;bt[81] = 0 , &amp;色なし )</v>
      </c>
      <c r="R89" s="71"/>
      <c r="S89" s="72"/>
      <c r="T89" s="72"/>
      <c r="U89" s="72"/>
      <c r="V89" s="72"/>
      <c r="W89" s="72"/>
      <c r="X89" s="72"/>
      <c r="Y89" s="162" t="s">
        <v>385</v>
      </c>
      <c r="Z89" s="83"/>
      <c r="AA89" s="83"/>
      <c r="AB89" s="83"/>
      <c r="AC89" s="83"/>
      <c r="AD89" s="72"/>
      <c r="AE89" s="73"/>
    </row>
    <row r="90" spans="1:31" outlineLevel="1" x14ac:dyDescent="0.25">
      <c r="A90" s="86">
        <f t="shared" si="13"/>
        <v>13</v>
      </c>
      <c r="B90" s="109">
        <f t="shared" si="11"/>
        <v>82</v>
      </c>
      <c r="C90" s="124"/>
      <c r="D90" s="217"/>
      <c r="E90" s="38"/>
      <c r="F90" s="190" t="s">
        <v>38</v>
      </c>
      <c r="G90" s="69" t="s">
        <v>386</v>
      </c>
      <c r="H90" s="14" t="s">
        <v>47</v>
      </c>
      <c r="I90" s="21">
        <f>VLOOKUP(K90,枚葉項目値!$A:$C,2,FALSE)</f>
        <v>90</v>
      </c>
      <c r="J90" s="21" t="s">
        <v>15</v>
      </c>
      <c r="K90" s="76" t="s">
        <v>387</v>
      </c>
      <c r="L90" s="24" t="s">
        <v>17</v>
      </c>
      <c r="M90" s="99" t="s">
        <v>388</v>
      </c>
      <c r="N90" s="109">
        <f t="shared" si="12"/>
        <v>82</v>
      </c>
      <c r="O90" s="97" t="s">
        <v>38</v>
      </c>
      <c r="P90" s="138" t="str">
        <f>Sheet1!D82</f>
        <v>#条件選択( &amp;bt[82] = 1 , &amp;色付き ,&amp;bt[82] = 0 , &amp;色なし )</v>
      </c>
      <c r="R90" s="71"/>
      <c r="S90" s="72"/>
      <c r="T90" s="72"/>
      <c r="U90" s="72"/>
      <c r="V90" s="72"/>
      <c r="W90" s="72"/>
      <c r="X90" s="72"/>
      <c r="Y90" s="162" t="s">
        <v>389</v>
      </c>
      <c r="Z90" s="83"/>
      <c r="AA90" s="83"/>
      <c r="AB90" s="83"/>
      <c r="AC90" s="83"/>
      <c r="AD90" s="72"/>
      <c r="AE90" s="73"/>
    </row>
    <row r="91" spans="1:31" outlineLevel="1" x14ac:dyDescent="0.25">
      <c r="A91" s="86">
        <f t="shared" si="13"/>
        <v>13</v>
      </c>
      <c r="B91" s="109">
        <f t="shared" si="11"/>
        <v>83</v>
      </c>
      <c r="C91" s="124"/>
      <c r="D91" s="217"/>
      <c r="E91" s="38"/>
      <c r="F91" s="190" t="s">
        <v>38</v>
      </c>
      <c r="G91" s="69" t="s">
        <v>390</v>
      </c>
      <c r="H91" s="14" t="s">
        <v>47</v>
      </c>
      <c r="I91" s="21">
        <f>VLOOKUP(K91,枚葉項目値!$A:$C,2,FALSE)</f>
        <v>91</v>
      </c>
      <c r="J91" s="21" t="s">
        <v>15</v>
      </c>
      <c r="K91" s="76" t="s">
        <v>391</v>
      </c>
      <c r="L91" s="24" t="s">
        <v>17</v>
      </c>
      <c r="M91" s="99" t="s">
        <v>392</v>
      </c>
      <c r="N91" s="109">
        <f t="shared" si="12"/>
        <v>83</v>
      </c>
      <c r="O91" s="97" t="s">
        <v>38</v>
      </c>
      <c r="P91" s="138" t="str">
        <f>Sheet1!D83</f>
        <v>#条件選択( &amp;bt[83] = 1 , &amp;色付き ,&amp;bt[83] = 0 , &amp;色なし )</v>
      </c>
      <c r="R91" s="71"/>
      <c r="S91" s="72"/>
      <c r="T91" s="72"/>
      <c r="U91" s="72"/>
      <c r="V91" s="72"/>
      <c r="W91" s="72"/>
      <c r="X91" s="72"/>
      <c r="Y91" s="162" t="s">
        <v>393</v>
      </c>
      <c r="Z91" s="83"/>
      <c r="AA91" s="83"/>
      <c r="AB91" s="83"/>
      <c r="AC91" s="83"/>
      <c r="AD91" s="72"/>
      <c r="AE91" s="73"/>
    </row>
    <row r="92" spans="1:31" outlineLevel="1" x14ac:dyDescent="0.25">
      <c r="A92" s="86">
        <f t="shared" si="13"/>
        <v>13</v>
      </c>
      <c r="B92" s="109">
        <f t="shared" si="11"/>
        <v>84</v>
      </c>
      <c r="C92" s="124"/>
      <c r="D92" s="217"/>
      <c r="E92" s="38"/>
      <c r="F92" s="190" t="s">
        <v>38</v>
      </c>
      <c r="G92" s="69" t="s">
        <v>394</v>
      </c>
      <c r="H92" s="14" t="s">
        <v>47</v>
      </c>
      <c r="I92" s="21">
        <f>VLOOKUP(K92,枚葉項目値!$A:$C,2,FALSE)</f>
        <v>92</v>
      </c>
      <c r="J92" s="21" t="s">
        <v>15</v>
      </c>
      <c r="K92" s="76" t="s">
        <v>395</v>
      </c>
      <c r="L92" s="24" t="s">
        <v>17</v>
      </c>
      <c r="M92" s="99" t="s">
        <v>396</v>
      </c>
      <c r="N92" s="109">
        <f t="shared" si="12"/>
        <v>84</v>
      </c>
      <c r="O92" s="97" t="s">
        <v>38</v>
      </c>
      <c r="P92" s="138" t="str">
        <f>Sheet1!D84</f>
        <v>#条件選択( &amp;bt[84] = 1 , &amp;色付き ,&amp;bt[84] = 0 , &amp;色なし )</v>
      </c>
      <c r="R92" s="71"/>
      <c r="S92" s="72"/>
      <c r="T92" s="72"/>
      <c r="U92" s="72"/>
      <c r="V92" s="72"/>
      <c r="W92" s="72"/>
      <c r="X92" s="72"/>
      <c r="Y92" s="160" t="s">
        <v>397</v>
      </c>
      <c r="Z92" s="83"/>
      <c r="AA92" s="83"/>
      <c r="AB92" s="83"/>
      <c r="AC92" s="83"/>
      <c r="AD92" s="72"/>
      <c r="AE92" s="73" t="s">
        <v>398</v>
      </c>
    </row>
    <row r="93" spans="1:31" outlineLevel="1" x14ac:dyDescent="0.25">
      <c r="A93" s="86">
        <f t="shared" si="13"/>
        <v>13</v>
      </c>
      <c r="B93" s="109">
        <f t="shared" si="11"/>
        <v>85</v>
      </c>
      <c r="C93" s="124"/>
      <c r="D93" s="217"/>
      <c r="E93" s="38"/>
      <c r="F93" s="190" t="s">
        <v>38</v>
      </c>
      <c r="G93" s="69" t="s">
        <v>399</v>
      </c>
      <c r="H93" s="14" t="s">
        <v>47</v>
      </c>
      <c r="I93" s="21">
        <f>VLOOKUP(K93,枚葉項目値!$A:$C,2,FALSE)</f>
        <v>93</v>
      </c>
      <c r="J93" s="21" t="s">
        <v>15</v>
      </c>
      <c r="K93" s="76" t="s">
        <v>400</v>
      </c>
      <c r="L93" s="24" t="s">
        <v>17</v>
      </c>
      <c r="M93" s="99" t="s">
        <v>401</v>
      </c>
      <c r="N93" s="109">
        <f t="shared" si="12"/>
        <v>85</v>
      </c>
      <c r="O93" s="97" t="s">
        <v>38</v>
      </c>
      <c r="P93" s="138" t="str">
        <f>Sheet1!D85</f>
        <v>#条件選択( &amp;bt[85] = 1 , &amp;色付き ,&amp;bt[85] = 0 , &amp;色なし )</v>
      </c>
      <c r="R93" s="71"/>
      <c r="S93" s="72"/>
      <c r="T93" s="72"/>
      <c r="U93" s="72"/>
      <c r="V93" s="72"/>
      <c r="W93" s="72"/>
      <c r="X93" s="72"/>
      <c r="Y93" s="162" t="s">
        <v>402</v>
      </c>
      <c r="Z93" s="83"/>
      <c r="AA93" s="83"/>
      <c r="AB93" s="83"/>
      <c r="AC93" s="83"/>
      <c r="AD93" s="72"/>
      <c r="AE93" s="73"/>
    </row>
    <row r="94" spans="1:31" outlineLevel="1" x14ac:dyDescent="0.25">
      <c r="A94" s="86">
        <f t="shared" si="13"/>
        <v>13</v>
      </c>
      <c r="B94" s="109">
        <f t="shared" si="11"/>
        <v>86</v>
      </c>
      <c r="C94" s="124"/>
      <c r="D94" s="217"/>
      <c r="E94" s="38"/>
      <c r="F94" s="190" t="s">
        <v>38</v>
      </c>
      <c r="G94" s="69" t="s">
        <v>403</v>
      </c>
      <c r="H94" s="14" t="s">
        <v>47</v>
      </c>
      <c r="I94" s="21">
        <f>VLOOKUP(K94,枚葉項目値!$A:$C,2,FALSE)</f>
        <v>94</v>
      </c>
      <c r="J94" s="21" t="s">
        <v>15</v>
      </c>
      <c r="K94" s="76" t="s">
        <v>404</v>
      </c>
      <c r="L94" s="24" t="s">
        <v>17</v>
      </c>
      <c r="M94" s="99" t="s">
        <v>405</v>
      </c>
      <c r="N94" s="109">
        <f t="shared" si="12"/>
        <v>86</v>
      </c>
      <c r="O94" s="97" t="s">
        <v>38</v>
      </c>
      <c r="P94" s="138" t="str">
        <f>Sheet1!D86</f>
        <v>#条件選択( &amp;bt[86] = 1 , &amp;色付き ,&amp;bt[86] = 0 , &amp;色なし )</v>
      </c>
      <c r="R94" s="71"/>
      <c r="S94" s="72"/>
      <c r="T94" s="72"/>
      <c r="U94" s="72"/>
      <c r="V94" s="72"/>
      <c r="W94" s="72"/>
      <c r="X94" s="72"/>
      <c r="Y94" s="162" t="s">
        <v>406</v>
      </c>
      <c r="Z94" s="83"/>
      <c r="AA94" s="83"/>
      <c r="AB94" s="83"/>
      <c r="AC94" s="83"/>
      <c r="AD94" s="72"/>
      <c r="AE94" s="73"/>
    </row>
    <row r="95" spans="1:31" outlineLevel="1" x14ac:dyDescent="0.25">
      <c r="A95" s="86">
        <f t="shared" si="13"/>
        <v>13</v>
      </c>
      <c r="B95" s="109">
        <f t="shared" si="11"/>
        <v>87</v>
      </c>
      <c r="C95" s="124"/>
      <c r="D95" s="217"/>
      <c r="E95" s="38"/>
      <c r="F95" s="190" t="s">
        <v>38</v>
      </c>
      <c r="G95" s="69" t="s">
        <v>407</v>
      </c>
      <c r="H95" s="14" t="s">
        <v>47</v>
      </c>
      <c r="I95" s="21">
        <f>VLOOKUP(K95,枚葉項目値!$A:$C,2,FALSE)</f>
        <v>95</v>
      </c>
      <c r="J95" s="21" t="s">
        <v>15</v>
      </c>
      <c r="K95" s="76" t="s">
        <v>408</v>
      </c>
      <c r="L95" s="24" t="s">
        <v>17</v>
      </c>
      <c r="M95" s="99" t="s">
        <v>409</v>
      </c>
      <c r="N95" s="109">
        <f t="shared" si="12"/>
        <v>87</v>
      </c>
      <c r="O95" s="97" t="s">
        <v>38</v>
      </c>
      <c r="P95" s="138" t="str">
        <f>Sheet1!D87</f>
        <v>#条件選択( &amp;bt[87] = 1 , &amp;色付き ,&amp;bt[87] = 0 , &amp;色なし )</v>
      </c>
      <c r="R95" s="71"/>
      <c r="S95" s="72"/>
      <c r="T95" s="72"/>
      <c r="U95" s="72"/>
      <c r="V95" s="72"/>
      <c r="W95" s="72"/>
      <c r="X95" s="72"/>
      <c r="Y95" s="162" t="s">
        <v>410</v>
      </c>
      <c r="Z95" s="83"/>
      <c r="AA95" s="83"/>
      <c r="AB95" s="83"/>
      <c r="AC95" s="83"/>
      <c r="AD95" s="72"/>
      <c r="AE95" s="73"/>
    </row>
    <row r="96" spans="1:31" outlineLevel="1" x14ac:dyDescent="0.25">
      <c r="A96" s="86">
        <f t="shared" si="13"/>
        <v>13</v>
      </c>
      <c r="B96" s="109">
        <f t="shared" si="11"/>
        <v>88</v>
      </c>
      <c r="C96" s="124"/>
      <c r="D96" s="218"/>
      <c r="E96" s="38"/>
      <c r="F96" s="191" t="s">
        <v>38</v>
      </c>
      <c r="G96" s="70" t="s">
        <v>411</v>
      </c>
      <c r="H96" s="14" t="s">
        <v>47</v>
      </c>
      <c r="I96" s="21">
        <f>VLOOKUP(K96,枚葉項目値!$A:$C,2,FALSE)</f>
        <v>96</v>
      </c>
      <c r="J96" s="21" t="s">
        <v>15</v>
      </c>
      <c r="K96" s="76" t="s">
        <v>412</v>
      </c>
      <c r="L96" s="24" t="s">
        <v>17</v>
      </c>
      <c r="M96" s="99" t="s">
        <v>413</v>
      </c>
      <c r="N96" s="109">
        <f t="shared" si="12"/>
        <v>88</v>
      </c>
      <c r="O96" s="97" t="s">
        <v>38</v>
      </c>
      <c r="P96" s="138" t="str">
        <f>Sheet1!D88</f>
        <v>#条件選択( &amp;bt[88] = 1 , &amp;色付き ,&amp;bt[88] = 0 , &amp;色なし )</v>
      </c>
      <c r="R96" s="71"/>
      <c r="S96" s="72"/>
      <c r="T96" s="72"/>
      <c r="U96" s="72"/>
      <c r="V96" s="72"/>
      <c r="W96" s="72"/>
      <c r="X96" s="72"/>
      <c r="Y96" s="160"/>
      <c r="Z96" s="83"/>
      <c r="AA96" s="83"/>
      <c r="AB96" s="83"/>
      <c r="AC96" s="83"/>
      <c r="AD96" s="72"/>
      <c r="AE96" s="73"/>
    </row>
    <row r="97" spans="1:31" x14ac:dyDescent="0.25">
      <c r="A97" s="86">
        <v>14</v>
      </c>
      <c r="B97" s="107">
        <f t="shared" si="11"/>
        <v>89</v>
      </c>
      <c r="C97" s="124"/>
      <c r="D97" s="216" t="s">
        <v>414</v>
      </c>
      <c r="E97" s="38"/>
      <c r="F97" s="189" t="s">
        <v>38</v>
      </c>
      <c r="G97" s="68" t="s">
        <v>415</v>
      </c>
      <c r="H97" s="14" t="s">
        <v>47</v>
      </c>
      <c r="I97" s="21">
        <f>VLOOKUP(K97,枚葉項目値!$A:$C,2,FALSE)</f>
        <v>67</v>
      </c>
      <c r="J97" s="21" t="s">
        <v>15</v>
      </c>
      <c r="K97" s="76" t="s">
        <v>416</v>
      </c>
      <c r="L97" s="24" t="s">
        <v>17</v>
      </c>
      <c r="M97" s="99" t="s">
        <v>417</v>
      </c>
      <c r="N97" s="107">
        <f t="shared" si="12"/>
        <v>89</v>
      </c>
      <c r="O97" s="97" t="s">
        <v>38</v>
      </c>
      <c r="P97" s="138" t="str">
        <f>Sheet1!D89</f>
        <v>#条件選択( &amp;bt[89] = 1 , &amp;色付き ,&amp;bt[89] = 0 , &amp;色なし )</v>
      </c>
      <c r="R97" s="71"/>
      <c r="S97" s="72"/>
      <c r="T97" s="72"/>
      <c r="U97" s="72"/>
      <c r="V97" s="72"/>
      <c r="W97" s="72"/>
      <c r="X97" s="72"/>
      <c r="Y97" s="160"/>
      <c r="Z97" s="83"/>
      <c r="AA97" s="83"/>
      <c r="AB97" s="83"/>
      <c r="AC97" s="83"/>
      <c r="AD97" s="72"/>
      <c r="AE97" s="73"/>
    </row>
    <row r="98" spans="1:31" outlineLevel="1" x14ac:dyDescent="0.25">
      <c r="A98" s="86">
        <f t="shared" si="13"/>
        <v>14</v>
      </c>
      <c r="B98" s="107">
        <f t="shared" si="11"/>
        <v>90</v>
      </c>
      <c r="C98" s="125"/>
      <c r="D98" s="218"/>
      <c r="E98" s="38"/>
      <c r="F98" s="191" t="s">
        <v>38</v>
      </c>
      <c r="G98" s="70" t="s">
        <v>418</v>
      </c>
      <c r="H98" s="14" t="s">
        <v>47</v>
      </c>
      <c r="I98" s="21">
        <f>VLOOKUP(K98,枚葉項目値!$A:$C,2,FALSE)</f>
        <v>102</v>
      </c>
      <c r="J98" s="21" t="s">
        <v>15</v>
      </c>
      <c r="K98" s="77" t="s">
        <v>419</v>
      </c>
      <c r="L98" s="24" t="s">
        <v>17</v>
      </c>
      <c r="M98" s="99" t="s">
        <v>420</v>
      </c>
      <c r="N98" s="107">
        <f t="shared" si="12"/>
        <v>90</v>
      </c>
      <c r="O98" s="97" t="s">
        <v>38</v>
      </c>
      <c r="P98" s="138" t="str">
        <f>Sheet1!D90</f>
        <v>#条件選択( &amp;bt[90] = 1 , &amp;色付き ,&amp;bt[90] = 0 , &amp;色なし )</v>
      </c>
      <c r="R98" s="71"/>
      <c r="S98" s="72"/>
      <c r="T98" s="72"/>
      <c r="U98" s="72"/>
      <c r="V98" s="72"/>
      <c r="W98" s="72"/>
      <c r="X98" s="72"/>
      <c r="Y98" s="160"/>
      <c r="Z98" s="83"/>
      <c r="AA98" s="83"/>
      <c r="AB98" s="83"/>
      <c r="AC98" s="83"/>
      <c r="AD98" s="72"/>
      <c r="AE98" s="73"/>
    </row>
    <row r="99" spans="1:31" x14ac:dyDescent="0.25">
      <c r="A99" s="86">
        <v>15</v>
      </c>
      <c r="B99" s="107">
        <f t="shared" si="11"/>
        <v>91</v>
      </c>
      <c r="C99" s="151"/>
      <c r="D99" s="152"/>
      <c r="E99" s="153"/>
      <c r="F99" s="192" t="s">
        <v>38</v>
      </c>
      <c r="G99" s="154" t="s">
        <v>421</v>
      </c>
      <c r="H99" s="155" t="s">
        <v>47</v>
      </c>
      <c r="I99" s="21">
        <f>VLOOKUP(K99,枚葉項目値!$A:$C,2,FALSE)</f>
        <v>101</v>
      </c>
      <c r="J99" s="21" t="s">
        <v>15</v>
      </c>
      <c r="K99" s="76" t="s">
        <v>422</v>
      </c>
      <c r="L99" s="24" t="s">
        <v>17</v>
      </c>
      <c r="M99" s="99" t="s">
        <v>423</v>
      </c>
      <c r="N99" s="107">
        <f t="shared" si="12"/>
        <v>91</v>
      </c>
      <c r="O99" s="97" t="s">
        <v>38</v>
      </c>
      <c r="P99" s="138" t="str">
        <f>Sheet1!D91</f>
        <v>#条件選択( &amp;bt[91] = 1 , &amp;色付き ,&amp;bt[91] = 0 , &amp;色なし )</v>
      </c>
      <c r="R99" s="71"/>
      <c r="S99" s="72"/>
      <c r="T99" s="72"/>
      <c r="U99" s="72"/>
      <c r="V99" s="72"/>
      <c r="W99" s="72"/>
      <c r="X99" s="72"/>
      <c r="Y99" s="160"/>
      <c r="Z99" s="83"/>
      <c r="AA99" s="83"/>
      <c r="AB99" s="83"/>
      <c r="AC99" s="83"/>
      <c r="AD99" s="72"/>
      <c r="AE99" s="73"/>
    </row>
    <row r="100" spans="1:31" x14ac:dyDescent="0.25">
      <c r="A100" s="86">
        <v>15</v>
      </c>
      <c r="B100" s="107">
        <f t="shared" si="11"/>
        <v>92</v>
      </c>
      <c r="C100" s="132"/>
      <c r="D100" s="39"/>
      <c r="E100" s="38"/>
      <c r="F100" s="193" t="s">
        <v>38</v>
      </c>
      <c r="G100" s="130" t="s">
        <v>424</v>
      </c>
      <c r="H100" s="131" t="s">
        <v>39</v>
      </c>
      <c r="I100" s="21">
        <f>VLOOKUP(K100,枚葉項目値!$A:$C,2,FALSE)</f>
        <v>37</v>
      </c>
      <c r="J100" s="21" t="s">
        <v>15</v>
      </c>
      <c r="K100" s="76" t="s">
        <v>425</v>
      </c>
      <c r="L100" s="24" t="s">
        <v>17</v>
      </c>
      <c r="M100" s="99" t="s">
        <v>426</v>
      </c>
      <c r="N100" s="107">
        <f t="shared" si="12"/>
        <v>92</v>
      </c>
      <c r="O100" s="97"/>
      <c r="P100" s="138"/>
      <c r="R100" s="71"/>
      <c r="S100" s="72"/>
      <c r="T100" s="72"/>
      <c r="U100" s="72"/>
      <c r="V100" s="72"/>
      <c r="W100" s="72"/>
      <c r="X100" s="72"/>
      <c r="Y100" s="160"/>
      <c r="Z100" s="83"/>
      <c r="AA100" s="83"/>
      <c r="AB100" s="83"/>
      <c r="AC100" s="83"/>
      <c r="AD100" s="72"/>
      <c r="AE100" s="73"/>
    </row>
    <row r="101" spans="1:31" x14ac:dyDescent="0.25">
      <c r="A101" s="86">
        <v>15</v>
      </c>
      <c r="B101" s="107">
        <f t="shared" si="11"/>
        <v>93</v>
      </c>
      <c r="C101" s="132"/>
      <c r="D101" s="43"/>
      <c r="E101" s="40"/>
      <c r="F101" s="193" t="s">
        <v>38</v>
      </c>
      <c r="G101" s="130" t="s">
        <v>427</v>
      </c>
      <c r="H101" s="131" t="s">
        <v>47</v>
      </c>
      <c r="I101" s="21">
        <f>VLOOKUP(K101,枚葉項目値!$A:$C,2,FALSE)</f>
        <v>38</v>
      </c>
      <c r="J101" s="21" t="s">
        <v>15</v>
      </c>
      <c r="K101" s="76" t="s">
        <v>428</v>
      </c>
      <c r="L101" s="24" t="s">
        <v>17</v>
      </c>
      <c r="M101" s="99" t="s">
        <v>429</v>
      </c>
      <c r="N101" s="107">
        <f t="shared" si="12"/>
        <v>93</v>
      </c>
      <c r="O101" s="97"/>
      <c r="P101" s="138"/>
      <c r="R101" s="71"/>
      <c r="S101" s="72"/>
      <c r="T101" s="72"/>
      <c r="U101" s="72"/>
      <c r="V101" s="72"/>
      <c r="W101" s="72"/>
      <c r="X101" s="72"/>
      <c r="Y101" s="162" t="s">
        <v>430</v>
      </c>
      <c r="Z101" s="83"/>
      <c r="AA101" s="83"/>
      <c r="AB101" s="83"/>
      <c r="AC101" s="83"/>
      <c r="AD101" s="72"/>
      <c r="AE101" s="73" t="s">
        <v>431</v>
      </c>
    </row>
    <row r="102" spans="1:31" x14ac:dyDescent="0.25">
      <c r="A102" s="86">
        <v>15</v>
      </c>
      <c r="B102" s="107">
        <f t="shared" si="11"/>
        <v>94</v>
      </c>
      <c r="C102" s="132"/>
      <c r="D102" s="43"/>
      <c r="E102" s="40"/>
      <c r="F102" s="193" t="s">
        <v>38</v>
      </c>
      <c r="G102" s="130" t="s">
        <v>432</v>
      </c>
      <c r="H102" s="131" t="s">
        <v>39</v>
      </c>
      <c r="I102" s="21">
        <f>VLOOKUP(K102,枚葉項目値!$A:$C,2,FALSE)</f>
        <v>39</v>
      </c>
      <c r="J102" s="21" t="s">
        <v>15</v>
      </c>
      <c r="K102" s="76" t="s">
        <v>433</v>
      </c>
      <c r="L102" s="24" t="s">
        <v>17</v>
      </c>
      <c r="M102" s="99" t="s">
        <v>434</v>
      </c>
      <c r="N102" s="107">
        <f t="shared" si="12"/>
        <v>94</v>
      </c>
      <c r="O102" s="97"/>
      <c r="P102" s="138"/>
      <c r="R102" s="71"/>
      <c r="S102" s="72"/>
      <c r="T102" s="72"/>
      <c r="U102" s="72"/>
      <c r="V102" s="72"/>
      <c r="W102" s="72"/>
      <c r="X102" s="72"/>
      <c r="Y102" s="160"/>
      <c r="Z102" s="83"/>
      <c r="AA102" s="83"/>
      <c r="AB102" s="83"/>
      <c r="AC102" s="83"/>
      <c r="AD102" s="72"/>
      <c r="AE102" s="73"/>
    </row>
    <row r="103" spans="1:31" x14ac:dyDescent="0.25">
      <c r="A103" s="86">
        <v>15</v>
      </c>
      <c r="B103" s="107">
        <f t="shared" si="11"/>
        <v>95</v>
      </c>
      <c r="C103" s="132"/>
      <c r="D103" s="43"/>
      <c r="E103" s="40"/>
      <c r="F103" s="193" t="s">
        <v>38</v>
      </c>
      <c r="G103" s="130" t="s">
        <v>435</v>
      </c>
      <c r="H103" s="131" t="s">
        <v>47</v>
      </c>
      <c r="I103" s="21">
        <f>VLOOKUP(K103,枚葉項目値!$A:$C,2,FALSE)</f>
        <v>40</v>
      </c>
      <c r="J103" s="21" t="s">
        <v>15</v>
      </c>
      <c r="K103" s="76" t="s">
        <v>436</v>
      </c>
      <c r="L103" s="24" t="s">
        <v>17</v>
      </c>
      <c r="M103" s="99" t="s">
        <v>437</v>
      </c>
      <c r="N103" s="107">
        <f t="shared" si="12"/>
        <v>95</v>
      </c>
      <c r="O103" s="97"/>
      <c r="P103" s="138"/>
      <c r="R103" s="71"/>
      <c r="S103" s="72"/>
      <c r="T103" s="72"/>
      <c r="U103" s="72"/>
      <c r="V103" s="72"/>
      <c r="W103" s="72"/>
      <c r="X103" s="72"/>
      <c r="Y103" s="160" t="s">
        <v>430</v>
      </c>
      <c r="Z103" s="83"/>
      <c r="AA103" s="83"/>
      <c r="AB103" s="83"/>
      <c r="AC103" s="83"/>
      <c r="AD103" s="72"/>
      <c r="AE103" s="73" t="s">
        <v>431</v>
      </c>
    </row>
    <row r="104" spans="1:31" x14ac:dyDescent="0.25">
      <c r="A104" s="86">
        <v>15</v>
      </c>
      <c r="B104" s="107">
        <f t="shared" si="11"/>
        <v>96</v>
      </c>
      <c r="C104" s="132"/>
      <c r="D104" s="43"/>
      <c r="E104" s="40"/>
      <c r="F104" s="193" t="s">
        <v>38</v>
      </c>
      <c r="G104" s="130" t="s">
        <v>438</v>
      </c>
      <c r="H104" s="131" t="s">
        <v>39</v>
      </c>
      <c r="I104" s="21">
        <f>VLOOKUP(K104,枚葉項目値!$A:$C,2,FALSE)</f>
        <v>41</v>
      </c>
      <c r="J104" s="21" t="s">
        <v>15</v>
      </c>
      <c r="K104" s="76" t="s">
        <v>439</v>
      </c>
      <c r="L104" s="24" t="s">
        <v>17</v>
      </c>
      <c r="M104" s="99" t="s">
        <v>440</v>
      </c>
      <c r="N104" s="107">
        <f t="shared" si="12"/>
        <v>96</v>
      </c>
      <c r="O104" s="97"/>
      <c r="P104" s="138"/>
      <c r="R104" s="71"/>
      <c r="S104" s="72"/>
      <c r="T104" s="72"/>
      <c r="U104" s="72"/>
      <c r="V104" s="72"/>
      <c r="W104" s="72"/>
      <c r="X104" s="72"/>
      <c r="Y104" s="160"/>
      <c r="Z104" s="83"/>
      <c r="AA104" s="83"/>
      <c r="AB104" s="83"/>
      <c r="AC104" s="83"/>
      <c r="AD104" s="72"/>
      <c r="AE104" s="73"/>
    </row>
    <row r="105" spans="1:31" x14ac:dyDescent="0.25">
      <c r="A105" s="86">
        <v>15</v>
      </c>
      <c r="B105" s="107">
        <f t="shared" si="11"/>
        <v>97</v>
      </c>
      <c r="C105" s="132"/>
      <c r="D105" s="43"/>
      <c r="E105" s="40"/>
      <c r="F105" s="193" t="s">
        <v>38</v>
      </c>
      <c r="G105" s="130" t="s">
        <v>441</v>
      </c>
      <c r="H105" s="131" t="s">
        <v>47</v>
      </c>
      <c r="I105" s="21">
        <f>VLOOKUP(K105,枚葉項目値!$A:$C,2,FALSE)</f>
        <v>42</v>
      </c>
      <c r="J105" s="21" t="s">
        <v>15</v>
      </c>
      <c r="K105" s="76" t="s">
        <v>442</v>
      </c>
      <c r="L105" s="24" t="s">
        <v>17</v>
      </c>
      <c r="M105" s="99" t="s">
        <v>443</v>
      </c>
      <c r="N105" s="107">
        <f t="shared" si="12"/>
        <v>97</v>
      </c>
      <c r="O105" s="97"/>
      <c r="P105" s="138"/>
      <c r="R105" s="71"/>
      <c r="S105" s="72"/>
      <c r="T105" s="72"/>
      <c r="U105" s="72"/>
      <c r="V105" s="72"/>
      <c r="W105" s="72"/>
      <c r="X105" s="72"/>
      <c r="Y105" s="160" t="s">
        <v>430</v>
      </c>
      <c r="Z105" s="83"/>
      <c r="AA105" s="83"/>
      <c r="AB105" s="83"/>
      <c r="AC105" s="83"/>
      <c r="AD105" s="72"/>
      <c r="AE105" s="73" t="s">
        <v>178</v>
      </c>
    </row>
    <row r="106" spans="1:31" x14ac:dyDescent="0.25">
      <c r="A106" s="86">
        <v>15</v>
      </c>
      <c r="B106" s="107">
        <f t="shared" si="11"/>
        <v>98</v>
      </c>
      <c r="C106" s="132"/>
      <c r="D106" s="43"/>
      <c r="E106" s="40"/>
      <c r="F106" s="193" t="s">
        <v>38</v>
      </c>
      <c r="G106" s="130" t="s">
        <v>444</v>
      </c>
      <c r="H106" s="131" t="s">
        <v>39</v>
      </c>
      <c r="I106" s="21">
        <f>VLOOKUP(K106,枚葉項目値!$A:$C,2,FALSE)</f>
        <v>43</v>
      </c>
      <c r="J106" s="21" t="s">
        <v>15</v>
      </c>
      <c r="K106" s="76" t="s">
        <v>445</v>
      </c>
      <c r="L106" s="24" t="s">
        <v>17</v>
      </c>
      <c r="M106" s="99" t="s">
        <v>446</v>
      </c>
      <c r="N106" s="107">
        <f t="shared" si="12"/>
        <v>98</v>
      </c>
      <c r="O106" s="97"/>
      <c r="P106" s="138"/>
      <c r="R106" s="71"/>
      <c r="S106" s="72"/>
      <c r="T106" s="72"/>
      <c r="U106" s="72"/>
      <c r="V106" s="72"/>
      <c r="W106" s="72"/>
      <c r="X106" s="72"/>
      <c r="Y106" s="160"/>
      <c r="Z106" s="83"/>
      <c r="AA106" s="83"/>
      <c r="AB106" s="83"/>
      <c r="AC106" s="83"/>
      <c r="AD106" s="72"/>
      <c r="AE106" s="73"/>
    </row>
    <row r="107" spans="1:31" x14ac:dyDescent="0.25">
      <c r="A107" s="86">
        <v>15</v>
      </c>
      <c r="B107" s="107">
        <f t="shared" si="11"/>
        <v>99</v>
      </c>
      <c r="C107" s="132"/>
      <c r="D107" s="43"/>
      <c r="E107" s="40"/>
      <c r="F107" s="193" t="s">
        <v>38</v>
      </c>
      <c r="G107" s="130" t="s">
        <v>447</v>
      </c>
      <c r="H107" s="131" t="s">
        <v>47</v>
      </c>
      <c r="I107" s="21">
        <f>VLOOKUP(K107,枚葉項目値!$A:$C,2,FALSE)</f>
        <v>44</v>
      </c>
      <c r="J107" s="21" t="s">
        <v>15</v>
      </c>
      <c r="K107" s="76" t="s">
        <v>448</v>
      </c>
      <c r="L107" s="24" t="s">
        <v>17</v>
      </c>
      <c r="M107" s="99" t="s">
        <v>449</v>
      </c>
      <c r="N107" s="107">
        <f t="shared" si="12"/>
        <v>99</v>
      </c>
      <c r="O107" s="97"/>
      <c r="P107" s="138"/>
      <c r="R107" s="71"/>
      <c r="S107" s="72"/>
      <c r="T107" s="72"/>
      <c r="U107" s="72"/>
      <c r="V107" s="72"/>
      <c r="W107" s="72"/>
      <c r="X107" s="72"/>
      <c r="Y107" s="160" t="s">
        <v>430</v>
      </c>
      <c r="Z107" s="83"/>
      <c r="AA107" s="83"/>
      <c r="AB107" s="83"/>
      <c r="AC107" s="83"/>
      <c r="AD107" s="72"/>
      <c r="AE107" s="73" t="s">
        <v>450</v>
      </c>
    </row>
    <row r="108" spans="1:31" x14ac:dyDescent="0.25">
      <c r="A108" s="86">
        <v>15</v>
      </c>
      <c r="B108" s="107">
        <v>100</v>
      </c>
      <c r="C108" s="132" t="s">
        <v>451</v>
      </c>
      <c r="D108" s="39"/>
      <c r="E108" s="38"/>
      <c r="F108" s="193" t="s">
        <v>38</v>
      </c>
      <c r="G108" s="130" t="s">
        <v>452</v>
      </c>
      <c r="H108" s="131" t="s">
        <v>57</v>
      </c>
      <c r="I108" s="21">
        <f>VLOOKUP(K108,枚葉項目値!$A:$C,2,FALSE)</f>
        <v>99</v>
      </c>
      <c r="J108" s="21" t="s">
        <v>15</v>
      </c>
      <c r="K108" s="76" t="s">
        <v>453</v>
      </c>
      <c r="L108" s="24" t="s">
        <v>17</v>
      </c>
      <c r="M108" s="99" t="s">
        <v>454</v>
      </c>
      <c r="N108" s="107">
        <v>100</v>
      </c>
      <c r="O108" s="97"/>
      <c r="P108" s="138"/>
      <c r="R108" s="71"/>
      <c r="S108" s="72"/>
      <c r="T108" s="72"/>
      <c r="U108" s="72"/>
      <c r="V108" s="72"/>
      <c r="W108" s="72"/>
      <c r="X108" s="72"/>
      <c r="Y108" s="160"/>
      <c r="Z108" s="83"/>
      <c r="AA108" s="83"/>
      <c r="AB108" s="83"/>
      <c r="AC108" s="83"/>
      <c r="AD108" s="72"/>
      <c r="AE108" s="73" t="s">
        <v>455</v>
      </c>
    </row>
    <row r="109" spans="1:31" x14ac:dyDescent="0.25">
      <c r="A109" s="86">
        <v>15</v>
      </c>
      <c r="B109" s="107">
        <v>101</v>
      </c>
      <c r="C109" s="132"/>
      <c r="D109" s="39"/>
      <c r="E109" s="38"/>
      <c r="F109" s="193" t="s">
        <v>38</v>
      </c>
      <c r="G109" s="130" t="s">
        <v>456</v>
      </c>
      <c r="H109" s="131" t="s">
        <v>47</v>
      </c>
      <c r="I109" s="21">
        <f>VLOOKUP(K109,枚葉項目値!$A:$C,2,FALSE)</f>
        <v>100</v>
      </c>
      <c r="J109" s="21" t="s">
        <v>15</v>
      </c>
      <c r="K109" s="76" t="s">
        <v>457</v>
      </c>
      <c r="L109" s="24" t="s">
        <v>17</v>
      </c>
      <c r="M109" s="99" t="s">
        <v>458</v>
      </c>
      <c r="N109" s="107">
        <v>101</v>
      </c>
      <c r="O109" s="97"/>
      <c r="P109" s="138"/>
      <c r="R109" s="71"/>
      <c r="S109" s="72"/>
      <c r="T109" s="72"/>
      <c r="U109" s="72"/>
      <c r="V109" s="72"/>
      <c r="W109" s="72"/>
      <c r="X109" s="72"/>
      <c r="Y109" s="160" t="s">
        <v>430</v>
      </c>
      <c r="Z109" s="83"/>
      <c r="AA109" s="83"/>
      <c r="AB109" s="83"/>
      <c r="AC109" s="83"/>
      <c r="AD109" s="72"/>
      <c r="AE109" s="73"/>
    </row>
    <row r="110" spans="1:31" x14ac:dyDescent="0.25">
      <c r="A110" s="86">
        <v>15</v>
      </c>
      <c r="B110" s="107">
        <v>102</v>
      </c>
      <c r="C110" s="95"/>
      <c r="D110" s="44"/>
      <c r="E110" s="45"/>
      <c r="F110" s="95" t="s">
        <v>38</v>
      </c>
      <c r="G110" s="23" t="s">
        <v>459</v>
      </c>
      <c r="H110" s="171" t="s">
        <v>39</v>
      </c>
      <c r="I110">
        <v>101</v>
      </c>
      <c r="K110" s="172" t="s">
        <v>67</v>
      </c>
      <c r="M110" s="99" t="s">
        <v>460</v>
      </c>
      <c r="N110" s="107">
        <v>102</v>
      </c>
      <c r="O110" s="97"/>
    </row>
    <row r="112" spans="1:31" s="199" customFormat="1" x14ac:dyDescent="0.25">
      <c r="A112" s="194">
        <v>16</v>
      </c>
      <c r="B112" s="194">
        <v>103</v>
      </c>
      <c r="C112" s="195"/>
      <c r="D112" s="196"/>
      <c r="E112" s="197"/>
      <c r="F112" s="195"/>
      <c r="G112" s="198" t="s">
        <v>461</v>
      </c>
      <c r="H112" s="199" t="s">
        <v>462</v>
      </c>
      <c r="I112" s="199">
        <v>400</v>
      </c>
      <c r="J112" s="200" t="s">
        <v>15</v>
      </c>
      <c r="K112" s="201" t="str">
        <f>G112</f>
        <v>シモダ外注</v>
      </c>
      <c r="L112" s="202" t="s">
        <v>17</v>
      </c>
      <c r="M112" s="203"/>
      <c r="N112" s="204"/>
      <c r="P112" s="205"/>
      <c r="R112" s="202"/>
      <c r="S112" s="206"/>
      <c r="T112" s="206"/>
      <c r="U112" s="206"/>
      <c r="V112" s="206"/>
      <c r="W112" s="206"/>
      <c r="X112" s="206"/>
      <c r="Y112" s="207"/>
      <c r="Z112" s="206"/>
      <c r="AA112" s="206"/>
      <c r="AB112" s="206"/>
      <c r="AC112" s="206"/>
      <c r="AD112" s="206"/>
      <c r="AE112" s="208"/>
    </row>
    <row r="113" spans="3:13" x14ac:dyDescent="0.25">
      <c r="C113" s="95"/>
      <c r="D113" s="44"/>
      <c r="E113" s="45"/>
      <c r="F113" s="95"/>
      <c r="G113" s="23"/>
    </row>
    <row r="114" spans="3:13" x14ac:dyDescent="0.25">
      <c r="C114" s="95"/>
      <c r="D114" s="44"/>
      <c r="E114" s="45"/>
      <c r="F114" s="95"/>
      <c r="G114" s="23"/>
      <c r="K114" s="24" t="s">
        <v>877</v>
      </c>
    </row>
    <row r="115" spans="3:13" x14ac:dyDescent="0.25">
      <c r="C115" s="95"/>
      <c r="D115" s="44"/>
      <c r="E115" s="45"/>
      <c r="F115" s="95"/>
      <c r="G115" s="23"/>
      <c r="K115" s="24" t="s">
        <v>878</v>
      </c>
    </row>
    <row r="116" spans="3:13" x14ac:dyDescent="0.25">
      <c r="C116" s="95"/>
      <c r="D116" s="44"/>
      <c r="E116" s="45"/>
      <c r="F116" s="95"/>
      <c r="G116" s="23"/>
      <c r="K116" s="24" t="s">
        <v>879</v>
      </c>
    </row>
    <row r="117" spans="3:13" x14ac:dyDescent="0.25">
      <c r="C117" s="95"/>
      <c r="D117" s="44"/>
      <c r="E117" s="45"/>
      <c r="F117" s="95"/>
      <c r="G117" s="23"/>
      <c r="K117" s="24" t="s">
        <v>880</v>
      </c>
    </row>
    <row r="118" spans="3:13" x14ac:dyDescent="0.25">
      <c r="C118" s="95"/>
      <c r="D118" s="44"/>
      <c r="E118" s="45"/>
      <c r="F118" s="95"/>
      <c r="G118" s="23"/>
      <c r="K118" s="209" t="s">
        <v>881</v>
      </c>
      <c r="L118" s="209"/>
      <c r="M118" s="209"/>
    </row>
    <row r="119" spans="3:13" x14ac:dyDescent="0.25">
      <c r="C119" s="95"/>
      <c r="D119" s="44"/>
      <c r="E119" s="45"/>
      <c r="F119" s="95"/>
      <c r="G119" s="23"/>
    </row>
    <row r="120" spans="3:13" x14ac:dyDescent="0.25">
      <c r="C120" s="95"/>
      <c r="D120" s="44"/>
      <c r="E120" s="45"/>
      <c r="F120" s="95"/>
      <c r="G120" s="23"/>
    </row>
    <row r="121" spans="3:13" x14ac:dyDescent="0.25">
      <c r="C121" s="95"/>
      <c r="D121" s="44"/>
      <c r="E121" s="45"/>
      <c r="F121" s="95"/>
      <c r="G121" s="23"/>
    </row>
    <row r="122" spans="3:13" x14ac:dyDescent="0.25">
      <c r="C122" s="95"/>
      <c r="D122" s="44"/>
      <c r="E122" s="45"/>
      <c r="F122" s="95"/>
      <c r="G122" s="23"/>
    </row>
    <row r="123" spans="3:13" x14ac:dyDescent="0.25">
      <c r="C123" s="95"/>
      <c r="D123" s="44"/>
      <c r="E123" s="45"/>
      <c r="F123" s="95"/>
      <c r="G123" s="23"/>
    </row>
    <row r="124" spans="3:13" x14ac:dyDescent="0.25">
      <c r="C124" s="95"/>
      <c r="D124" s="44"/>
      <c r="E124" s="45"/>
      <c r="F124" s="95"/>
      <c r="G124" s="23"/>
    </row>
    <row r="125" spans="3:13" x14ac:dyDescent="0.25">
      <c r="C125" s="95"/>
      <c r="D125" s="44"/>
      <c r="E125" s="45"/>
      <c r="F125" s="95"/>
      <c r="G125" s="23"/>
    </row>
    <row r="126" spans="3:13" x14ac:dyDescent="0.25">
      <c r="C126" s="95"/>
      <c r="D126" s="44"/>
      <c r="E126" s="45"/>
      <c r="F126" s="95"/>
      <c r="G126" s="23"/>
    </row>
    <row r="127" spans="3:13" x14ac:dyDescent="0.25">
      <c r="C127" s="95"/>
      <c r="D127" s="44"/>
      <c r="E127" s="45"/>
      <c r="F127" s="95"/>
      <c r="G127" s="23"/>
    </row>
    <row r="128" spans="3:13" x14ac:dyDescent="0.25">
      <c r="C128" s="95"/>
      <c r="D128" s="44"/>
      <c r="E128" s="45"/>
      <c r="F128" s="95"/>
      <c r="G128" s="23"/>
    </row>
    <row r="129" spans="3:7" x14ac:dyDescent="0.25">
      <c r="C129" s="95"/>
      <c r="D129" s="44"/>
      <c r="E129" s="45"/>
      <c r="F129" s="95"/>
      <c r="G129" s="23"/>
    </row>
    <row r="130" spans="3:7" x14ac:dyDescent="0.25">
      <c r="C130" s="95"/>
      <c r="D130" s="44"/>
      <c r="E130" s="45"/>
      <c r="F130" s="95"/>
      <c r="G130" s="23"/>
    </row>
    <row r="131" spans="3:7" x14ac:dyDescent="0.25">
      <c r="C131" s="95"/>
      <c r="D131" s="44"/>
      <c r="E131" s="45"/>
      <c r="F131" s="95"/>
      <c r="G131" s="23"/>
    </row>
    <row r="132" spans="3:7" x14ac:dyDescent="0.25">
      <c r="C132" s="95"/>
      <c r="D132" s="44"/>
      <c r="E132" s="45"/>
      <c r="F132" s="95"/>
      <c r="G132" s="23"/>
    </row>
    <row r="133" spans="3:7" x14ac:dyDescent="0.25">
      <c r="C133" s="95"/>
      <c r="D133" s="44"/>
      <c r="E133" s="45"/>
      <c r="F133" s="95"/>
      <c r="G133" s="23"/>
    </row>
    <row r="134" spans="3:7" x14ac:dyDescent="0.25">
      <c r="C134" s="95"/>
      <c r="D134" s="44"/>
      <c r="E134" s="45"/>
      <c r="F134" s="95"/>
      <c r="G134" s="23"/>
    </row>
    <row r="135" spans="3:7" x14ac:dyDescent="0.25">
      <c r="C135" s="95"/>
      <c r="D135" s="44"/>
      <c r="E135" s="45"/>
      <c r="F135" s="95"/>
      <c r="G135" s="23"/>
    </row>
    <row r="136" spans="3:7" x14ac:dyDescent="0.25">
      <c r="C136" s="95"/>
      <c r="D136" s="44"/>
      <c r="E136" s="45"/>
      <c r="F136" s="95"/>
      <c r="G136" s="23"/>
    </row>
    <row r="137" spans="3:7" x14ac:dyDescent="0.25">
      <c r="C137" s="95"/>
      <c r="D137" s="44"/>
      <c r="E137" s="45"/>
      <c r="F137" s="95"/>
      <c r="G137" s="23"/>
    </row>
    <row r="138" spans="3:7" x14ac:dyDescent="0.25">
      <c r="C138" s="95"/>
      <c r="D138" s="44"/>
      <c r="E138" s="45"/>
      <c r="F138" s="95"/>
      <c r="G138" s="23"/>
    </row>
    <row r="139" spans="3:7" x14ac:dyDescent="0.25">
      <c r="C139" s="95"/>
      <c r="D139" s="44"/>
      <c r="E139" s="45"/>
      <c r="F139" s="95"/>
      <c r="G139" s="23"/>
    </row>
    <row r="140" spans="3:7" x14ac:dyDescent="0.25">
      <c r="C140" s="95"/>
      <c r="D140" s="44"/>
      <c r="E140" s="45"/>
      <c r="F140" s="95"/>
      <c r="G140" s="23"/>
    </row>
    <row r="141" spans="3:7" x14ac:dyDescent="0.25">
      <c r="C141" s="95"/>
      <c r="D141" s="44"/>
      <c r="E141" s="45"/>
      <c r="F141" s="95"/>
      <c r="G141" s="23"/>
    </row>
    <row r="142" spans="3:7" x14ac:dyDescent="0.25">
      <c r="C142" s="95"/>
      <c r="D142" s="44"/>
      <c r="E142" s="45"/>
      <c r="F142" s="95"/>
      <c r="G142" s="23"/>
    </row>
    <row r="143" spans="3:7" x14ac:dyDescent="0.25">
      <c r="C143" s="95"/>
      <c r="D143" s="44"/>
      <c r="E143" s="45"/>
      <c r="F143" s="95"/>
      <c r="G143" s="23"/>
    </row>
    <row r="144" spans="3:7" x14ac:dyDescent="0.25">
      <c r="C144" s="95"/>
      <c r="D144" s="44"/>
      <c r="E144" s="45"/>
      <c r="F144" s="95"/>
      <c r="G144" s="23"/>
    </row>
    <row r="145" spans="3:7" x14ac:dyDescent="0.25">
      <c r="C145" s="95"/>
      <c r="D145" s="44"/>
      <c r="E145" s="45"/>
      <c r="F145" s="95"/>
      <c r="G145" s="23"/>
    </row>
    <row r="146" spans="3:7" x14ac:dyDescent="0.25">
      <c r="C146" s="95"/>
      <c r="D146" s="44"/>
      <c r="E146" s="45"/>
      <c r="F146" s="95"/>
      <c r="G146" s="23"/>
    </row>
    <row r="147" spans="3:7" x14ac:dyDescent="0.25">
      <c r="C147" s="95"/>
      <c r="D147" s="44"/>
      <c r="E147" s="45"/>
      <c r="F147" s="95"/>
      <c r="G147" s="23"/>
    </row>
    <row r="148" spans="3:7" x14ac:dyDescent="0.25">
      <c r="C148" s="95"/>
      <c r="D148" s="44"/>
      <c r="E148" s="45"/>
      <c r="F148" s="95"/>
      <c r="G148" s="23"/>
    </row>
    <row r="149" spans="3:7" x14ac:dyDescent="0.25">
      <c r="C149" s="95"/>
      <c r="D149" s="44"/>
      <c r="E149" s="45"/>
      <c r="F149" s="95"/>
      <c r="G149" s="23"/>
    </row>
    <row r="150" spans="3:7" x14ac:dyDescent="0.25">
      <c r="C150" s="95"/>
      <c r="D150" s="44"/>
      <c r="E150" s="45"/>
      <c r="F150" s="95"/>
      <c r="G150" s="23"/>
    </row>
    <row r="151" spans="3:7" x14ac:dyDescent="0.25">
      <c r="C151" s="95"/>
      <c r="D151" s="44"/>
      <c r="E151" s="45"/>
      <c r="F151" s="95"/>
      <c r="G151" s="23"/>
    </row>
    <row r="152" spans="3:7" x14ac:dyDescent="0.25">
      <c r="C152" s="95"/>
      <c r="D152" s="44"/>
      <c r="E152" s="45"/>
      <c r="F152" s="95"/>
      <c r="G152" s="23"/>
    </row>
    <row r="153" spans="3:7" x14ac:dyDescent="0.25">
      <c r="C153" s="95"/>
      <c r="D153" s="44"/>
      <c r="E153" s="45"/>
      <c r="F153" s="95"/>
      <c r="G153" s="23"/>
    </row>
    <row r="154" spans="3:7" x14ac:dyDescent="0.25">
      <c r="C154" s="95"/>
      <c r="D154" s="44"/>
      <c r="E154" s="45"/>
      <c r="F154" s="95"/>
      <c r="G154" s="23"/>
    </row>
    <row r="155" spans="3:7" x14ac:dyDescent="0.25">
      <c r="C155" s="95"/>
      <c r="D155" s="44"/>
      <c r="E155" s="45"/>
      <c r="F155" s="95"/>
      <c r="G155" s="23"/>
    </row>
    <row r="156" spans="3:7" x14ac:dyDescent="0.25">
      <c r="C156" s="95"/>
      <c r="D156" s="44"/>
      <c r="E156" s="45"/>
      <c r="F156" s="95"/>
      <c r="G156" s="23"/>
    </row>
    <row r="157" spans="3:7" x14ac:dyDescent="0.25">
      <c r="C157" s="95"/>
      <c r="D157" s="44"/>
      <c r="E157" s="45"/>
      <c r="F157" s="95"/>
      <c r="G157" s="23"/>
    </row>
    <row r="158" spans="3:7" x14ac:dyDescent="0.25">
      <c r="C158" s="95"/>
      <c r="D158" s="44"/>
      <c r="E158" s="45"/>
      <c r="F158" s="95"/>
      <c r="G158" s="23"/>
    </row>
    <row r="159" spans="3:7" x14ac:dyDescent="0.25">
      <c r="C159" s="95"/>
      <c r="D159" s="44"/>
      <c r="E159" s="45"/>
      <c r="F159" s="95"/>
      <c r="G159" s="23"/>
    </row>
    <row r="160" spans="3:7" x14ac:dyDescent="0.25">
      <c r="C160" s="95"/>
      <c r="D160" s="44"/>
      <c r="E160" s="45"/>
      <c r="F160" s="95"/>
      <c r="G160" s="23"/>
    </row>
    <row r="161" spans="3:7" x14ac:dyDescent="0.25">
      <c r="C161" s="95"/>
      <c r="D161" s="44"/>
      <c r="E161" s="45"/>
      <c r="F161" s="95"/>
      <c r="G161" s="23"/>
    </row>
    <row r="162" spans="3:7" x14ac:dyDescent="0.25">
      <c r="C162" s="95"/>
      <c r="D162" s="44"/>
      <c r="E162" s="45"/>
      <c r="F162" s="95"/>
      <c r="G162" s="23"/>
    </row>
    <row r="163" spans="3:7" x14ac:dyDescent="0.25">
      <c r="C163" s="95"/>
      <c r="D163" s="44"/>
      <c r="E163" s="45"/>
      <c r="F163" s="95"/>
      <c r="G163" s="23"/>
    </row>
    <row r="164" spans="3:7" x14ac:dyDescent="0.25">
      <c r="C164" s="95"/>
      <c r="D164" s="44"/>
      <c r="E164" s="45"/>
      <c r="F164" s="95"/>
      <c r="G164" s="23"/>
    </row>
    <row r="165" spans="3:7" x14ac:dyDescent="0.25">
      <c r="C165" s="95"/>
      <c r="D165" s="44"/>
      <c r="E165" s="45"/>
      <c r="F165" s="95"/>
      <c r="G165" s="23"/>
    </row>
    <row r="166" spans="3:7" x14ac:dyDescent="0.25">
      <c r="C166" s="95"/>
      <c r="D166" s="44"/>
      <c r="E166" s="45"/>
      <c r="F166" s="95"/>
      <c r="G166" s="23"/>
    </row>
    <row r="167" spans="3:7" x14ac:dyDescent="0.25">
      <c r="C167" s="95"/>
      <c r="D167" s="44"/>
      <c r="E167" s="45"/>
      <c r="F167" s="95"/>
      <c r="G167" s="23"/>
    </row>
    <row r="168" spans="3:7" x14ac:dyDescent="0.25">
      <c r="C168" s="95"/>
      <c r="D168" s="44"/>
      <c r="E168" s="45"/>
      <c r="F168" s="95"/>
      <c r="G168" s="23"/>
    </row>
    <row r="169" spans="3:7" x14ac:dyDescent="0.25">
      <c r="C169" s="95"/>
      <c r="D169" s="44"/>
      <c r="E169" s="45"/>
      <c r="F169" s="95"/>
      <c r="G169" s="23"/>
    </row>
    <row r="170" spans="3:7" x14ac:dyDescent="0.25">
      <c r="C170" s="95"/>
      <c r="D170" s="44"/>
      <c r="E170" s="45"/>
      <c r="F170" s="95"/>
      <c r="G170" s="23"/>
    </row>
    <row r="171" spans="3:7" x14ac:dyDescent="0.25">
      <c r="C171" s="95"/>
      <c r="D171" s="44"/>
      <c r="E171" s="45"/>
      <c r="F171" s="95"/>
      <c r="G171" s="23"/>
    </row>
    <row r="172" spans="3:7" x14ac:dyDescent="0.25">
      <c r="C172" s="95"/>
      <c r="D172" s="44"/>
      <c r="E172" s="45"/>
      <c r="F172" s="95"/>
      <c r="G172" s="23"/>
    </row>
    <row r="173" spans="3:7" x14ac:dyDescent="0.25">
      <c r="C173" s="95"/>
      <c r="D173" s="44"/>
      <c r="E173" s="45"/>
      <c r="F173" s="95"/>
      <c r="G173" s="23"/>
    </row>
    <row r="174" spans="3:7" x14ac:dyDescent="0.25">
      <c r="C174" s="95"/>
      <c r="D174" s="44"/>
      <c r="E174" s="45"/>
      <c r="F174" s="95"/>
      <c r="G174" s="23"/>
    </row>
    <row r="175" spans="3:7" x14ac:dyDescent="0.25">
      <c r="C175" s="95"/>
      <c r="D175" s="44"/>
      <c r="E175" s="45"/>
      <c r="F175" s="95"/>
      <c r="G175" s="23"/>
    </row>
    <row r="176" spans="3:7" x14ac:dyDescent="0.25">
      <c r="C176" s="95"/>
      <c r="D176" s="44"/>
      <c r="E176" s="45"/>
      <c r="F176" s="95"/>
      <c r="G176" s="23"/>
    </row>
    <row r="177" spans="3:7" x14ac:dyDescent="0.25">
      <c r="C177" s="95"/>
      <c r="D177" s="44"/>
      <c r="E177" s="45"/>
      <c r="F177" s="95"/>
      <c r="G177" s="23"/>
    </row>
    <row r="178" spans="3:7" x14ac:dyDescent="0.25">
      <c r="C178" s="95"/>
      <c r="D178" s="44"/>
      <c r="E178" s="45"/>
      <c r="F178" s="95"/>
      <c r="G178" s="23"/>
    </row>
    <row r="179" spans="3:7" x14ac:dyDescent="0.25">
      <c r="C179" s="95"/>
      <c r="D179" s="44"/>
      <c r="E179" s="45"/>
      <c r="F179" s="95"/>
      <c r="G179" s="23"/>
    </row>
    <row r="180" spans="3:7" x14ac:dyDescent="0.25">
      <c r="C180" s="95"/>
      <c r="D180" s="44"/>
      <c r="E180" s="45"/>
      <c r="F180" s="95"/>
      <c r="G180" s="23"/>
    </row>
    <row r="181" spans="3:7" x14ac:dyDescent="0.25">
      <c r="C181" s="95"/>
      <c r="D181" s="44"/>
      <c r="E181" s="45"/>
      <c r="F181" s="95"/>
      <c r="G181" s="23"/>
    </row>
    <row r="182" spans="3:7" x14ac:dyDescent="0.25">
      <c r="C182" s="95"/>
      <c r="D182" s="44"/>
      <c r="E182" s="45"/>
      <c r="F182" s="95"/>
      <c r="G182" s="23"/>
    </row>
    <row r="183" spans="3:7" x14ac:dyDescent="0.25">
      <c r="C183" s="95"/>
      <c r="D183" s="44"/>
      <c r="E183" s="45"/>
      <c r="F183" s="95"/>
      <c r="G183" s="23"/>
    </row>
    <row r="184" spans="3:7" x14ac:dyDescent="0.25">
      <c r="C184" s="95"/>
      <c r="D184" s="44"/>
      <c r="E184" s="45"/>
      <c r="F184" s="95"/>
      <c r="G184" s="23"/>
    </row>
    <row r="185" spans="3:7" x14ac:dyDescent="0.25">
      <c r="C185" s="95"/>
      <c r="D185" s="44"/>
      <c r="E185" s="45"/>
      <c r="F185" s="95"/>
      <c r="G185" s="23"/>
    </row>
    <row r="186" spans="3:7" x14ac:dyDescent="0.25">
      <c r="C186" s="95"/>
      <c r="D186" s="44"/>
      <c r="E186" s="45"/>
      <c r="F186" s="95"/>
      <c r="G186" s="23"/>
    </row>
    <row r="187" spans="3:7" x14ac:dyDescent="0.25">
      <c r="C187" s="95"/>
      <c r="D187" s="44"/>
      <c r="E187" s="45"/>
      <c r="F187" s="95"/>
      <c r="G187" s="23"/>
    </row>
    <row r="188" spans="3:7" x14ac:dyDescent="0.25">
      <c r="C188" s="95"/>
      <c r="D188" s="44"/>
      <c r="E188" s="45"/>
      <c r="F188" s="95"/>
      <c r="G188" s="23"/>
    </row>
    <row r="189" spans="3:7" x14ac:dyDescent="0.25">
      <c r="C189" s="95"/>
      <c r="D189" s="44"/>
      <c r="E189" s="45"/>
      <c r="F189" s="95"/>
      <c r="G189" s="23"/>
    </row>
    <row r="190" spans="3:7" x14ac:dyDescent="0.25">
      <c r="C190" s="95"/>
      <c r="D190" s="44"/>
      <c r="E190" s="45"/>
      <c r="F190" s="95"/>
      <c r="G190" s="23"/>
    </row>
    <row r="191" spans="3:7" x14ac:dyDescent="0.25">
      <c r="C191" s="95"/>
      <c r="D191" s="44"/>
      <c r="E191" s="45"/>
      <c r="F191" s="95"/>
      <c r="G191" s="23"/>
    </row>
    <row r="192" spans="3:7" x14ac:dyDescent="0.25">
      <c r="C192" s="95"/>
      <c r="D192" s="44"/>
      <c r="E192" s="45"/>
      <c r="F192" s="95"/>
      <c r="G192" s="23"/>
    </row>
    <row r="193" spans="3:7" x14ac:dyDescent="0.25">
      <c r="C193" s="95"/>
      <c r="D193" s="44"/>
      <c r="E193" s="45"/>
      <c r="F193" s="95"/>
      <c r="G193" s="23"/>
    </row>
    <row r="194" spans="3:7" x14ac:dyDescent="0.25">
      <c r="C194" s="95"/>
      <c r="D194" s="44"/>
      <c r="E194" s="45"/>
      <c r="F194" s="95"/>
      <c r="G194" s="23"/>
    </row>
    <row r="195" spans="3:7" x14ac:dyDescent="0.25">
      <c r="C195" s="95"/>
      <c r="D195" s="44"/>
      <c r="E195" s="45"/>
      <c r="F195" s="95"/>
      <c r="G195" s="23"/>
    </row>
    <row r="196" spans="3:7" x14ac:dyDescent="0.25">
      <c r="C196" s="95"/>
      <c r="D196" s="44"/>
      <c r="E196" s="45"/>
      <c r="F196" s="95"/>
      <c r="G196" s="23"/>
    </row>
    <row r="197" spans="3:7" x14ac:dyDescent="0.25">
      <c r="C197" s="95"/>
      <c r="D197" s="44"/>
      <c r="E197" s="45"/>
      <c r="F197" s="95"/>
      <c r="G197" s="23"/>
    </row>
    <row r="198" spans="3:7" x14ac:dyDescent="0.25">
      <c r="C198" s="95"/>
      <c r="D198" s="44"/>
      <c r="E198" s="45"/>
      <c r="F198" s="95"/>
      <c r="G198" s="23"/>
    </row>
    <row r="199" spans="3:7" x14ac:dyDescent="0.25">
      <c r="C199" s="95"/>
      <c r="D199" s="44"/>
      <c r="E199" s="45"/>
      <c r="F199" s="95"/>
      <c r="G199" s="23"/>
    </row>
    <row r="200" spans="3:7" x14ac:dyDescent="0.25">
      <c r="C200" s="95"/>
      <c r="D200" s="44"/>
      <c r="E200" s="45"/>
      <c r="F200" s="95"/>
      <c r="G200" s="23"/>
    </row>
    <row r="201" spans="3:7" x14ac:dyDescent="0.25">
      <c r="C201" s="95"/>
      <c r="D201" s="44"/>
      <c r="E201" s="45"/>
      <c r="F201" s="95"/>
      <c r="G201" s="23"/>
    </row>
    <row r="202" spans="3:7" x14ac:dyDescent="0.25">
      <c r="C202" s="95"/>
      <c r="D202" s="44"/>
      <c r="E202" s="45"/>
      <c r="F202" s="95"/>
      <c r="G202" s="23"/>
    </row>
    <row r="203" spans="3:7" x14ac:dyDescent="0.25">
      <c r="C203" s="95"/>
      <c r="D203" s="44"/>
      <c r="E203" s="45"/>
      <c r="F203" s="95"/>
      <c r="G203" s="23"/>
    </row>
    <row r="204" spans="3:7" x14ac:dyDescent="0.25">
      <c r="C204" s="95"/>
      <c r="D204" s="44"/>
      <c r="E204" s="45"/>
      <c r="F204" s="95"/>
      <c r="G204" s="23"/>
    </row>
    <row r="205" spans="3:7" x14ac:dyDescent="0.25">
      <c r="C205" s="95"/>
      <c r="D205" s="44"/>
      <c r="E205" s="45"/>
      <c r="F205" s="95"/>
      <c r="G205" s="23"/>
    </row>
    <row r="206" spans="3:7" x14ac:dyDescent="0.25">
      <c r="C206" s="95"/>
      <c r="D206" s="44"/>
      <c r="E206" s="45"/>
      <c r="F206" s="95"/>
      <c r="G206" s="23"/>
    </row>
    <row r="207" spans="3:7" x14ac:dyDescent="0.25">
      <c r="C207" s="95"/>
      <c r="D207" s="44"/>
      <c r="E207" s="45"/>
      <c r="F207" s="95"/>
      <c r="G207" s="23"/>
    </row>
    <row r="208" spans="3:7" x14ac:dyDescent="0.25">
      <c r="C208" s="95"/>
      <c r="D208" s="44"/>
      <c r="E208" s="45"/>
      <c r="F208" s="95"/>
      <c r="G208" s="23"/>
    </row>
    <row r="209" spans="3:7" x14ac:dyDescent="0.25">
      <c r="C209" s="95"/>
      <c r="D209" s="44"/>
      <c r="E209" s="45"/>
      <c r="F209" s="95"/>
      <c r="G209" s="23"/>
    </row>
    <row r="210" spans="3:7" x14ac:dyDescent="0.25">
      <c r="C210" s="95"/>
      <c r="D210" s="44"/>
      <c r="E210" s="45"/>
      <c r="F210" s="95"/>
      <c r="G210" s="23"/>
    </row>
    <row r="211" spans="3:7" x14ac:dyDescent="0.25">
      <c r="C211" s="95"/>
      <c r="D211" s="44"/>
      <c r="E211" s="45"/>
      <c r="F211" s="95"/>
      <c r="G211" s="23"/>
    </row>
    <row r="212" spans="3:7" x14ac:dyDescent="0.25">
      <c r="C212" s="95"/>
      <c r="D212" s="44"/>
      <c r="E212" s="45"/>
      <c r="F212" s="95"/>
      <c r="G212" s="23"/>
    </row>
    <row r="213" spans="3:7" x14ac:dyDescent="0.25">
      <c r="C213" s="95"/>
      <c r="D213" s="44"/>
      <c r="E213" s="45"/>
      <c r="F213" s="95"/>
      <c r="G213" s="23"/>
    </row>
  </sheetData>
  <mergeCells count="15">
    <mergeCell ref="K118:M118"/>
    <mergeCell ref="C26:C27"/>
    <mergeCell ref="C5:C6"/>
    <mergeCell ref="C7:C8"/>
    <mergeCell ref="E51:E52"/>
    <mergeCell ref="E53:E54"/>
    <mergeCell ref="D70:D72"/>
    <mergeCell ref="E66:E69"/>
    <mergeCell ref="D73:D86"/>
    <mergeCell ref="D87:D96"/>
    <mergeCell ref="D97:D98"/>
    <mergeCell ref="E78:E79"/>
    <mergeCell ref="E80:E81"/>
    <mergeCell ref="E82:E83"/>
    <mergeCell ref="E84:E85"/>
  </mergeCells>
  <phoneticPr fontId="1"/>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65F7-DBB2-4DDB-82F8-1D92D5F5A608}">
  <sheetPr codeName="Sheet10"/>
  <dimension ref="A1:A102"/>
  <sheetViews>
    <sheetView topLeftCell="A31" workbookViewId="0">
      <selection activeCell="D66" sqref="D66"/>
    </sheetView>
  </sheetViews>
  <sheetFormatPr defaultRowHeight="14.25" x14ac:dyDescent="0.25"/>
  <sheetData>
    <row r="1" spans="1:1" x14ac:dyDescent="0.25">
      <c r="A1" t="s">
        <v>605</v>
      </c>
    </row>
    <row r="2" spans="1:1" x14ac:dyDescent="0.25">
      <c r="A2" t="s">
        <v>69</v>
      </c>
    </row>
    <row r="3" spans="1:1" x14ac:dyDescent="0.25">
      <c r="A3" t="s">
        <v>79</v>
      </c>
    </row>
    <row r="4" spans="1:1" x14ac:dyDescent="0.25">
      <c r="A4" t="s">
        <v>74</v>
      </c>
    </row>
    <row r="5" spans="1:1" x14ac:dyDescent="0.25">
      <c r="A5" t="s">
        <v>102</v>
      </c>
    </row>
    <row r="6" spans="1:1" x14ac:dyDescent="0.25">
      <c r="A6" t="s">
        <v>82</v>
      </c>
    </row>
    <row r="7" spans="1:1" x14ac:dyDescent="0.25">
      <c r="A7" t="s">
        <v>90</v>
      </c>
    </row>
    <row r="8" spans="1:1" x14ac:dyDescent="0.25">
      <c r="A8" t="s">
        <v>95</v>
      </c>
    </row>
    <row r="9" spans="1:1" x14ac:dyDescent="0.25">
      <c r="A9" t="s">
        <v>99</v>
      </c>
    </row>
    <row r="10" spans="1:1" x14ac:dyDescent="0.25">
      <c r="A10" t="s">
        <v>108</v>
      </c>
    </row>
    <row r="11" spans="1:1" x14ac:dyDescent="0.25">
      <c r="A11" t="s">
        <v>136</v>
      </c>
    </row>
    <row r="12" spans="1:1" x14ac:dyDescent="0.25">
      <c r="A12" t="s">
        <v>112</v>
      </c>
    </row>
    <row r="13" spans="1:1" x14ac:dyDescent="0.25">
      <c r="A13" t="s">
        <v>116</v>
      </c>
    </row>
    <row r="14" spans="1:1" x14ac:dyDescent="0.25">
      <c r="A14" t="s">
        <v>119</v>
      </c>
    </row>
    <row r="15" spans="1:1" x14ac:dyDescent="0.25">
      <c r="A15" t="s">
        <v>127</v>
      </c>
    </row>
    <row r="16" spans="1:1" x14ac:dyDescent="0.25">
      <c r="A16" t="s">
        <v>122</v>
      </c>
    </row>
    <row r="17" spans="1:1" x14ac:dyDescent="0.25">
      <c r="A17" t="s">
        <v>133</v>
      </c>
    </row>
    <row r="18" spans="1:1" x14ac:dyDescent="0.25">
      <c r="A18" t="s">
        <v>159</v>
      </c>
    </row>
    <row r="19" spans="1:1" x14ac:dyDescent="0.25">
      <c r="A19" t="s">
        <v>264</v>
      </c>
    </row>
    <row r="20" spans="1:1" x14ac:dyDescent="0.25">
      <c r="A20" t="s">
        <v>267</v>
      </c>
    </row>
    <row r="21" spans="1:1" x14ac:dyDescent="0.25">
      <c r="A21" t="s">
        <v>272</v>
      </c>
    </row>
    <row r="22" spans="1:1" x14ac:dyDescent="0.25">
      <c r="A22" t="s">
        <v>275</v>
      </c>
    </row>
    <row r="23" spans="1:1" x14ac:dyDescent="0.25">
      <c r="A23" t="s">
        <v>279</v>
      </c>
    </row>
    <row r="24" spans="1:1" x14ac:dyDescent="0.25">
      <c r="A24" t="s">
        <v>282</v>
      </c>
    </row>
    <row r="25" spans="1:1" x14ac:dyDescent="0.25">
      <c r="A25" t="s">
        <v>299</v>
      </c>
    </row>
    <row r="26" spans="1:1" x14ac:dyDescent="0.25">
      <c r="A26" t="s">
        <v>288</v>
      </c>
    </row>
    <row r="27" spans="1:1" x14ac:dyDescent="0.25">
      <c r="A27" t="s">
        <v>292</v>
      </c>
    </row>
    <row r="28" spans="1:1" x14ac:dyDescent="0.25">
      <c r="A28" t="s">
        <v>296</v>
      </c>
    </row>
    <row r="29" spans="1:1" x14ac:dyDescent="0.25">
      <c r="A29" t="s">
        <v>302</v>
      </c>
    </row>
    <row r="30" spans="1:1" x14ac:dyDescent="0.25">
      <c r="A30" t="s">
        <v>238</v>
      </c>
    </row>
    <row r="31" spans="1:1" x14ac:dyDescent="0.25">
      <c r="A31" t="s">
        <v>242</v>
      </c>
    </row>
    <row r="32" spans="1:1" x14ac:dyDescent="0.25">
      <c r="A32" t="s">
        <v>246</v>
      </c>
    </row>
    <row r="33" spans="1:1" x14ac:dyDescent="0.25">
      <c r="A33" t="s">
        <v>251</v>
      </c>
    </row>
    <row r="34" spans="1:1" x14ac:dyDescent="0.25">
      <c r="A34" t="s">
        <v>254</v>
      </c>
    </row>
    <row r="35" spans="1:1" x14ac:dyDescent="0.25">
      <c r="A35" t="s">
        <v>257</v>
      </c>
    </row>
    <row r="36" spans="1:1" x14ac:dyDescent="0.25">
      <c r="A36" t="s">
        <v>260</v>
      </c>
    </row>
    <row r="37" spans="1:1" x14ac:dyDescent="0.25">
      <c r="A37" t="s">
        <v>425</v>
      </c>
    </row>
    <row r="38" spans="1:1" x14ac:dyDescent="0.25">
      <c r="A38" t="s">
        <v>428</v>
      </c>
    </row>
    <row r="39" spans="1:1" x14ac:dyDescent="0.25">
      <c r="A39" t="s">
        <v>433</v>
      </c>
    </row>
    <row r="40" spans="1:1" x14ac:dyDescent="0.25">
      <c r="A40" t="s">
        <v>436</v>
      </c>
    </row>
    <row r="41" spans="1:1" x14ac:dyDescent="0.25">
      <c r="A41" t="s">
        <v>439</v>
      </c>
    </row>
    <row r="42" spans="1:1" x14ac:dyDescent="0.25">
      <c r="A42" t="s">
        <v>442</v>
      </c>
    </row>
    <row r="43" spans="1:1" x14ac:dyDescent="0.25">
      <c r="A43" t="s">
        <v>445</v>
      </c>
    </row>
    <row r="44" spans="1:1" x14ac:dyDescent="0.25">
      <c r="A44" t="s">
        <v>448</v>
      </c>
    </row>
    <row r="45" spans="1:1" x14ac:dyDescent="0.25">
      <c r="A45" t="s">
        <v>226</v>
      </c>
    </row>
    <row r="46" spans="1:1" x14ac:dyDescent="0.25">
      <c r="A46" t="s">
        <v>232</v>
      </c>
    </row>
    <row r="47" spans="1:1" x14ac:dyDescent="0.25">
      <c r="A47" t="s">
        <v>229</v>
      </c>
    </row>
    <row r="48" spans="1:1" x14ac:dyDescent="0.25">
      <c r="A48" t="s">
        <v>48</v>
      </c>
    </row>
    <row r="49" spans="1:1" x14ac:dyDescent="0.25">
      <c r="A49" t="s">
        <v>173</v>
      </c>
    </row>
    <row r="50" spans="1:1" x14ac:dyDescent="0.25">
      <c r="A50" t="s">
        <v>176</v>
      </c>
    </row>
    <row r="51" spans="1:1" x14ac:dyDescent="0.25">
      <c r="A51" t="s">
        <v>179</v>
      </c>
    </row>
    <row r="52" spans="1:1" x14ac:dyDescent="0.25">
      <c r="A52" t="s">
        <v>182</v>
      </c>
    </row>
    <row r="53" spans="1:1" x14ac:dyDescent="0.25">
      <c r="A53" t="s">
        <v>185</v>
      </c>
    </row>
    <row r="54" spans="1:1" x14ac:dyDescent="0.25">
      <c r="A54" t="s">
        <v>202</v>
      </c>
    </row>
    <row r="55" spans="1:1" x14ac:dyDescent="0.25">
      <c r="A55" t="s">
        <v>189</v>
      </c>
    </row>
    <row r="56" spans="1:1" x14ac:dyDescent="0.25">
      <c r="A56" t="s">
        <v>192</v>
      </c>
    </row>
    <row r="57" spans="1:1" x14ac:dyDescent="0.25">
      <c r="A57" t="s">
        <v>195</v>
      </c>
    </row>
    <row r="58" spans="1:1" x14ac:dyDescent="0.25">
      <c r="A58" t="s">
        <v>164</v>
      </c>
    </row>
    <row r="59" spans="1:1" x14ac:dyDescent="0.25">
      <c r="A59" t="s">
        <v>198</v>
      </c>
    </row>
    <row r="60" spans="1:1" x14ac:dyDescent="0.25">
      <c r="A60" t="s">
        <v>167</v>
      </c>
    </row>
    <row r="61" spans="1:1" x14ac:dyDescent="0.25">
      <c r="A61" t="s">
        <v>209</v>
      </c>
    </row>
    <row r="62" spans="1:1" x14ac:dyDescent="0.25">
      <c r="A62" t="s">
        <v>215</v>
      </c>
    </row>
    <row r="63" spans="1:1" x14ac:dyDescent="0.25">
      <c r="A63" t="s">
        <v>218</v>
      </c>
    </row>
    <row r="64" spans="1:1" x14ac:dyDescent="0.25">
      <c r="A64" t="s">
        <v>222</v>
      </c>
    </row>
    <row r="65" spans="1:1" x14ac:dyDescent="0.25">
      <c r="A65" t="s">
        <v>58</v>
      </c>
    </row>
    <row r="66" spans="1:1" x14ac:dyDescent="0.25">
      <c r="A66" t="s">
        <v>52</v>
      </c>
    </row>
    <row r="67" spans="1:1" x14ac:dyDescent="0.25">
      <c r="A67" t="s">
        <v>416</v>
      </c>
    </row>
    <row r="68" spans="1:1" x14ac:dyDescent="0.25">
      <c r="A68" t="s">
        <v>152</v>
      </c>
    </row>
    <row r="69" spans="1:1" x14ac:dyDescent="0.25">
      <c r="A69" t="s">
        <v>63</v>
      </c>
    </row>
    <row r="70" spans="1:1" x14ac:dyDescent="0.25">
      <c r="A70" t="s">
        <v>306</v>
      </c>
    </row>
    <row r="71" spans="1:1" x14ac:dyDescent="0.25">
      <c r="A71" t="s">
        <v>311</v>
      </c>
    </row>
    <row r="72" spans="1:1" x14ac:dyDescent="0.25">
      <c r="A72" t="s">
        <v>315</v>
      </c>
    </row>
    <row r="73" spans="1:1" x14ac:dyDescent="0.25">
      <c r="A73" t="s">
        <v>319</v>
      </c>
    </row>
    <row r="74" spans="1:1" x14ac:dyDescent="0.25">
      <c r="A74" t="s">
        <v>323</v>
      </c>
    </row>
    <row r="75" spans="1:1" x14ac:dyDescent="0.25">
      <c r="A75" t="s">
        <v>327</v>
      </c>
    </row>
    <row r="76" spans="1:1" x14ac:dyDescent="0.25">
      <c r="A76" t="s">
        <v>331</v>
      </c>
    </row>
    <row r="77" spans="1:1" x14ac:dyDescent="0.25">
      <c r="A77" t="s">
        <v>334</v>
      </c>
    </row>
    <row r="78" spans="1:1" x14ac:dyDescent="0.25">
      <c r="A78" t="s">
        <v>369</v>
      </c>
    </row>
    <row r="79" spans="1:1" x14ac:dyDescent="0.25">
      <c r="A79" t="s">
        <v>343</v>
      </c>
    </row>
    <row r="80" spans="1:1" x14ac:dyDescent="0.25">
      <c r="A80" t="s">
        <v>351</v>
      </c>
    </row>
    <row r="81" spans="1:1" x14ac:dyDescent="0.25">
      <c r="A81" t="s">
        <v>358</v>
      </c>
    </row>
    <row r="82" spans="1:1" x14ac:dyDescent="0.25">
      <c r="A82" t="s">
        <v>365</v>
      </c>
    </row>
    <row r="83" spans="1:1" x14ac:dyDescent="0.25">
      <c r="A83" t="s">
        <v>338</v>
      </c>
    </row>
    <row r="84" spans="1:1" x14ac:dyDescent="0.25">
      <c r="A84" t="s">
        <v>347</v>
      </c>
    </row>
    <row r="85" spans="1:1" x14ac:dyDescent="0.25">
      <c r="A85" t="s">
        <v>355</v>
      </c>
    </row>
    <row r="86" spans="1:1" x14ac:dyDescent="0.25">
      <c r="A86" t="s">
        <v>362</v>
      </c>
    </row>
    <row r="87" spans="1:1" x14ac:dyDescent="0.25">
      <c r="A87" t="s">
        <v>374</v>
      </c>
    </row>
    <row r="88" spans="1:1" x14ac:dyDescent="0.25">
      <c r="A88" t="s">
        <v>379</v>
      </c>
    </row>
    <row r="89" spans="1:1" x14ac:dyDescent="0.25">
      <c r="A89" t="s">
        <v>383</v>
      </c>
    </row>
    <row r="90" spans="1:1" x14ac:dyDescent="0.25">
      <c r="A90" t="s">
        <v>387</v>
      </c>
    </row>
    <row r="91" spans="1:1" x14ac:dyDescent="0.25">
      <c r="A91" t="s">
        <v>391</v>
      </c>
    </row>
    <row r="92" spans="1:1" x14ac:dyDescent="0.25">
      <c r="A92" t="s">
        <v>395</v>
      </c>
    </row>
    <row r="93" spans="1:1" x14ac:dyDescent="0.25">
      <c r="A93" t="s">
        <v>400</v>
      </c>
    </row>
    <row r="94" spans="1:1" x14ac:dyDescent="0.25">
      <c r="A94" t="s">
        <v>404</v>
      </c>
    </row>
    <row r="95" spans="1:1" x14ac:dyDescent="0.25">
      <c r="A95" t="s">
        <v>408</v>
      </c>
    </row>
    <row r="96" spans="1:1" x14ac:dyDescent="0.25">
      <c r="A96" t="s">
        <v>412</v>
      </c>
    </row>
    <row r="97" spans="1:1" x14ac:dyDescent="0.25">
      <c r="A97" t="s">
        <v>142</v>
      </c>
    </row>
    <row r="98" spans="1:1" x14ac:dyDescent="0.25">
      <c r="A98" t="s">
        <v>145</v>
      </c>
    </row>
    <row r="99" spans="1:1" x14ac:dyDescent="0.25">
      <c r="A99" t="s">
        <v>453</v>
      </c>
    </row>
    <row r="100" spans="1:1" x14ac:dyDescent="0.25">
      <c r="A100" t="s">
        <v>457</v>
      </c>
    </row>
    <row r="101" spans="1:1" x14ac:dyDescent="0.25">
      <c r="A101" t="s">
        <v>422</v>
      </c>
    </row>
    <row r="102" spans="1:1" x14ac:dyDescent="0.25">
      <c r="A102" t="s">
        <v>419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AE6B7-85A3-44BC-9BB1-6CA7A64B4CE2}">
  <sheetPr codeName="Sheet2"/>
  <dimension ref="B2:U109"/>
  <sheetViews>
    <sheetView topLeftCell="A13" workbookViewId="0">
      <selection activeCell="F25" sqref="F25"/>
    </sheetView>
  </sheetViews>
  <sheetFormatPr defaultRowHeight="14.25" x14ac:dyDescent="0.25"/>
  <cols>
    <col min="5" max="5" width="14.375" bestFit="1" customWidth="1"/>
    <col min="19" max="19" width="9" style="170"/>
  </cols>
  <sheetData>
    <row r="2" spans="2:21" s="141" customFormat="1" ht="15" thickBot="1" x14ac:dyDescent="0.3">
      <c r="C2" s="141" t="s">
        <v>463</v>
      </c>
      <c r="D2" s="141" t="s">
        <v>464</v>
      </c>
      <c r="E2" s="141" t="s">
        <v>465</v>
      </c>
      <c r="F2" s="141" t="s">
        <v>466</v>
      </c>
      <c r="H2" s="141" t="s">
        <v>467</v>
      </c>
      <c r="N2" s="141" t="s">
        <v>468</v>
      </c>
      <c r="O2" s="141" t="s">
        <v>464</v>
      </c>
      <c r="P2" s="141" t="s">
        <v>16</v>
      </c>
      <c r="S2" s="169"/>
      <c r="T2" s="141" t="s">
        <v>469</v>
      </c>
    </row>
    <row r="3" spans="2:21" ht="15" thickTop="1" x14ac:dyDescent="0.25">
      <c r="B3" t="s">
        <v>470</v>
      </c>
      <c r="C3" t="str">
        <f>"["&amp;営業データ!K3&amp;"]"</f>
        <v>[No.]</v>
      </c>
      <c r="D3" t="s">
        <v>464</v>
      </c>
      <c r="E3" t="str">
        <f>"&amp;v"&amp;営業データ!M3</f>
        <v>&amp;v１No</v>
      </c>
      <c r="F3" t="s">
        <v>466</v>
      </c>
      <c r="H3" t="str">
        <f>_xlfn.TEXTJOIN(,FALSE,C3,D3,E3,F3)</f>
        <v>[No.]＝&amp;v１No ,\</v>
      </c>
      <c r="N3" t="str">
        <f>"&amp;v"&amp;営業データ!M3</f>
        <v>&amp;v１No</v>
      </c>
      <c r="O3" t="s">
        <v>464</v>
      </c>
      <c r="P3" t="str">
        <f>"["&amp;営業データ!K3&amp;"]"</f>
        <v>[No.]</v>
      </c>
      <c r="Q3" t="s">
        <v>471</v>
      </c>
      <c r="T3" t="str">
        <f>"["&amp;枚葉項目値!A4&amp;"]"</f>
        <v>[No.]</v>
      </c>
      <c r="U3" t="s">
        <v>471</v>
      </c>
    </row>
    <row r="4" spans="2:21" x14ac:dyDescent="0.25">
      <c r="B4" t="s">
        <v>470</v>
      </c>
      <c r="C4" t="str">
        <f>"["&amp;営業データ!K4&amp;"]"</f>
        <v>[更新日]</v>
      </c>
      <c r="D4" t="s">
        <v>464</v>
      </c>
      <c r="E4" t="str">
        <f>"&amp;v"&amp;営業データ!M4</f>
        <v>&amp;v１UpTime</v>
      </c>
      <c r="F4" t="s">
        <v>466</v>
      </c>
      <c r="H4" t="str">
        <f t="shared" ref="H4:H13" si="0">_xlfn.TEXTJOIN(,FALSE,C4,D4,E4,F4)</f>
        <v>[更新日]＝&amp;v１UpTime ,\</v>
      </c>
      <c r="N4" t="str">
        <f>"&amp;v"&amp;営業データ!M4</f>
        <v>&amp;v１UpTime</v>
      </c>
      <c r="O4" t="s">
        <v>464</v>
      </c>
      <c r="P4" t="str">
        <f>"["&amp;営業データ!K4&amp;"]"</f>
        <v>[更新日]</v>
      </c>
      <c r="Q4" t="s">
        <v>471</v>
      </c>
      <c r="T4" t="str">
        <f>"["&amp;枚葉項目値!A5&amp;"]"</f>
        <v>[区分]</v>
      </c>
      <c r="U4" t="s">
        <v>471</v>
      </c>
    </row>
    <row r="5" spans="2:21" x14ac:dyDescent="0.25">
      <c r="B5" t="s">
        <v>470</v>
      </c>
      <c r="C5" t="str">
        <f>"["&amp;営業データ!K5&amp;"]"</f>
        <v>[前回伝票No]</v>
      </c>
      <c r="D5" t="s">
        <v>464</v>
      </c>
      <c r="E5" t="str">
        <f>"&amp;v"&amp;営業データ!M5</f>
        <v>&amp;v２前回No</v>
      </c>
      <c r="F5" t="s">
        <v>466</v>
      </c>
      <c r="H5" t="str">
        <f t="shared" si="0"/>
        <v>[前回伝票No]＝&amp;v２前回No ,\</v>
      </c>
      <c r="N5" t="str">
        <f>"&amp;v"&amp;営業データ!M5</f>
        <v>&amp;v２前回No</v>
      </c>
      <c r="O5" t="s">
        <v>464</v>
      </c>
      <c r="P5" t="str">
        <f>"["&amp;営業データ!K5&amp;"]"</f>
        <v>[前回伝票No]</v>
      </c>
      <c r="Q5" t="s">
        <v>471</v>
      </c>
      <c r="T5" t="str">
        <f>"["&amp;枚葉項目値!A6&amp;"]"</f>
        <v>[入力日]</v>
      </c>
      <c r="U5" t="s">
        <v>471</v>
      </c>
    </row>
    <row r="6" spans="2:21" x14ac:dyDescent="0.25">
      <c r="B6" t="s">
        <v>470</v>
      </c>
      <c r="C6" t="str">
        <f>"["&amp;営業データ!K6&amp;"]"</f>
        <v>[前回作業]</v>
      </c>
      <c r="D6" t="s">
        <v>464</v>
      </c>
      <c r="E6" t="str">
        <f>"&amp;v"&amp;営業データ!M6</f>
        <v>&amp;v２前回作業日</v>
      </c>
      <c r="F6" t="s">
        <v>466</v>
      </c>
      <c r="H6" t="str">
        <f t="shared" si="0"/>
        <v>[前回作業]＝&amp;v２前回作業日 ,\</v>
      </c>
      <c r="N6" t="str">
        <f>"&amp;v"&amp;営業データ!M6</f>
        <v>&amp;v２前回作業日</v>
      </c>
      <c r="O6" t="s">
        <v>464</v>
      </c>
      <c r="P6" t="str">
        <f>"["&amp;営業データ!K6&amp;"]"</f>
        <v>[前回作業]</v>
      </c>
      <c r="Q6" t="s">
        <v>471</v>
      </c>
      <c r="T6" t="str">
        <f>"["&amp;枚葉項目値!A7&amp;"]"</f>
        <v>[受注日]</v>
      </c>
      <c r="U6" t="s">
        <v>471</v>
      </c>
    </row>
    <row r="7" spans="2:21" x14ac:dyDescent="0.25">
      <c r="B7" t="s">
        <v>470</v>
      </c>
      <c r="C7" t="str">
        <f>"["&amp;営業データ!K7&amp;"]"</f>
        <v>[関連作業]</v>
      </c>
      <c r="D7" t="s">
        <v>464</v>
      </c>
      <c r="E7" t="str">
        <f>"&amp;v"&amp;営業データ!M7</f>
        <v>&amp;v２関連No</v>
      </c>
      <c r="F7" t="s">
        <v>466</v>
      </c>
      <c r="H7" t="str">
        <f t="shared" si="0"/>
        <v>[関連作業]＝&amp;v２関連No ,\</v>
      </c>
      <c r="N7" t="str">
        <f>"&amp;v"&amp;営業データ!M7</f>
        <v>&amp;v２関連No</v>
      </c>
      <c r="O7" t="s">
        <v>464</v>
      </c>
      <c r="P7" t="str">
        <f>"["&amp;営業データ!K7&amp;"]"</f>
        <v>[関連作業]</v>
      </c>
      <c r="Q7" t="s">
        <v>471</v>
      </c>
      <c r="T7" t="str">
        <f>"["&amp;枚葉項目値!A8&amp;"]"</f>
        <v>[受注]</v>
      </c>
      <c r="U7" t="s">
        <v>471</v>
      </c>
    </row>
    <row r="8" spans="2:21" x14ac:dyDescent="0.25">
      <c r="B8" t="s">
        <v>470</v>
      </c>
      <c r="C8" t="str">
        <f>"["&amp;営業データ!K9&amp;"]"</f>
        <v>[区分]</v>
      </c>
      <c r="D8" t="s">
        <v>464</v>
      </c>
      <c r="E8" t="str">
        <f>"&amp;v"&amp;営業データ!M9</f>
        <v>&amp;v３区分</v>
      </c>
      <c r="F8" t="s">
        <v>466</v>
      </c>
      <c r="H8" t="str">
        <f t="shared" si="0"/>
        <v>[区分]＝&amp;v３区分 ,\</v>
      </c>
      <c r="N8" t="str">
        <f>"&amp;v"&amp;営業データ!M8</f>
        <v>&amp;v２関連作業日</v>
      </c>
      <c r="O8" t="s">
        <v>464</v>
      </c>
      <c r="P8" t="e">
        <f>"["&amp;営業データ!K8&amp;"]"</f>
        <v>#N/A</v>
      </c>
      <c r="Q8" t="s">
        <v>471</v>
      </c>
      <c r="T8" t="str">
        <f>"["&amp;枚葉項目値!A9&amp;"]"</f>
        <v>[営業ＣＤ]</v>
      </c>
      <c r="U8" t="s">
        <v>471</v>
      </c>
    </row>
    <row r="9" spans="2:21" x14ac:dyDescent="0.25">
      <c r="B9" t="s">
        <v>470</v>
      </c>
      <c r="C9" t="str">
        <f>"["&amp;営業データ!K10&amp;"]"</f>
        <v>[受注日]</v>
      </c>
      <c r="D9" t="s">
        <v>464</v>
      </c>
      <c r="E9" t="str">
        <f>"&amp;v"&amp;営業データ!M10</f>
        <v>&amp;v３受注日</v>
      </c>
      <c r="F9" t="s">
        <v>466</v>
      </c>
      <c r="H9" t="str">
        <f t="shared" si="0"/>
        <v>[受注日]＝&amp;v３受注日 ,\</v>
      </c>
      <c r="N9" t="str">
        <f>"&amp;v"&amp;営業データ!M9</f>
        <v>&amp;v３区分</v>
      </c>
      <c r="O9" t="s">
        <v>464</v>
      </c>
      <c r="P9" t="str">
        <f>"["&amp;営業データ!K9&amp;"]"</f>
        <v>[区分]</v>
      </c>
      <c r="Q9" t="s">
        <v>471</v>
      </c>
      <c r="T9" t="str">
        <f>"["&amp;枚葉項目値!A10&amp;"]"</f>
        <v>[営業]</v>
      </c>
      <c r="U9" t="s">
        <v>471</v>
      </c>
    </row>
    <row r="10" spans="2:21" x14ac:dyDescent="0.25">
      <c r="B10" t="s">
        <v>470</v>
      </c>
      <c r="C10" t="str">
        <f>"["&amp;営業データ!K11&amp;"]"</f>
        <v>[入力日]</v>
      </c>
      <c r="D10" t="s">
        <v>464</v>
      </c>
      <c r="E10" t="str">
        <f>"&amp;v"&amp;営業データ!M11</f>
        <v>&amp;v３入力日</v>
      </c>
      <c r="F10" t="s">
        <v>466</v>
      </c>
      <c r="H10" t="str">
        <f t="shared" si="0"/>
        <v>[入力日]＝&amp;v３入力日 ,\</v>
      </c>
      <c r="N10" t="str">
        <f>"&amp;v"&amp;営業データ!M10</f>
        <v>&amp;v３受注日</v>
      </c>
      <c r="O10" t="s">
        <v>464</v>
      </c>
      <c r="P10" t="str">
        <f>"["&amp;営業データ!K10&amp;"]"</f>
        <v>[受注日]</v>
      </c>
      <c r="Q10" t="s">
        <v>471</v>
      </c>
      <c r="T10" t="str">
        <f>"["&amp;枚葉項目値!A11&amp;"]"</f>
        <v>[所]</v>
      </c>
      <c r="U10" t="s">
        <v>471</v>
      </c>
    </row>
    <row r="11" spans="2:21" x14ac:dyDescent="0.25">
      <c r="B11" t="s">
        <v>470</v>
      </c>
      <c r="C11" t="str">
        <f>"["&amp;営業データ!K12&amp;"]"</f>
        <v>[営業ＣＤ]</v>
      </c>
      <c r="D11" t="s">
        <v>464</v>
      </c>
      <c r="E11" t="str">
        <f>"&amp;v"&amp;営業データ!M12</f>
        <v>&amp;v３営業担当CD</v>
      </c>
      <c r="F11" t="s">
        <v>466</v>
      </c>
      <c r="H11" t="str">
        <f t="shared" si="0"/>
        <v>[営業ＣＤ]＝&amp;v３営業担当CD ,\</v>
      </c>
      <c r="N11" t="str">
        <f>"&amp;v"&amp;営業データ!M11</f>
        <v>&amp;v３入力日</v>
      </c>
      <c r="O11" t="s">
        <v>464</v>
      </c>
      <c r="P11" t="str">
        <f>"["&amp;営業データ!K11&amp;"]"</f>
        <v>[入力日]</v>
      </c>
      <c r="Q11" t="s">
        <v>471</v>
      </c>
      <c r="T11" t="str">
        <f>"["&amp;枚葉項目値!A12&amp;"]"</f>
        <v>[営業所]</v>
      </c>
      <c r="U11" t="s">
        <v>471</v>
      </c>
    </row>
    <row r="12" spans="2:21" x14ac:dyDescent="0.25">
      <c r="B12" t="s">
        <v>470</v>
      </c>
      <c r="C12" t="str">
        <f>"["&amp;営業データ!K13&amp;"]"</f>
        <v>[営業]</v>
      </c>
      <c r="D12" t="s">
        <v>464</v>
      </c>
      <c r="E12" t="str">
        <f>"&amp;v"&amp;営業データ!M13</f>
        <v>&amp;v３営業担当</v>
      </c>
      <c r="F12" t="s">
        <v>466</v>
      </c>
      <c r="H12" t="str">
        <f t="shared" si="0"/>
        <v>[営業]＝&amp;v３営業担当 ,\</v>
      </c>
      <c r="N12" t="str">
        <f>"&amp;v"&amp;営業データ!M12</f>
        <v>&amp;v３営業担当CD</v>
      </c>
      <c r="O12" t="s">
        <v>464</v>
      </c>
      <c r="P12" t="str">
        <f>"["&amp;営業データ!K12&amp;"]"</f>
        <v>[営業ＣＤ]</v>
      </c>
      <c r="Q12" t="s">
        <v>471</v>
      </c>
      <c r="T12" t="str">
        <f>"["&amp;枚葉項目値!A13&amp;"]"</f>
        <v>[得意先CD]</v>
      </c>
      <c r="U12" t="s">
        <v>471</v>
      </c>
    </row>
    <row r="13" spans="2:21" x14ac:dyDescent="0.25">
      <c r="B13" t="s">
        <v>470</v>
      </c>
      <c r="C13" t="str">
        <f>"["&amp;営業データ!K14&amp;"]"</f>
        <v>[所]</v>
      </c>
      <c r="D13" t="s">
        <v>464</v>
      </c>
      <c r="E13" t="str">
        <f>"&amp;v"&amp;営業データ!M14</f>
        <v>&amp;v３営業所CD</v>
      </c>
      <c r="F13" t="s">
        <v>466</v>
      </c>
      <c r="H13" t="str">
        <f t="shared" si="0"/>
        <v>[所]＝&amp;v３営業所CD ,\</v>
      </c>
      <c r="N13" t="str">
        <f>"&amp;v"&amp;営業データ!M13</f>
        <v>&amp;v３営業担当</v>
      </c>
      <c r="O13" t="s">
        <v>464</v>
      </c>
      <c r="P13" t="str">
        <f>"["&amp;営業データ!K13&amp;"]"</f>
        <v>[営業]</v>
      </c>
      <c r="Q13" t="s">
        <v>471</v>
      </c>
      <c r="T13" t="str">
        <f>"["&amp;枚葉項目値!A14&amp;"]"</f>
        <v>[得意先]</v>
      </c>
      <c r="U13" t="s">
        <v>471</v>
      </c>
    </row>
    <row r="14" spans="2:21" x14ac:dyDescent="0.25">
      <c r="B14" t="s">
        <v>470</v>
      </c>
      <c r="C14" t="str">
        <f>"["&amp;営業データ!K15&amp;"]"</f>
        <v>[営業所]</v>
      </c>
      <c r="D14" t="s">
        <v>464</v>
      </c>
      <c r="E14" t="str">
        <f>"&amp;v"&amp;営業データ!M15</f>
        <v>&amp;v３営業所</v>
      </c>
      <c r="F14" t="s">
        <v>466</v>
      </c>
      <c r="H14" t="str">
        <f t="shared" ref="H14:H25" si="1">_xlfn.TEXTJOIN(,FALSE,C14,D14,E14,F14)</f>
        <v>[営業所]＝&amp;v３営業所 ,\</v>
      </c>
      <c r="N14" t="str">
        <f>"&amp;v"&amp;営業データ!M14</f>
        <v>&amp;v３営業所CD</v>
      </c>
      <c r="O14" t="s">
        <v>464</v>
      </c>
      <c r="P14" t="str">
        <f>"["&amp;営業データ!K14&amp;"]"</f>
        <v>[所]</v>
      </c>
      <c r="Q14" t="s">
        <v>471</v>
      </c>
      <c r="T14" t="str">
        <f>"["&amp;枚葉項目値!A15&amp;"]"</f>
        <v>[部署]</v>
      </c>
      <c r="U14" t="s">
        <v>471</v>
      </c>
    </row>
    <row r="15" spans="2:21" x14ac:dyDescent="0.25">
      <c r="B15" t="s">
        <v>470</v>
      </c>
      <c r="C15" t="str">
        <f>"["&amp;営業データ!K16&amp;"]"</f>
        <v>[受注]</v>
      </c>
      <c r="D15" t="s">
        <v>464</v>
      </c>
      <c r="E15" t="str">
        <f>"&amp;v"&amp;営業データ!M16</f>
        <v>&amp;v３オーダータイプ</v>
      </c>
      <c r="F15" t="s">
        <v>466</v>
      </c>
      <c r="H15" t="str">
        <f t="shared" si="1"/>
        <v>[受注]＝&amp;v３オーダータイプ ,\</v>
      </c>
      <c r="N15" t="str">
        <f>"&amp;v"&amp;営業データ!M15</f>
        <v>&amp;v３営業所</v>
      </c>
      <c r="O15" t="s">
        <v>464</v>
      </c>
      <c r="P15" t="str">
        <f>"["&amp;営業データ!K15&amp;"]"</f>
        <v>[営業所]</v>
      </c>
      <c r="Q15" t="s">
        <v>471</v>
      </c>
      <c r="T15" t="str">
        <f>"["&amp;枚葉項目値!A16&amp;"]"</f>
        <v>[担当]</v>
      </c>
      <c r="U15" t="s">
        <v>471</v>
      </c>
    </row>
    <row r="16" spans="2:21" x14ac:dyDescent="0.25">
      <c r="B16" t="s">
        <v>470</v>
      </c>
      <c r="C16" t="str">
        <f>"["&amp;営業データ!K17&amp;"]"</f>
        <v>[得意先CD]</v>
      </c>
      <c r="D16" t="s">
        <v>464</v>
      </c>
      <c r="E16" t="str">
        <f>"&amp;v"&amp;営業データ!M17</f>
        <v>&amp;v４得意先名CD</v>
      </c>
      <c r="F16" t="s">
        <v>466</v>
      </c>
      <c r="H16" t="str">
        <f t="shared" si="1"/>
        <v>[得意先CD]＝&amp;v４得意先名CD ,\</v>
      </c>
      <c r="N16" t="str">
        <f>"&amp;v"&amp;営業データ!M16</f>
        <v>&amp;v３オーダータイプ</v>
      </c>
      <c r="O16" t="s">
        <v>464</v>
      </c>
      <c r="P16" t="str">
        <f>"["&amp;営業データ!K16&amp;"]"</f>
        <v>[受注]</v>
      </c>
      <c r="Q16" t="s">
        <v>471</v>
      </c>
      <c r="T16" t="str">
        <f>"["&amp;枚葉項目値!A17&amp;"]"</f>
        <v>[得意先〒]</v>
      </c>
      <c r="U16" t="s">
        <v>471</v>
      </c>
    </row>
    <row r="17" spans="2:21" x14ac:dyDescent="0.25">
      <c r="B17" t="s">
        <v>470</v>
      </c>
      <c r="C17" t="str">
        <f>"["&amp;営業データ!K18&amp;"]"</f>
        <v>[部署]</v>
      </c>
      <c r="D17" t="s">
        <v>464</v>
      </c>
      <c r="E17" t="str">
        <f>"&amp;v"&amp;営業データ!M18</f>
        <v>&amp;v４得意先部署</v>
      </c>
      <c r="F17" t="s">
        <v>466</v>
      </c>
      <c r="H17" t="str">
        <f t="shared" si="1"/>
        <v>[部署]＝&amp;v４得意先部署 ,\</v>
      </c>
      <c r="N17" t="str">
        <f>"&amp;v"&amp;営業データ!M17</f>
        <v>&amp;v４得意先名CD</v>
      </c>
      <c r="O17" t="s">
        <v>464</v>
      </c>
      <c r="P17" t="str">
        <f>"["&amp;営業データ!K17&amp;"]"</f>
        <v>[得意先CD]</v>
      </c>
      <c r="Q17" t="s">
        <v>471</v>
      </c>
      <c r="T17" t="str">
        <f>"["&amp;枚葉項目値!A18&amp;"]"</f>
        <v>[得意先住所]</v>
      </c>
      <c r="U17" t="s">
        <v>471</v>
      </c>
    </row>
    <row r="18" spans="2:21" x14ac:dyDescent="0.25">
      <c r="B18" t="s">
        <v>470</v>
      </c>
      <c r="C18" t="str">
        <f>"["&amp;営業データ!K19&amp;"]"</f>
        <v>[担当]</v>
      </c>
      <c r="D18" t="s">
        <v>464</v>
      </c>
      <c r="E18" t="str">
        <f>"&amp;v"&amp;営業データ!M19</f>
        <v>&amp;v４得意先担当</v>
      </c>
      <c r="F18" t="s">
        <v>466</v>
      </c>
      <c r="H18" t="str">
        <f t="shared" si="1"/>
        <v>[担当]＝&amp;v４得意先担当 ,\</v>
      </c>
      <c r="N18" t="str">
        <f>"&amp;v"&amp;営業データ!M18</f>
        <v>&amp;v４得意先部署</v>
      </c>
      <c r="O18" t="s">
        <v>464</v>
      </c>
      <c r="P18" t="str">
        <f>"["&amp;営業データ!K18&amp;"]"</f>
        <v>[部署]</v>
      </c>
      <c r="Q18" t="s">
        <v>471</v>
      </c>
      <c r="T18" t="str">
        <f>"["&amp;枚葉項目値!A19&amp;"]"</f>
        <v>[得意先電話]</v>
      </c>
      <c r="U18" t="s">
        <v>471</v>
      </c>
    </row>
    <row r="19" spans="2:21" x14ac:dyDescent="0.25">
      <c r="B19" t="s">
        <v>470</v>
      </c>
      <c r="C19" t="str">
        <f>"["&amp;営業データ!K20&amp;"]"</f>
        <v>[得意先〒]</v>
      </c>
      <c r="D19" t="s">
        <v>464</v>
      </c>
      <c r="E19" t="str">
        <f>"&amp;v"&amp;営業データ!M20</f>
        <v>&amp;v４得意先郵便番号</v>
      </c>
      <c r="F19" t="s">
        <v>466</v>
      </c>
      <c r="H19" t="str">
        <f t="shared" si="1"/>
        <v>[得意先〒]＝&amp;v４得意先郵便番号 ,\</v>
      </c>
      <c r="N19" t="str">
        <f>"&amp;v"&amp;営業データ!M19</f>
        <v>&amp;v４得意先担当</v>
      </c>
      <c r="O19" t="s">
        <v>464</v>
      </c>
      <c r="P19" t="str">
        <f>"["&amp;営業データ!K19&amp;"]"</f>
        <v>[担当]</v>
      </c>
      <c r="Q19" t="s">
        <v>471</v>
      </c>
      <c r="T19" t="str">
        <f>"["&amp;枚葉項目値!A20&amp;"]"</f>
        <v>[得意先FAX]</v>
      </c>
      <c r="U19" t="s">
        <v>471</v>
      </c>
    </row>
    <row r="20" spans="2:21" x14ac:dyDescent="0.25">
      <c r="B20" t="s">
        <v>470</v>
      </c>
      <c r="C20" t="str">
        <f>"["&amp;営業データ!K21&amp;"]"</f>
        <v>[得意先電話]</v>
      </c>
      <c r="D20" t="s">
        <v>464</v>
      </c>
      <c r="E20" t="str">
        <f>"&amp;v"&amp;営業データ!M21</f>
        <v>&amp;v４得意先電話１</v>
      </c>
      <c r="F20" t="s">
        <v>466</v>
      </c>
      <c r="H20" t="str">
        <f t="shared" si="1"/>
        <v>[得意先電話]＝&amp;v４得意先電話１ ,\</v>
      </c>
      <c r="N20" t="str">
        <f>"&amp;v"&amp;営業データ!M20</f>
        <v>&amp;v４得意先郵便番号</v>
      </c>
      <c r="O20" t="s">
        <v>464</v>
      </c>
      <c r="P20" t="str">
        <f>"["&amp;営業データ!K20&amp;"]"</f>
        <v>[得意先〒]</v>
      </c>
      <c r="Q20" t="s">
        <v>471</v>
      </c>
      <c r="T20" t="str">
        <f>"["&amp;枚葉項目値!A21&amp;"]"</f>
        <v>[品名]</v>
      </c>
      <c r="U20" t="s">
        <v>471</v>
      </c>
    </row>
    <row r="21" spans="2:21" x14ac:dyDescent="0.25">
      <c r="B21" t="s">
        <v>470</v>
      </c>
      <c r="C21" t="str">
        <f>"["&amp;営業データ!K23&amp;"]"</f>
        <v>[得意先住所]</v>
      </c>
      <c r="D21" t="s">
        <v>464</v>
      </c>
      <c r="E21" t="str">
        <f>"&amp;v"&amp;営業データ!M23</f>
        <v>&amp;v４得意先住所</v>
      </c>
      <c r="F21" t="s">
        <v>466</v>
      </c>
      <c r="H21" t="str">
        <f t="shared" si="1"/>
        <v>[得意先住所]＝&amp;v４得意先住所 ,\</v>
      </c>
      <c r="N21" t="str">
        <f>"&amp;v"&amp;営業データ!M21</f>
        <v>&amp;v４得意先電話１</v>
      </c>
      <c r="O21" t="s">
        <v>464</v>
      </c>
      <c r="P21" t="str">
        <f>"["&amp;営業データ!K21&amp;"]"</f>
        <v>[得意先電話]</v>
      </c>
      <c r="Q21" t="s">
        <v>471</v>
      </c>
      <c r="T21" t="str">
        <f>"["&amp;枚葉項目値!A22&amp;"]"</f>
        <v>[予定枚数・部数]</v>
      </c>
      <c r="U21" t="s">
        <v>471</v>
      </c>
    </row>
    <row r="22" spans="2:21" x14ac:dyDescent="0.25">
      <c r="B22" t="s">
        <v>470</v>
      </c>
      <c r="C22" t="str">
        <f>"["&amp;営業データ!K24&amp;"]"</f>
        <v>[得意先FAX]</v>
      </c>
      <c r="D22" t="s">
        <v>464</v>
      </c>
      <c r="E22" t="str">
        <f>"&amp;v"&amp;営業データ!M24</f>
        <v>&amp;v４得意先FAX</v>
      </c>
      <c r="F22" t="s">
        <v>466</v>
      </c>
      <c r="H22" t="str">
        <f t="shared" si="1"/>
        <v>[得意先FAX]＝&amp;v４得意先FAX ,\</v>
      </c>
      <c r="N22" t="str">
        <f>"&amp;v"&amp;営業データ!M22</f>
        <v>&amp;v４得意先電話２</v>
      </c>
      <c r="O22" t="s">
        <v>464</v>
      </c>
      <c r="P22" t="e">
        <f>"["&amp;営業データ!K22&amp;"]"</f>
        <v>#N/A</v>
      </c>
      <c r="Q22" t="s">
        <v>471</v>
      </c>
      <c r="T22" t="str">
        <f>"["&amp;枚葉項目値!A23&amp;"]"</f>
        <v>[単位１]</v>
      </c>
      <c r="U22" t="s">
        <v>471</v>
      </c>
    </row>
    <row r="23" spans="2:21" x14ac:dyDescent="0.25">
      <c r="B23" t="s">
        <v>470</v>
      </c>
      <c r="C23" t="str">
        <f>"["&amp;営業データ!K25&amp;"]"</f>
        <v>[得意先]</v>
      </c>
      <c r="D23" t="s">
        <v>464</v>
      </c>
      <c r="E23" t="str">
        <f>"&amp;v"&amp;営業データ!M25</f>
        <v>&amp;v４得意先名</v>
      </c>
      <c r="F23" t="s">
        <v>466</v>
      </c>
      <c r="H23" t="str">
        <f t="shared" si="1"/>
        <v>[得意先]＝&amp;v４得意先名 ,\</v>
      </c>
      <c r="N23" t="str">
        <f>"&amp;v"&amp;営業データ!M23</f>
        <v>&amp;v４得意先住所</v>
      </c>
      <c r="O23" t="s">
        <v>464</v>
      </c>
      <c r="P23" t="str">
        <f>"["&amp;営業データ!K23&amp;"]"</f>
        <v>[得意先住所]</v>
      </c>
      <c r="Q23" t="s">
        <v>471</v>
      </c>
      <c r="T23" t="str">
        <f>"["&amp;枚葉項目値!A24&amp;"]"</f>
        <v>[確定枚数・部数]</v>
      </c>
      <c r="U23" t="s">
        <v>471</v>
      </c>
    </row>
    <row r="24" spans="2:21" x14ac:dyDescent="0.25">
      <c r="B24" t="s">
        <v>470</v>
      </c>
      <c r="C24" t="str">
        <f>"["&amp;営業データ!K26&amp;"]"</f>
        <v>[個人情報]</v>
      </c>
      <c r="D24" t="s">
        <v>464</v>
      </c>
      <c r="E24" t="str">
        <f>"&amp;v"&amp;営業データ!M26</f>
        <v>&amp;v５保存担当</v>
      </c>
      <c r="F24" t="s">
        <v>466</v>
      </c>
      <c r="H24" t="str">
        <f t="shared" si="1"/>
        <v>[個人情報]＝&amp;v５保存担当 ,\</v>
      </c>
      <c r="N24" t="str">
        <f>"&amp;v"&amp;営業データ!M24</f>
        <v>&amp;v４得意先FAX</v>
      </c>
      <c r="O24" t="s">
        <v>464</v>
      </c>
      <c r="P24" t="str">
        <f>"["&amp;営業データ!K24&amp;"]"</f>
        <v>[得意先FAX]</v>
      </c>
      <c r="Q24" t="s">
        <v>471</v>
      </c>
      <c r="T24" t="str">
        <f>"["&amp;枚葉項目値!A25&amp;"]"</f>
        <v>[単位２]</v>
      </c>
      <c r="U24" t="s">
        <v>471</v>
      </c>
    </row>
    <row r="25" spans="2:21" x14ac:dyDescent="0.25">
      <c r="B25" t="s">
        <v>470</v>
      </c>
      <c r="C25" t="str">
        <f>"["&amp;営業データ!K27&amp;"]"</f>
        <v>[個人情報区分]</v>
      </c>
      <c r="D25" t="s">
        <v>464</v>
      </c>
      <c r="E25" t="str">
        <f>"&amp;v"&amp;営業データ!M27</f>
        <v>&amp;v５情報ランク</v>
      </c>
      <c r="F25" t="s">
        <v>466</v>
      </c>
      <c r="H25" t="str">
        <f t="shared" si="1"/>
        <v>[個人情報区分]＝&amp;v５情報ランク ,\</v>
      </c>
      <c r="N25" t="str">
        <f>"&amp;v"&amp;営業データ!M25</f>
        <v>&amp;v４得意先名</v>
      </c>
      <c r="O25" t="s">
        <v>464</v>
      </c>
      <c r="P25" t="str">
        <f>"["&amp;営業データ!K25&amp;"]"</f>
        <v>[得意先]</v>
      </c>
      <c r="Q25" t="s">
        <v>471</v>
      </c>
      <c r="T25" t="str">
        <f>"["&amp;枚葉項目値!A26&amp;"]"</f>
        <v>[予備得意]</v>
      </c>
      <c r="U25" t="s">
        <v>471</v>
      </c>
    </row>
    <row r="26" spans="2:21" x14ac:dyDescent="0.25">
      <c r="B26" t="s">
        <v>470</v>
      </c>
      <c r="C26" t="str">
        <f>"["&amp;営業データ!K28&amp;"]"</f>
        <v>[データ保存]</v>
      </c>
      <c r="D26" t="s">
        <v>464</v>
      </c>
      <c r="E26" t="str">
        <f>"&amp;v"&amp;営業データ!M28</f>
        <v>&amp;v６保存有無</v>
      </c>
      <c r="F26" t="s">
        <v>466</v>
      </c>
      <c r="H26" t="str">
        <f t="shared" ref="H26:H39" si="2">_xlfn.TEXTJOIN(,FALSE,C26,D26,E26,F26)</f>
        <v>[データ保存]＝&amp;v６保存有無 ,\</v>
      </c>
      <c r="N26" t="str">
        <f>"&amp;v"&amp;営業データ!M26</f>
        <v>&amp;v５保存担当</v>
      </c>
      <c r="O26" t="s">
        <v>464</v>
      </c>
      <c r="P26" t="str">
        <f>"["&amp;営業データ!K26&amp;"]"</f>
        <v>[個人情報]</v>
      </c>
      <c r="Q26" t="s">
        <v>471</v>
      </c>
      <c r="T26" t="str">
        <f>"["&amp;枚葉項目値!A27&amp;"]"</f>
        <v>[予備営業]</v>
      </c>
      <c r="U26" t="s">
        <v>471</v>
      </c>
    </row>
    <row r="27" spans="2:21" x14ac:dyDescent="0.25">
      <c r="B27" t="s">
        <v>470</v>
      </c>
      <c r="C27" t="str">
        <f>"["&amp;営業データ!K29&amp;"]"</f>
        <v>[品名]</v>
      </c>
      <c r="D27" t="s">
        <v>464</v>
      </c>
      <c r="E27" t="str">
        <f>"&amp;v"&amp;営業データ!M29</f>
        <v>&amp;v７品名</v>
      </c>
      <c r="F27" t="s">
        <v>466</v>
      </c>
      <c r="H27" t="str">
        <f t="shared" si="2"/>
        <v>[品名]＝&amp;v７品名 ,\</v>
      </c>
      <c r="N27" t="str">
        <f>"&amp;v"&amp;営業データ!M27</f>
        <v>&amp;v５情報ランク</v>
      </c>
      <c r="O27" t="s">
        <v>464</v>
      </c>
      <c r="P27" t="str">
        <f>"["&amp;営業データ!K27&amp;"]"</f>
        <v>[個人情報区分]</v>
      </c>
      <c r="Q27" t="s">
        <v>471</v>
      </c>
      <c r="T27" t="str">
        <f>"["&amp;枚葉項目値!A28&amp;"]"</f>
        <v>[綴り]</v>
      </c>
      <c r="U27" t="s">
        <v>471</v>
      </c>
    </row>
    <row r="28" spans="2:21" x14ac:dyDescent="0.25">
      <c r="B28" t="s">
        <v>470</v>
      </c>
      <c r="C28" t="str">
        <f>"["&amp;営業データ!K30&amp;"]"</f>
        <v>[合計]</v>
      </c>
      <c r="D28" t="s">
        <v>464</v>
      </c>
      <c r="E28" t="str">
        <f>"&amp;v"&amp;営業データ!M30</f>
        <v>&amp;v８合計金額</v>
      </c>
      <c r="F28" t="s">
        <v>466</v>
      </c>
      <c r="H28" t="str">
        <f t="shared" si="2"/>
        <v>[合計]＝&amp;v８合計金額 ,\</v>
      </c>
      <c r="N28" t="str">
        <f>"&amp;v"&amp;営業データ!M28</f>
        <v>&amp;v６保存有無</v>
      </c>
      <c r="O28" t="s">
        <v>464</v>
      </c>
      <c r="P28" t="str">
        <f>"["&amp;営業データ!K28&amp;"]"</f>
        <v>[データ保存]</v>
      </c>
      <c r="Q28" t="s">
        <v>471</v>
      </c>
      <c r="T28" t="str">
        <f>"["&amp;枚葉項目値!A29&amp;"]"</f>
        <v>[枚数メモ]</v>
      </c>
      <c r="U28" t="s">
        <v>471</v>
      </c>
    </row>
    <row r="29" spans="2:21" x14ac:dyDescent="0.25">
      <c r="B29" t="s">
        <v>470</v>
      </c>
      <c r="C29" t="str">
        <f>"["&amp;営業データ!K31&amp;"]"</f>
        <v>[税]</v>
      </c>
      <c r="D29" t="s">
        <v>464</v>
      </c>
      <c r="E29" t="str">
        <f>"&amp;v"&amp;営業データ!M31</f>
        <v>&amp;v８税タイプ</v>
      </c>
      <c r="F29" t="s">
        <v>466</v>
      </c>
      <c r="H29" t="str">
        <f t="shared" si="2"/>
        <v>[税]＝&amp;v８税タイプ ,\</v>
      </c>
      <c r="N29" t="str">
        <f>"&amp;v"&amp;営業データ!M29</f>
        <v>&amp;v７品名</v>
      </c>
      <c r="O29" t="s">
        <v>464</v>
      </c>
      <c r="P29" t="str">
        <f>"["&amp;営業データ!K29&amp;"]"</f>
        <v>[品名]</v>
      </c>
      <c r="Q29" t="s">
        <v>471</v>
      </c>
      <c r="T29" t="str">
        <f>"["&amp;枚葉項目値!A30&amp;"]"</f>
        <v>[仕上寸法]</v>
      </c>
      <c r="U29" t="s">
        <v>471</v>
      </c>
    </row>
    <row r="30" spans="2:21" x14ac:dyDescent="0.25">
      <c r="B30" t="s">
        <v>470</v>
      </c>
      <c r="C30" t="str">
        <f>"["&amp;営業データ!K33&amp;"]"</f>
        <v>[組版]</v>
      </c>
      <c r="D30" t="s">
        <v>464</v>
      </c>
      <c r="E30" t="str">
        <f>"&amp;v"&amp;営業データ!M33</f>
        <v>&amp;v８組版金額</v>
      </c>
      <c r="F30" t="s">
        <v>466</v>
      </c>
      <c r="H30" t="str">
        <f t="shared" si="2"/>
        <v>[組版]＝&amp;v８組版金額 ,\</v>
      </c>
      <c r="N30" t="str">
        <f>"&amp;v"&amp;営業データ!M30</f>
        <v>&amp;v８合計金額</v>
      </c>
      <c r="O30" t="s">
        <v>464</v>
      </c>
      <c r="P30" t="str">
        <f>"["&amp;営業データ!K30&amp;"]"</f>
        <v>[合計]</v>
      </c>
      <c r="Q30" t="s">
        <v>471</v>
      </c>
      <c r="T30" t="str">
        <f>"["&amp;枚葉項目値!A31&amp;"]"</f>
        <v>[展開サイズ]</v>
      </c>
      <c r="U30" t="s">
        <v>471</v>
      </c>
    </row>
    <row r="31" spans="2:21" x14ac:dyDescent="0.25">
      <c r="B31" t="s">
        <v>470</v>
      </c>
      <c r="C31" t="str">
        <f>"["&amp;営業データ!K34&amp;"]"</f>
        <v>[Scan・PS]</v>
      </c>
      <c r="D31" t="s">
        <v>464</v>
      </c>
      <c r="E31" t="str">
        <f>"&amp;v"&amp;営業データ!M34</f>
        <v>&amp;v８スキャン金額</v>
      </c>
      <c r="F31" t="s">
        <v>466</v>
      </c>
      <c r="H31" t="str">
        <f t="shared" si="2"/>
        <v>[Scan・PS]＝&amp;v８スキャン金額 ,\</v>
      </c>
      <c r="N31" t="str">
        <f>"&amp;v"&amp;営業データ!M31</f>
        <v>&amp;v８税タイプ</v>
      </c>
      <c r="O31" t="s">
        <v>464</v>
      </c>
      <c r="P31" t="str">
        <f>"["&amp;営業データ!K31&amp;"]"</f>
        <v>[税]</v>
      </c>
      <c r="Q31" t="s">
        <v>471</v>
      </c>
      <c r="T31" t="str">
        <f>"["&amp;枚葉項目値!A32&amp;"]"</f>
        <v>[寸法メモ]</v>
      </c>
      <c r="U31" t="s">
        <v>471</v>
      </c>
    </row>
    <row r="32" spans="2:21" x14ac:dyDescent="0.25">
      <c r="B32" t="s">
        <v>470</v>
      </c>
      <c r="C32" t="str">
        <f>"["&amp;営業データ!K35&amp;"]"</f>
        <v>[印刷]</v>
      </c>
      <c r="D32" t="s">
        <v>464</v>
      </c>
      <c r="E32" t="str">
        <f>"&amp;v"&amp;営業データ!M35</f>
        <v>&amp;v８印刷金額</v>
      </c>
      <c r="F32" t="s">
        <v>466</v>
      </c>
      <c r="H32" t="str">
        <f t="shared" si="2"/>
        <v>[印刷]＝&amp;v８印刷金額 ,\</v>
      </c>
      <c r="N32" t="str">
        <f>"&amp;v"&amp;営業データ!M32</f>
        <v>&amp;v８税込み価格</v>
      </c>
      <c r="O32" t="s">
        <v>464</v>
      </c>
      <c r="P32" t="e">
        <f>"["&amp;営業データ!K32&amp;"]"</f>
        <v>#N/A</v>
      </c>
      <c r="Q32" t="s">
        <v>471</v>
      </c>
      <c r="T32" t="str">
        <f>"["&amp;枚葉項目値!A33&amp;"]"</f>
        <v>[校正責任]</v>
      </c>
      <c r="U32" t="s">
        <v>471</v>
      </c>
    </row>
    <row r="33" spans="2:21" x14ac:dyDescent="0.25">
      <c r="B33" t="s">
        <v>470</v>
      </c>
      <c r="C33" t="str">
        <f>"["&amp;営業データ!K36&amp;"]"</f>
        <v>[製本]</v>
      </c>
      <c r="D33" t="s">
        <v>464</v>
      </c>
      <c r="E33" t="str">
        <f>"&amp;v"&amp;営業データ!M36</f>
        <v>&amp;v８製本金額</v>
      </c>
      <c r="F33" t="s">
        <v>466</v>
      </c>
      <c r="H33" t="str">
        <f t="shared" si="2"/>
        <v>[製本]＝&amp;v８製本金額 ,\</v>
      </c>
      <c r="N33" t="str">
        <f>"&amp;v"&amp;営業データ!M33</f>
        <v>&amp;v８組版金額</v>
      </c>
      <c r="O33" t="s">
        <v>464</v>
      </c>
      <c r="P33" t="str">
        <f>"["&amp;営業データ!K33&amp;"]"</f>
        <v>[組版]</v>
      </c>
      <c r="Q33" t="s">
        <v>471</v>
      </c>
      <c r="T33" t="str">
        <f>"["&amp;枚葉項目値!A34&amp;"]"</f>
        <v>[校正日]</v>
      </c>
      <c r="U33" t="s">
        <v>471</v>
      </c>
    </row>
    <row r="34" spans="2:21" x14ac:dyDescent="0.25">
      <c r="B34" t="s">
        <v>470</v>
      </c>
      <c r="C34" t="str">
        <f>"["&amp;営業データ!K37&amp;"]"</f>
        <v>[小計]</v>
      </c>
      <c r="D34" t="s">
        <v>464</v>
      </c>
      <c r="E34" t="str">
        <f>"&amp;v"&amp;営業データ!M37</f>
        <v>&amp;v８小計金額</v>
      </c>
      <c r="F34" t="s">
        <v>466</v>
      </c>
      <c r="H34" t="str">
        <f t="shared" si="2"/>
        <v>[小計]＝&amp;v８小計金額 ,\</v>
      </c>
      <c r="N34" t="str">
        <f>"&amp;v"&amp;営業データ!M34</f>
        <v>&amp;v８スキャン金額</v>
      </c>
      <c r="O34" t="s">
        <v>464</v>
      </c>
      <c r="P34" t="str">
        <f>"["&amp;営業データ!K34&amp;"]"</f>
        <v>[Scan・PS]</v>
      </c>
      <c r="Q34" t="s">
        <v>471</v>
      </c>
      <c r="T34" t="str">
        <f>"["&amp;枚葉項目値!A35&amp;"]"</f>
        <v>[仕上予定]</v>
      </c>
      <c r="U34" t="s">
        <v>471</v>
      </c>
    </row>
    <row r="35" spans="2:21" x14ac:dyDescent="0.25">
      <c r="B35" t="s">
        <v>470</v>
      </c>
      <c r="C35" t="str">
        <f>"["&amp;営業データ!K38&amp;"]"</f>
        <v>[用紙]</v>
      </c>
      <c r="D35" t="s">
        <v>464</v>
      </c>
      <c r="E35" t="str">
        <f>"&amp;v"&amp;営業データ!M38</f>
        <v>&amp;v８用紙金額</v>
      </c>
      <c r="F35" t="s">
        <v>466</v>
      </c>
      <c r="H35" t="str">
        <f t="shared" si="2"/>
        <v>[用紙]＝&amp;v８用紙金額 ,\</v>
      </c>
      <c r="N35" t="str">
        <f>"&amp;v"&amp;営業データ!M35</f>
        <v>&amp;v８印刷金額</v>
      </c>
      <c r="O35" t="s">
        <v>464</v>
      </c>
      <c r="P35" t="str">
        <f>"["&amp;営業データ!K35&amp;"]"</f>
        <v>[印刷]</v>
      </c>
      <c r="Q35" t="s">
        <v>471</v>
      </c>
      <c r="T35" t="str">
        <f>"["&amp;枚葉項目値!A36&amp;"]"</f>
        <v>[仕上日]</v>
      </c>
      <c r="U35" t="s">
        <v>471</v>
      </c>
    </row>
    <row r="36" spans="2:21" x14ac:dyDescent="0.25">
      <c r="B36" t="s">
        <v>470</v>
      </c>
      <c r="C36" t="str">
        <f>"["&amp;営業データ!K39&amp;"]"</f>
        <v>[外注]</v>
      </c>
      <c r="D36" t="s">
        <v>464</v>
      </c>
      <c r="E36" t="str">
        <f>"&amp;v"&amp;営業データ!M39</f>
        <v>&amp;v８外注金額</v>
      </c>
      <c r="F36" t="s">
        <v>466</v>
      </c>
      <c r="H36" t="str">
        <f t="shared" si="2"/>
        <v>[外注]＝&amp;v８外注金額 ,\</v>
      </c>
      <c r="N36" t="str">
        <f>"&amp;v"&amp;営業データ!M36</f>
        <v>&amp;v８製本金額</v>
      </c>
      <c r="O36" t="s">
        <v>464</v>
      </c>
      <c r="P36" t="str">
        <f>"["&amp;営業データ!K36&amp;"]"</f>
        <v>[製本]</v>
      </c>
      <c r="Q36" t="s">
        <v>471</v>
      </c>
      <c r="T36" t="str">
        <f>"["&amp;枚葉項目値!A37&amp;"]"</f>
        <v>[発送日]</v>
      </c>
      <c r="U36" t="s">
        <v>471</v>
      </c>
    </row>
    <row r="37" spans="2:21" x14ac:dyDescent="0.25">
      <c r="B37" t="s">
        <v>470</v>
      </c>
      <c r="C37" t="str">
        <f>"["&amp;営業データ!K40&amp;"]"</f>
        <v>[送料]</v>
      </c>
      <c r="D37" t="s">
        <v>464</v>
      </c>
      <c r="E37" t="str">
        <f>"&amp;v"&amp;営業データ!M40</f>
        <v>&amp;v８送料金額</v>
      </c>
      <c r="F37" t="s">
        <v>466</v>
      </c>
      <c r="H37" t="str">
        <f t="shared" si="2"/>
        <v>[送料]＝&amp;v８送料金額 ,\</v>
      </c>
      <c r="N37" t="str">
        <f>"&amp;v"&amp;営業データ!M37</f>
        <v>&amp;v８小計金額</v>
      </c>
      <c r="O37" t="s">
        <v>464</v>
      </c>
      <c r="P37" t="str">
        <f>"["&amp;営業データ!K37&amp;"]"</f>
        <v>[小計]</v>
      </c>
      <c r="Q37" t="s">
        <v>471</v>
      </c>
      <c r="T37" t="str">
        <f>"["&amp;枚葉項目値!A38&amp;"]"</f>
        <v>[到着日]</v>
      </c>
      <c r="U37" t="s">
        <v>471</v>
      </c>
    </row>
    <row r="38" spans="2:21" x14ac:dyDescent="0.25">
      <c r="B38" t="s">
        <v>470</v>
      </c>
      <c r="C38" t="str">
        <f>"["&amp;営業データ!K41&amp;"]"</f>
        <v>[単価]</v>
      </c>
      <c r="D38" t="s">
        <v>464</v>
      </c>
      <c r="E38" t="str">
        <f>"&amp;v"&amp;営業データ!M41</f>
        <v>&amp;v８単価金額</v>
      </c>
      <c r="F38" t="s">
        <v>466</v>
      </c>
      <c r="H38" t="str">
        <f t="shared" si="2"/>
        <v>[単価]＝&amp;v８単価金額 ,\</v>
      </c>
      <c r="N38" t="str">
        <f>"&amp;v"&amp;営業データ!M38</f>
        <v>&amp;v８用紙金額</v>
      </c>
      <c r="O38" t="s">
        <v>464</v>
      </c>
      <c r="P38" t="str">
        <f>"["&amp;営業データ!K38&amp;"]"</f>
        <v>[用紙]</v>
      </c>
      <c r="Q38" t="s">
        <v>471</v>
      </c>
      <c r="T38" t="str">
        <f>"["&amp;枚葉項目値!A39&amp;"]"</f>
        <v>[仕上メモ]</v>
      </c>
      <c r="U38" t="s">
        <v>471</v>
      </c>
    </row>
    <row r="39" spans="2:21" x14ac:dyDescent="0.25">
      <c r="B39" t="s">
        <v>470</v>
      </c>
      <c r="C39" t="str">
        <f>"["&amp;営業データ!K42&amp;"]"</f>
        <v>[粗利]</v>
      </c>
      <c r="D39" t="s">
        <v>464</v>
      </c>
      <c r="E39" t="str">
        <f>"&amp;v"&amp;営業データ!M42</f>
        <v>&amp;v８粗利額</v>
      </c>
      <c r="F39" t="s">
        <v>466</v>
      </c>
      <c r="H39" t="str">
        <f t="shared" si="2"/>
        <v>[粗利]＝&amp;v８粗利額 ,\</v>
      </c>
      <c r="N39" t="str">
        <f>"&amp;v"&amp;営業データ!M39</f>
        <v>&amp;v８外注金額</v>
      </c>
      <c r="O39" t="s">
        <v>464</v>
      </c>
      <c r="P39" t="str">
        <f>"["&amp;営業データ!K39&amp;"]"</f>
        <v>[外注]</v>
      </c>
      <c r="Q39" t="s">
        <v>471</v>
      </c>
      <c r="T39" t="str">
        <f>"["&amp;枚葉項目値!A40&amp;"]"</f>
        <v>[組版CD]</v>
      </c>
      <c r="U39" t="s">
        <v>471</v>
      </c>
    </row>
    <row r="40" spans="2:21" x14ac:dyDescent="0.25">
      <c r="B40" t="s">
        <v>470</v>
      </c>
      <c r="C40" t="str">
        <f>"["&amp;営業データ!K44&amp;"]"</f>
        <v>[立替１]</v>
      </c>
      <c r="D40" t="s">
        <v>464</v>
      </c>
      <c r="E40" t="str">
        <f>"&amp;v"&amp;営業データ!M44</f>
        <v>&amp;v８立替タイプ１</v>
      </c>
      <c r="F40" t="s">
        <v>466</v>
      </c>
      <c r="H40" t="str">
        <f t="shared" ref="H40:H53" si="3">_xlfn.TEXTJOIN(,FALSE,C40,D40,E40,F40)</f>
        <v>[立替１]＝&amp;v８立替タイプ１ ,\</v>
      </c>
      <c r="N40" t="str">
        <f>"&amp;v"&amp;営業データ!M40</f>
        <v>&amp;v８送料金額</v>
      </c>
      <c r="O40" t="s">
        <v>464</v>
      </c>
      <c r="P40" t="str">
        <f>"["&amp;営業データ!K40&amp;"]"</f>
        <v>[送料]</v>
      </c>
      <c r="Q40" t="s">
        <v>471</v>
      </c>
      <c r="T40" t="str">
        <f>"["&amp;枚葉項目値!A41&amp;"]"</f>
        <v>[組版担当]</v>
      </c>
      <c r="U40" t="s">
        <v>471</v>
      </c>
    </row>
    <row r="41" spans="2:21" x14ac:dyDescent="0.25">
      <c r="B41" t="s">
        <v>470</v>
      </c>
      <c r="C41" t="str">
        <f>"["&amp;営業データ!K45&amp;"]"</f>
        <v>[立替金１]</v>
      </c>
      <c r="D41" t="s">
        <v>464</v>
      </c>
      <c r="E41" t="str">
        <f>"&amp;v"&amp;営業データ!M45</f>
        <v>&amp;v８立替金額１</v>
      </c>
      <c r="F41" t="s">
        <v>466</v>
      </c>
      <c r="H41" t="str">
        <f t="shared" si="3"/>
        <v>[立替金１]＝&amp;v８立替金額１ ,\</v>
      </c>
      <c r="N41" t="str">
        <f>"&amp;v"&amp;営業データ!M41</f>
        <v>&amp;v８単価金額</v>
      </c>
      <c r="O41" t="s">
        <v>464</v>
      </c>
      <c r="P41" t="str">
        <f>"["&amp;営業データ!K41&amp;"]"</f>
        <v>[単価]</v>
      </c>
      <c r="Q41" t="s">
        <v>471</v>
      </c>
      <c r="T41" t="str">
        <f>"["&amp;枚葉項目値!A42&amp;"]"</f>
        <v>[製版CD]</v>
      </c>
      <c r="U41" t="s">
        <v>471</v>
      </c>
    </row>
    <row r="42" spans="2:21" x14ac:dyDescent="0.25">
      <c r="B42" t="s">
        <v>470</v>
      </c>
      <c r="C42" t="str">
        <f>"["&amp;営業データ!K46&amp;"]"</f>
        <v>[立替２]</v>
      </c>
      <c r="D42" t="s">
        <v>464</v>
      </c>
      <c r="E42" t="str">
        <f>"&amp;v"&amp;営業データ!M46</f>
        <v>&amp;v８立替タイプ２</v>
      </c>
      <c r="F42" t="s">
        <v>466</v>
      </c>
      <c r="H42" t="str">
        <f t="shared" si="3"/>
        <v>[立替２]＝&amp;v８立替タイプ２ ,\</v>
      </c>
      <c r="N42" t="str">
        <f>"&amp;v"&amp;営業データ!M42</f>
        <v>&amp;v８粗利額</v>
      </c>
      <c r="O42" t="s">
        <v>464</v>
      </c>
      <c r="P42" t="str">
        <f>"["&amp;営業データ!K42&amp;"]"</f>
        <v>[粗利]</v>
      </c>
      <c r="Q42" t="s">
        <v>471</v>
      </c>
      <c r="T42" t="str">
        <f>"["&amp;枚葉項目値!A43&amp;"]"</f>
        <v>[製版担当]</v>
      </c>
      <c r="U42" t="s">
        <v>471</v>
      </c>
    </row>
    <row r="43" spans="2:21" x14ac:dyDescent="0.25">
      <c r="B43" t="s">
        <v>470</v>
      </c>
      <c r="C43" t="str">
        <f>"["&amp;営業データ!K47&amp;"]"</f>
        <v>[立替金２]</v>
      </c>
      <c r="D43" t="s">
        <v>464</v>
      </c>
      <c r="E43" t="str">
        <f>"&amp;v"&amp;営業データ!M47</f>
        <v>&amp;v８立替金額２</v>
      </c>
      <c r="F43" t="s">
        <v>466</v>
      </c>
      <c r="H43" t="str">
        <f t="shared" si="3"/>
        <v>[立替金２]＝&amp;v８立替金額２ ,\</v>
      </c>
      <c r="N43" t="str">
        <f>"&amp;v"&amp;営業データ!M43</f>
        <v>&amp;v８粗利率</v>
      </c>
      <c r="O43" t="s">
        <v>464</v>
      </c>
      <c r="P43" t="e">
        <f>"["&amp;営業データ!K43&amp;"]"</f>
        <v>#N/A</v>
      </c>
      <c r="Q43" t="s">
        <v>471</v>
      </c>
      <c r="T43" t="str">
        <f>"["&amp;枚葉項目値!A44&amp;"]"</f>
        <v>[印刷CD]</v>
      </c>
      <c r="U43" t="s">
        <v>471</v>
      </c>
    </row>
    <row r="44" spans="2:21" x14ac:dyDescent="0.25">
      <c r="B44" t="s">
        <v>470</v>
      </c>
      <c r="C44" t="str">
        <f>"["&amp;営業データ!K48&amp;"]"</f>
        <v>[納品書No.]</v>
      </c>
      <c r="D44" t="s">
        <v>464</v>
      </c>
      <c r="E44" t="str">
        <f>"&amp;v"&amp;営業データ!M48</f>
        <v>&amp;v９納品書番号</v>
      </c>
      <c r="F44" t="s">
        <v>466</v>
      </c>
      <c r="H44" t="str">
        <f t="shared" si="3"/>
        <v>[納品書No.]＝&amp;v９納品書番号 ,\</v>
      </c>
      <c r="N44" t="str">
        <f>"&amp;v"&amp;営業データ!M44</f>
        <v>&amp;v８立替タイプ１</v>
      </c>
      <c r="O44" t="s">
        <v>464</v>
      </c>
      <c r="P44" t="str">
        <f>"["&amp;営業データ!K44&amp;"]"</f>
        <v>[立替１]</v>
      </c>
      <c r="Q44" t="s">
        <v>471</v>
      </c>
      <c r="T44" t="str">
        <f>"["&amp;枚葉項目値!A45&amp;"]"</f>
        <v>[印刷担当]</v>
      </c>
      <c r="U44" t="s">
        <v>471</v>
      </c>
    </row>
    <row r="45" spans="2:21" x14ac:dyDescent="0.25">
      <c r="B45" t="s">
        <v>470</v>
      </c>
      <c r="C45" t="str">
        <f>"["&amp;営業データ!K49&amp;"]"</f>
        <v>[売上日]</v>
      </c>
      <c r="D45" t="s">
        <v>464</v>
      </c>
      <c r="E45" t="str">
        <f>"&amp;v"&amp;営業データ!M49</f>
        <v>&amp;v９売上日</v>
      </c>
      <c r="F45" t="s">
        <v>466</v>
      </c>
      <c r="H45" t="str">
        <f t="shared" si="3"/>
        <v>[売上日]＝&amp;v９売上日 ,\</v>
      </c>
      <c r="N45" t="str">
        <f>"&amp;v"&amp;営業データ!M45</f>
        <v>&amp;v８立替金額１</v>
      </c>
      <c r="O45" t="s">
        <v>464</v>
      </c>
      <c r="P45" t="str">
        <f>"["&amp;営業データ!K45&amp;"]"</f>
        <v>[立替金１]</v>
      </c>
      <c r="Q45" t="s">
        <v>471</v>
      </c>
      <c r="T45" t="str">
        <f>"["&amp;枚葉項目値!A46&amp;"]"</f>
        <v>[仕上CD]</v>
      </c>
      <c r="U45" t="s">
        <v>471</v>
      </c>
    </row>
    <row r="46" spans="2:21" x14ac:dyDescent="0.25">
      <c r="B46" t="s">
        <v>470</v>
      </c>
      <c r="C46" t="str">
        <f>"["&amp;営業データ!K50&amp;"]"</f>
        <v>[確定金額]</v>
      </c>
      <c r="D46" t="s">
        <v>464</v>
      </c>
      <c r="E46" t="str">
        <f>"&amp;v"&amp;営業データ!M50</f>
        <v>&amp;v９決定金額</v>
      </c>
      <c r="F46" t="s">
        <v>466</v>
      </c>
      <c r="H46" t="str">
        <f t="shared" si="3"/>
        <v>[確定金額]＝&amp;v９決定金額 ,\</v>
      </c>
      <c r="N46" t="str">
        <f>"&amp;v"&amp;営業データ!M46</f>
        <v>&amp;v８立替タイプ２</v>
      </c>
      <c r="O46" t="s">
        <v>464</v>
      </c>
      <c r="P46" t="str">
        <f>"["&amp;営業データ!K46&amp;"]"</f>
        <v>[立替２]</v>
      </c>
      <c r="Q46" t="s">
        <v>471</v>
      </c>
      <c r="T46" t="str">
        <f>"["&amp;枚葉項目値!A47&amp;"]"</f>
        <v>[仕上担当]</v>
      </c>
      <c r="U46" t="s">
        <v>471</v>
      </c>
    </row>
    <row r="47" spans="2:21" x14ac:dyDescent="0.25">
      <c r="B47" t="s">
        <v>470</v>
      </c>
      <c r="C47" t="str">
        <f>"["&amp;営業データ!K51&amp;"]"</f>
        <v>[校正責任]</v>
      </c>
      <c r="D47" t="s">
        <v>464</v>
      </c>
      <c r="E47" t="str">
        <f>"&amp;v"&amp;営業データ!M51</f>
        <v>&amp;v１０校正タイプ</v>
      </c>
      <c r="F47" t="s">
        <v>466</v>
      </c>
      <c r="H47" t="str">
        <f t="shared" si="3"/>
        <v>[校正責任]＝&amp;v１０校正タイプ ,\</v>
      </c>
      <c r="N47" t="str">
        <f>"&amp;v"&amp;営業データ!M47</f>
        <v>&amp;v８立替金額２</v>
      </c>
      <c r="O47" t="s">
        <v>464</v>
      </c>
      <c r="P47" t="str">
        <f>"["&amp;営業データ!K47&amp;"]"</f>
        <v>[立替金２]</v>
      </c>
      <c r="Q47" t="s">
        <v>471</v>
      </c>
      <c r="T47" t="str">
        <f>"["&amp;枚葉項目値!A48&amp;"]"</f>
        <v>[納品書No.]</v>
      </c>
      <c r="U47" t="s">
        <v>471</v>
      </c>
    </row>
    <row r="48" spans="2:21" x14ac:dyDescent="0.25">
      <c r="B48" t="s">
        <v>470</v>
      </c>
      <c r="C48" t="str">
        <f>"["&amp;営業データ!K52&amp;"]"</f>
        <v>[校正日]</v>
      </c>
      <c r="D48" t="s">
        <v>464</v>
      </c>
      <c r="E48" t="str">
        <f>"&amp;v"&amp;営業データ!M52</f>
        <v>&amp;v１０校正日</v>
      </c>
      <c r="F48" t="s">
        <v>466</v>
      </c>
      <c r="H48" t="str">
        <f t="shared" si="3"/>
        <v>[校正日]＝&amp;v１０校正日 ,\</v>
      </c>
      <c r="N48" t="str">
        <f>"&amp;v"&amp;営業データ!M48</f>
        <v>&amp;v９納品書番号</v>
      </c>
      <c r="O48" t="s">
        <v>464</v>
      </c>
      <c r="P48" t="str">
        <f>"["&amp;営業データ!K48&amp;"]"</f>
        <v>[納品書No.]</v>
      </c>
      <c r="Q48" t="s">
        <v>471</v>
      </c>
      <c r="T48" t="str">
        <f>"["&amp;枚葉項目値!A49&amp;"]"</f>
        <v>[確定金額]</v>
      </c>
      <c r="U48" t="s">
        <v>471</v>
      </c>
    </row>
    <row r="49" spans="2:21" x14ac:dyDescent="0.25">
      <c r="B49" t="s">
        <v>470</v>
      </c>
      <c r="C49" t="str">
        <f>"["&amp;営業データ!K53&amp;"]"</f>
        <v>[仕上予定]</v>
      </c>
      <c r="D49" t="s">
        <v>464</v>
      </c>
      <c r="E49" t="str">
        <f>"&amp;v"&amp;営業データ!M53</f>
        <v>&amp;v１０仕上タイプ</v>
      </c>
      <c r="F49" t="s">
        <v>466</v>
      </c>
      <c r="H49" t="str">
        <f t="shared" si="3"/>
        <v>[仕上予定]＝&amp;v１０仕上タイプ ,\</v>
      </c>
      <c r="N49" t="str">
        <f>"&amp;v"&amp;営業データ!M49</f>
        <v>&amp;v９売上日</v>
      </c>
      <c r="O49" t="s">
        <v>464</v>
      </c>
      <c r="P49" t="str">
        <f>"["&amp;営業データ!K49&amp;"]"</f>
        <v>[売上日]</v>
      </c>
      <c r="Q49" t="s">
        <v>471</v>
      </c>
      <c r="T49" t="str">
        <f>"["&amp;枚葉項目値!A50&amp;"]"</f>
        <v>[売上日]</v>
      </c>
      <c r="U49" t="s">
        <v>471</v>
      </c>
    </row>
    <row r="50" spans="2:21" x14ac:dyDescent="0.25">
      <c r="B50" t="s">
        <v>470</v>
      </c>
      <c r="C50" t="str">
        <f>"["&amp;営業データ!K54&amp;"]"</f>
        <v>[仕上日]</v>
      </c>
      <c r="D50" t="s">
        <v>464</v>
      </c>
      <c r="E50" t="str">
        <f>"&amp;v"&amp;営業データ!M54</f>
        <v>&amp;v１０仕上日</v>
      </c>
      <c r="F50" t="s">
        <v>466</v>
      </c>
      <c r="H50" t="str">
        <f t="shared" si="3"/>
        <v>[仕上日]＝&amp;v１０仕上日 ,\</v>
      </c>
      <c r="N50" t="str">
        <f>"&amp;v"&amp;営業データ!M50</f>
        <v>&amp;v９決定金額</v>
      </c>
      <c r="O50" t="s">
        <v>464</v>
      </c>
      <c r="P50" t="str">
        <f>"["&amp;営業データ!K50&amp;"]"</f>
        <v>[確定金額]</v>
      </c>
      <c r="Q50" t="s">
        <v>471</v>
      </c>
      <c r="T50" t="str">
        <f>"["&amp;枚葉項目値!A51&amp;"]"</f>
        <v>[更新日]</v>
      </c>
      <c r="U50" t="s">
        <v>471</v>
      </c>
    </row>
    <row r="51" spans="2:21" x14ac:dyDescent="0.25">
      <c r="B51" t="s">
        <v>470</v>
      </c>
      <c r="C51" t="str">
        <f>"["&amp;営業データ!K55&amp;"]"</f>
        <v>[発送日]</v>
      </c>
      <c r="D51" t="s">
        <v>464</v>
      </c>
      <c r="E51" t="str">
        <f>"&amp;v"&amp;営業データ!M55</f>
        <v>&amp;v１０発送日</v>
      </c>
      <c r="F51" t="s">
        <v>466</v>
      </c>
      <c r="H51" t="str">
        <f t="shared" si="3"/>
        <v>[発送日]＝&amp;v１０発送日 ,\</v>
      </c>
      <c r="N51" t="str">
        <f>"&amp;v"&amp;営業データ!M51</f>
        <v>&amp;v１０校正タイプ</v>
      </c>
      <c r="O51" t="s">
        <v>464</v>
      </c>
      <c r="P51" t="str">
        <f>"["&amp;営業データ!K51&amp;"]"</f>
        <v>[校正責任]</v>
      </c>
      <c r="Q51" t="s">
        <v>471</v>
      </c>
      <c r="T51" t="str">
        <f>"["&amp;枚葉項目値!A52&amp;"]"</f>
        <v>[組版]</v>
      </c>
      <c r="U51" t="s">
        <v>471</v>
      </c>
    </row>
    <row r="52" spans="2:21" x14ac:dyDescent="0.25">
      <c r="B52" t="s">
        <v>470</v>
      </c>
      <c r="C52" t="str">
        <f>"["&amp;営業データ!K56&amp;"]"</f>
        <v>[到着日]</v>
      </c>
      <c r="D52" t="s">
        <v>464</v>
      </c>
      <c r="E52" t="str">
        <f>"&amp;v"&amp;営業データ!M56</f>
        <v>&amp;v１０到着日</v>
      </c>
      <c r="F52" t="s">
        <v>466</v>
      </c>
      <c r="H52" t="str">
        <f t="shared" si="3"/>
        <v>[到着日]＝&amp;v１０到着日 ,\</v>
      </c>
      <c r="N52" t="str">
        <f>"&amp;v"&amp;営業データ!M52</f>
        <v>&amp;v１０校正日</v>
      </c>
      <c r="O52" t="s">
        <v>464</v>
      </c>
      <c r="P52" t="str">
        <f>"["&amp;営業データ!K52&amp;"]"</f>
        <v>[校正日]</v>
      </c>
      <c r="Q52" t="s">
        <v>471</v>
      </c>
      <c r="T52" t="str">
        <f>"["&amp;枚葉項目値!A53&amp;"]"</f>
        <v>[Scan・PS]</v>
      </c>
      <c r="U52" t="s">
        <v>471</v>
      </c>
    </row>
    <row r="53" spans="2:21" x14ac:dyDescent="0.25">
      <c r="B53" t="s">
        <v>470</v>
      </c>
      <c r="C53" t="str">
        <f>"["&amp;営業データ!K57&amp;"]"</f>
        <v>[仕上メモ]</v>
      </c>
      <c r="D53" t="s">
        <v>464</v>
      </c>
      <c r="E53" t="str">
        <f>"&amp;v"&amp;営業データ!M57</f>
        <v>&amp;v１０仕上メモ</v>
      </c>
      <c r="F53" t="s">
        <v>466</v>
      </c>
      <c r="H53" t="str">
        <f t="shared" si="3"/>
        <v>[仕上メモ]＝&amp;v１０仕上メモ ,\</v>
      </c>
      <c r="N53" t="str">
        <f>"&amp;v"&amp;営業データ!M53</f>
        <v>&amp;v１０仕上タイプ</v>
      </c>
      <c r="O53" t="s">
        <v>464</v>
      </c>
      <c r="P53" t="str">
        <f>"["&amp;営業データ!K53&amp;"]"</f>
        <v>[仕上予定]</v>
      </c>
      <c r="Q53" t="s">
        <v>471</v>
      </c>
      <c r="T53" t="str">
        <f>"["&amp;枚葉項目値!A54&amp;"]"</f>
        <v>[印刷]</v>
      </c>
      <c r="U53" t="s">
        <v>471</v>
      </c>
    </row>
    <row r="54" spans="2:21" x14ac:dyDescent="0.25">
      <c r="B54" t="s">
        <v>470</v>
      </c>
      <c r="C54" t="str">
        <f>"["&amp;営業データ!K58&amp;"]"</f>
        <v>[予定枚数・部数]</v>
      </c>
      <c r="D54" t="s">
        <v>464</v>
      </c>
      <c r="E54" t="str">
        <f>"&amp;v"&amp;営業データ!M58</f>
        <v>&amp;v１０予定数</v>
      </c>
      <c r="F54" t="s">
        <v>466</v>
      </c>
      <c r="H54" t="str">
        <f t="shared" ref="H54:H68" si="4">_xlfn.TEXTJOIN(,FALSE,C54,D54,E54,F54)</f>
        <v>[予定枚数・部数]＝&amp;v１０予定数 ,\</v>
      </c>
      <c r="N54" t="str">
        <f>"&amp;v"&amp;営業データ!M54</f>
        <v>&amp;v１０仕上日</v>
      </c>
      <c r="O54" t="s">
        <v>464</v>
      </c>
      <c r="P54" t="str">
        <f>"["&amp;営業データ!K54&amp;"]"</f>
        <v>[仕上日]</v>
      </c>
      <c r="Q54" t="s">
        <v>471</v>
      </c>
      <c r="T54" t="str">
        <f>"["&amp;枚葉項目値!A55&amp;"]"</f>
        <v>[製本]</v>
      </c>
      <c r="U54" t="s">
        <v>471</v>
      </c>
    </row>
    <row r="55" spans="2:21" x14ac:dyDescent="0.25">
      <c r="B55" t="s">
        <v>470</v>
      </c>
      <c r="C55" t="str">
        <f>"["&amp;営業データ!K59&amp;"]"</f>
        <v>[単位１]</v>
      </c>
      <c r="D55" t="s">
        <v>464</v>
      </c>
      <c r="E55" t="str">
        <f>"&amp;v"&amp;営業データ!M59</f>
        <v>&amp;v１０予定単位</v>
      </c>
      <c r="F55" t="s">
        <v>466</v>
      </c>
      <c r="H55" t="str">
        <f t="shared" si="4"/>
        <v>[単位１]＝&amp;v１０予定単位 ,\</v>
      </c>
      <c r="N55" t="str">
        <f>"&amp;v"&amp;営業データ!M55</f>
        <v>&amp;v１０発送日</v>
      </c>
      <c r="O55" t="s">
        <v>464</v>
      </c>
      <c r="P55" t="str">
        <f>"["&amp;営業データ!K55&amp;"]"</f>
        <v>[発送日]</v>
      </c>
      <c r="Q55" t="s">
        <v>471</v>
      </c>
      <c r="T55" t="str">
        <f>"["&amp;枚葉項目値!A56&amp;"]"</f>
        <v>[小計]</v>
      </c>
      <c r="U55" t="s">
        <v>471</v>
      </c>
    </row>
    <row r="56" spans="2:21" x14ac:dyDescent="0.25">
      <c r="B56" t="s">
        <v>470</v>
      </c>
      <c r="C56" t="str">
        <f>"["&amp;営業データ!K60&amp;"]"</f>
        <v>[確定枚数・部数]</v>
      </c>
      <c r="D56" t="s">
        <v>464</v>
      </c>
      <c r="E56" t="str">
        <f>"&amp;v"&amp;営業データ!M60</f>
        <v>&amp;v１０確定数</v>
      </c>
      <c r="F56" t="s">
        <v>466</v>
      </c>
      <c r="H56" t="str">
        <f t="shared" si="4"/>
        <v>[確定枚数・部数]＝&amp;v１０確定数 ,\</v>
      </c>
      <c r="N56" t="str">
        <f>"&amp;v"&amp;営業データ!M56</f>
        <v>&amp;v１０到着日</v>
      </c>
      <c r="O56" t="s">
        <v>464</v>
      </c>
      <c r="P56" t="str">
        <f>"["&amp;営業データ!K56&amp;"]"</f>
        <v>[到着日]</v>
      </c>
      <c r="Q56" t="s">
        <v>471</v>
      </c>
      <c r="T56" t="str">
        <f>"["&amp;枚葉項目値!A57&amp;"]"</f>
        <v>[粗利]</v>
      </c>
      <c r="U56" t="s">
        <v>471</v>
      </c>
    </row>
    <row r="57" spans="2:21" x14ac:dyDescent="0.25">
      <c r="B57" t="s">
        <v>470</v>
      </c>
      <c r="C57" t="str">
        <f>"["&amp;営業データ!K61&amp;"]"</f>
        <v>[単位２]</v>
      </c>
      <c r="D57" t="s">
        <v>464</v>
      </c>
      <c r="E57" t="str">
        <f>"&amp;v"&amp;営業データ!M61</f>
        <v>&amp;v１０確定単位</v>
      </c>
      <c r="F57" t="s">
        <v>466</v>
      </c>
      <c r="H57" t="str">
        <f t="shared" si="4"/>
        <v>[単位２]＝&amp;v１０確定単位 ,\</v>
      </c>
      <c r="N57" t="str">
        <f>"&amp;v"&amp;営業データ!M57</f>
        <v>&amp;v１０仕上メモ</v>
      </c>
      <c r="O57" t="s">
        <v>464</v>
      </c>
      <c r="P57" t="str">
        <f>"["&amp;営業データ!K57&amp;"]"</f>
        <v>[仕上メモ]</v>
      </c>
      <c r="Q57" t="s">
        <v>471</v>
      </c>
      <c r="T57" t="str">
        <f>"["&amp;枚葉項目値!A58&amp;"]"</f>
        <v>[用紙]</v>
      </c>
      <c r="U57" t="s">
        <v>471</v>
      </c>
    </row>
    <row r="58" spans="2:21" x14ac:dyDescent="0.25">
      <c r="B58" t="s">
        <v>470</v>
      </c>
      <c r="C58" t="str">
        <f>"["&amp;営業データ!K62&amp;"]"</f>
        <v>[予備得意]</v>
      </c>
      <c r="D58" t="s">
        <v>464</v>
      </c>
      <c r="E58" t="str">
        <f>"&amp;v"&amp;営業データ!M62</f>
        <v>&amp;v１０得意先送り数</v>
      </c>
      <c r="F58" t="s">
        <v>466</v>
      </c>
      <c r="H58" t="str">
        <f t="shared" si="4"/>
        <v>[予備得意]＝&amp;v１０得意先送り数 ,\</v>
      </c>
      <c r="N58" t="str">
        <f>"&amp;v"&amp;営業データ!M58</f>
        <v>&amp;v１０予定数</v>
      </c>
      <c r="O58" t="s">
        <v>464</v>
      </c>
      <c r="P58" t="str">
        <f>"["&amp;営業データ!K58&amp;"]"</f>
        <v>[予定枚数・部数]</v>
      </c>
      <c r="Q58" t="s">
        <v>471</v>
      </c>
      <c r="T58" t="str">
        <f>"["&amp;枚葉項目値!A59&amp;"]"</f>
        <v>[外注]</v>
      </c>
      <c r="U58" t="s">
        <v>471</v>
      </c>
    </row>
    <row r="59" spans="2:21" x14ac:dyDescent="0.25">
      <c r="B59" t="s">
        <v>470</v>
      </c>
      <c r="C59" t="str">
        <f>"["&amp;営業データ!K63&amp;"]"</f>
        <v>[予備営業]</v>
      </c>
      <c r="D59" t="s">
        <v>464</v>
      </c>
      <c r="E59" t="str">
        <f>"&amp;v"&amp;営業データ!M63</f>
        <v>&amp;v１０営業確保数</v>
      </c>
      <c r="F59" t="s">
        <v>466</v>
      </c>
      <c r="H59" t="str">
        <f t="shared" si="4"/>
        <v>[予備営業]＝&amp;v１０営業確保数 ,\</v>
      </c>
      <c r="N59" t="str">
        <f>"&amp;v"&amp;営業データ!M59</f>
        <v>&amp;v１０予定単位</v>
      </c>
      <c r="O59" t="s">
        <v>464</v>
      </c>
      <c r="P59" t="str">
        <f>"["&amp;営業データ!K59&amp;"]"</f>
        <v>[単位１]</v>
      </c>
      <c r="Q59" t="s">
        <v>471</v>
      </c>
      <c r="T59" t="str">
        <f>"["&amp;枚葉項目値!A60&amp;"]"</f>
        <v>[送料]</v>
      </c>
      <c r="U59" t="s">
        <v>471</v>
      </c>
    </row>
    <row r="60" spans="2:21" x14ac:dyDescent="0.25">
      <c r="B60" t="s">
        <v>470</v>
      </c>
      <c r="C60" t="str">
        <f>"["&amp;営業データ!K65&amp;"]"</f>
        <v>[枚数メモ]</v>
      </c>
      <c r="D60" t="s">
        <v>464</v>
      </c>
      <c r="E60" t="str">
        <f>"&amp;v"&amp;営業データ!M65</f>
        <v>&amp;v１０枚数メモ</v>
      </c>
      <c r="F60" t="s">
        <v>466</v>
      </c>
      <c r="H60" t="str">
        <f t="shared" si="4"/>
        <v>[枚数メモ]＝&amp;v１０枚数メモ ,\</v>
      </c>
      <c r="N60" t="str">
        <f>"&amp;v"&amp;営業データ!M60</f>
        <v>&amp;v１０確定数</v>
      </c>
      <c r="O60" t="s">
        <v>464</v>
      </c>
      <c r="P60" t="str">
        <f>"["&amp;営業データ!K60&amp;"]"</f>
        <v>[確定枚数・部数]</v>
      </c>
      <c r="Q60" t="s">
        <v>471</v>
      </c>
      <c r="T60" t="str">
        <f>"["&amp;枚葉項目値!A61&amp;"]"</f>
        <v>[合計]</v>
      </c>
      <c r="U60" t="s">
        <v>471</v>
      </c>
    </row>
    <row r="61" spans="2:21" x14ac:dyDescent="0.25">
      <c r="B61" t="s">
        <v>470</v>
      </c>
      <c r="C61" t="str">
        <f>"["&amp;営業データ!K66&amp;"]"</f>
        <v>[仕上寸法]</v>
      </c>
      <c r="D61" t="s">
        <v>464</v>
      </c>
      <c r="E61" t="str">
        <f>"&amp;v"&amp;営業データ!M66</f>
        <v>&amp;v１０仕上寸法</v>
      </c>
      <c r="F61" t="s">
        <v>466</v>
      </c>
      <c r="H61" t="str">
        <f t="shared" si="4"/>
        <v>[仕上寸法]＝&amp;v１０仕上寸法 ,\</v>
      </c>
      <c r="N61" t="str">
        <f>"&amp;v"&amp;営業データ!M61</f>
        <v>&amp;v１０確定単位</v>
      </c>
      <c r="O61" t="s">
        <v>464</v>
      </c>
      <c r="P61" t="str">
        <f>"["&amp;営業データ!K61&amp;"]"</f>
        <v>[単位２]</v>
      </c>
      <c r="Q61" t="s">
        <v>471</v>
      </c>
      <c r="T61" t="str">
        <f>"["&amp;枚葉項目値!A62&amp;"]"</f>
        <v>[単価]</v>
      </c>
      <c r="U61" t="s">
        <v>471</v>
      </c>
    </row>
    <row r="62" spans="2:21" x14ac:dyDescent="0.25">
      <c r="B62" t="s">
        <v>470</v>
      </c>
      <c r="C62" t="str">
        <f>"["&amp;営業データ!K67&amp;"]"</f>
        <v>[展開サイズ]</v>
      </c>
      <c r="D62" t="s">
        <v>464</v>
      </c>
      <c r="E62" t="str">
        <f>"&amp;v"&amp;営業データ!M67</f>
        <v>&amp;v１０展開</v>
      </c>
      <c r="F62" t="s">
        <v>466</v>
      </c>
      <c r="H62" t="str">
        <f t="shared" si="4"/>
        <v>[展開サイズ]＝&amp;v１０展開 ,\</v>
      </c>
      <c r="N62" t="str">
        <f>"&amp;v"&amp;営業データ!M62</f>
        <v>&amp;v１０得意先送り数</v>
      </c>
      <c r="O62" t="s">
        <v>464</v>
      </c>
      <c r="P62" t="str">
        <f>"["&amp;営業データ!K62&amp;"]"</f>
        <v>[予備得意]</v>
      </c>
      <c r="Q62" t="s">
        <v>471</v>
      </c>
      <c r="T62" t="str">
        <f>"["&amp;枚葉項目値!A63&amp;"]"</f>
        <v>[税]</v>
      </c>
      <c r="U62" t="s">
        <v>471</v>
      </c>
    </row>
    <row r="63" spans="2:21" x14ac:dyDescent="0.25">
      <c r="B63" t="s">
        <v>470</v>
      </c>
      <c r="C63" t="str">
        <f>"["&amp;営業データ!K68&amp;"]"</f>
        <v>[綴り]</v>
      </c>
      <c r="D63" t="s">
        <v>464</v>
      </c>
      <c r="E63" t="str">
        <f>"&amp;v"&amp;営業データ!M68</f>
        <v>&amp;v１０綴り</v>
      </c>
      <c r="F63" t="s">
        <v>466</v>
      </c>
      <c r="H63" t="str">
        <f t="shared" si="4"/>
        <v>[綴り]＝&amp;v１０綴り ,\</v>
      </c>
      <c r="N63" t="str">
        <f>"&amp;v"&amp;営業データ!M63</f>
        <v>&amp;v１０営業確保数</v>
      </c>
      <c r="O63" t="s">
        <v>464</v>
      </c>
      <c r="P63" t="str">
        <f>"["&amp;営業データ!K63&amp;"]"</f>
        <v>[予備営業]</v>
      </c>
      <c r="Q63" t="s">
        <v>471</v>
      </c>
      <c r="T63" t="str">
        <f>"["&amp;枚葉項目値!A64&amp;"]"</f>
        <v>[立替１]</v>
      </c>
      <c r="U63" t="s">
        <v>471</v>
      </c>
    </row>
    <row r="64" spans="2:21" x14ac:dyDescent="0.25">
      <c r="B64" t="s">
        <v>470</v>
      </c>
      <c r="C64" t="str">
        <f>"["&amp;営業データ!K69&amp;"]"</f>
        <v>[寸法メモ]</v>
      </c>
      <c r="D64" t="s">
        <v>464</v>
      </c>
      <c r="E64" t="str">
        <f>"&amp;v"&amp;営業データ!M69</f>
        <v>&amp;v１０寸法メモ</v>
      </c>
      <c r="F64" t="s">
        <v>466</v>
      </c>
      <c r="H64" t="str">
        <f t="shared" si="4"/>
        <v>[寸法メモ]＝&amp;v１０寸法メモ ,\</v>
      </c>
      <c r="N64" t="str">
        <f>"&amp;v"&amp;営業データ!M64</f>
        <v>&amp;v１０TOTAL数</v>
      </c>
      <c r="O64" t="s">
        <v>464</v>
      </c>
      <c r="P64" t="e">
        <f>"["&amp;営業データ!K64&amp;"]"</f>
        <v>#N/A</v>
      </c>
      <c r="Q64" t="s">
        <v>471</v>
      </c>
      <c r="T64" t="str">
        <f>"["&amp;枚葉項目値!A65&amp;"]"</f>
        <v>[立替金１]</v>
      </c>
      <c r="U64" t="s">
        <v>471</v>
      </c>
    </row>
    <row r="65" spans="2:21" x14ac:dyDescent="0.25">
      <c r="B65" t="s">
        <v>470</v>
      </c>
      <c r="C65" t="str">
        <f>"["&amp;営業データ!K70&amp;"]"</f>
        <v>[組版内容１]</v>
      </c>
      <c r="D65" t="s">
        <v>464</v>
      </c>
      <c r="E65" t="str">
        <f>"&amp;v"&amp;営業データ!M70</f>
        <v>&amp;v１１制作内容</v>
      </c>
      <c r="F65" t="s">
        <v>466</v>
      </c>
      <c r="H65" t="str">
        <f t="shared" si="4"/>
        <v>[組版内容１]＝&amp;v１１制作内容 ,\</v>
      </c>
      <c r="N65" t="str">
        <f>"&amp;v"&amp;営業データ!M65</f>
        <v>&amp;v１０枚数メモ</v>
      </c>
      <c r="O65" t="s">
        <v>464</v>
      </c>
      <c r="P65" t="str">
        <f>"["&amp;営業データ!K65&amp;"]"</f>
        <v>[枚数メモ]</v>
      </c>
      <c r="Q65" t="s">
        <v>471</v>
      </c>
      <c r="T65" t="str">
        <f>"["&amp;枚葉項目値!A66&amp;"]"</f>
        <v>[立替２]</v>
      </c>
      <c r="U65" t="s">
        <v>471</v>
      </c>
    </row>
    <row r="66" spans="2:21" x14ac:dyDescent="0.25">
      <c r="B66" t="s">
        <v>470</v>
      </c>
      <c r="C66" t="str">
        <f>"["&amp;営業データ!K71&amp;"]"</f>
        <v>[組版内容２]</v>
      </c>
      <c r="D66" t="s">
        <v>464</v>
      </c>
      <c r="E66" t="str">
        <f>"&amp;v"&amp;営業データ!M71</f>
        <v>&amp;v１１データ</v>
      </c>
      <c r="F66" t="s">
        <v>466</v>
      </c>
      <c r="H66" t="str">
        <f t="shared" si="4"/>
        <v>[組版内容２]＝&amp;v１１データ ,\</v>
      </c>
      <c r="N66" t="str">
        <f>"&amp;v"&amp;営業データ!M66</f>
        <v>&amp;v１０仕上寸法</v>
      </c>
      <c r="O66" t="s">
        <v>464</v>
      </c>
      <c r="P66" t="str">
        <f>"["&amp;営業データ!K66&amp;"]"</f>
        <v>[仕上寸法]</v>
      </c>
      <c r="Q66" t="s">
        <v>471</v>
      </c>
      <c r="T66" t="str">
        <f>"["&amp;枚葉項目値!A67&amp;"]"</f>
        <v>[立替金２]</v>
      </c>
      <c r="U66" t="s">
        <v>471</v>
      </c>
    </row>
    <row r="67" spans="2:21" x14ac:dyDescent="0.25">
      <c r="B67" t="s">
        <v>470</v>
      </c>
      <c r="C67" t="str">
        <f>"["&amp;営業データ!K72&amp;"]"</f>
        <v>[組版注意]</v>
      </c>
      <c r="D67" t="s">
        <v>464</v>
      </c>
      <c r="E67" t="str">
        <f>"&amp;v"&amp;営業データ!M72</f>
        <v>&amp;v１１組版メモ</v>
      </c>
      <c r="F67" t="s">
        <v>466</v>
      </c>
      <c r="H67" t="str">
        <f t="shared" si="4"/>
        <v>[組版注意]＝&amp;v１１組版メモ ,\</v>
      </c>
      <c r="N67" t="str">
        <f>"&amp;v"&amp;営業データ!M67</f>
        <v>&amp;v１０展開</v>
      </c>
      <c r="O67" t="s">
        <v>464</v>
      </c>
      <c r="P67" t="str">
        <f>"["&amp;営業データ!K67&amp;"]"</f>
        <v>[展開サイズ]</v>
      </c>
      <c r="Q67" t="s">
        <v>471</v>
      </c>
      <c r="T67" t="str">
        <f>"["&amp;枚葉項目値!A68&amp;"]"</f>
        <v>[前回作業]</v>
      </c>
      <c r="U67" t="s">
        <v>471</v>
      </c>
    </row>
    <row r="68" spans="2:21" x14ac:dyDescent="0.25">
      <c r="B68" t="s">
        <v>470</v>
      </c>
      <c r="C68" t="str">
        <f>"["&amp;営業データ!K73&amp;"]"</f>
        <v>[印刷内容１]</v>
      </c>
      <c r="D68" t="s">
        <v>464</v>
      </c>
      <c r="E68" t="str">
        <f>"&amp;v"&amp;営業データ!M73</f>
        <v>&amp;v１２印刷機</v>
      </c>
      <c r="F68" t="s">
        <v>466</v>
      </c>
      <c r="H68" t="str">
        <f t="shared" si="4"/>
        <v>[印刷内容１]＝&amp;v１２印刷機 ,\</v>
      </c>
      <c r="N68" t="str">
        <f>"&amp;v"&amp;営業データ!M68</f>
        <v>&amp;v１０綴り</v>
      </c>
      <c r="O68" t="s">
        <v>464</v>
      </c>
      <c r="P68" t="str">
        <f>"["&amp;営業データ!K68&amp;"]"</f>
        <v>[綴り]</v>
      </c>
      <c r="Q68" t="s">
        <v>471</v>
      </c>
      <c r="T68" t="str">
        <f>"["&amp;枚葉項目値!A69&amp;"]"</f>
        <v>[前回伝票No]</v>
      </c>
      <c r="U68" t="s">
        <v>471</v>
      </c>
    </row>
    <row r="69" spans="2:21" x14ac:dyDescent="0.25">
      <c r="B69" t="s">
        <v>470</v>
      </c>
      <c r="C69" t="str">
        <f>"["&amp;営業データ!K74&amp;"]"</f>
        <v>[印刷内容２]</v>
      </c>
      <c r="D69" t="s">
        <v>464</v>
      </c>
      <c r="E69" t="str">
        <f>"&amp;v"&amp;営業データ!M74</f>
        <v>&amp;v１２版</v>
      </c>
      <c r="F69" t="s">
        <v>466</v>
      </c>
      <c r="H69" t="str">
        <f t="shared" ref="H69:H81" si="5">_xlfn.TEXTJOIN(,FALSE,C69,D69,E69,F69)</f>
        <v>[印刷内容２]＝&amp;v１２版 ,\</v>
      </c>
      <c r="N69" t="str">
        <f>"&amp;v"&amp;営業データ!M69</f>
        <v>&amp;v１０寸法メモ</v>
      </c>
      <c r="O69" t="s">
        <v>464</v>
      </c>
      <c r="P69" t="str">
        <f>"["&amp;営業データ!K69&amp;"]"</f>
        <v>[寸法メモ]</v>
      </c>
      <c r="Q69" t="s">
        <v>471</v>
      </c>
      <c r="T69" t="str">
        <f>"["&amp;枚葉項目値!A70&amp;"]"</f>
        <v>[外注先]</v>
      </c>
      <c r="U69" t="s">
        <v>471</v>
      </c>
    </row>
    <row r="70" spans="2:21" x14ac:dyDescent="0.25">
      <c r="B70" t="s">
        <v>470</v>
      </c>
      <c r="C70" t="str">
        <f>"["&amp;営業データ!K75&amp;"]"</f>
        <v>[印刷１]</v>
      </c>
      <c r="D70" t="s">
        <v>464</v>
      </c>
      <c r="E70" t="str">
        <f>"&amp;v"&amp;営業データ!M75</f>
        <v>&amp;v１２表</v>
      </c>
      <c r="F70" t="s">
        <v>466</v>
      </c>
      <c r="H70" t="str">
        <f t="shared" si="5"/>
        <v>[印刷１]＝&amp;v１２表 ,\</v>
      </c>
      <c r="N70" t="str">
        <f>"&amp;v"&amp;営業データ!M70</f>
        <v>&amp;v１１制作内容</v>
      </c>
      <c r="O70" t="s">
        <v>464</v>
      </c>
      <c r="P70" t="str">
        <f>"["&amp;営業データ!K70&amp;"]"</f>
        <v>[組版内容１]</v>
      </c>
      <c r="Q70" t="s">
        <v>471</v>
      </c>
      <c r="T70" t="str">
        <f>"["&amp;枚葉項目値!A71&amp;"]"</f>
        <v>[データ保存]</v>
      </c>
      <c r="U70" t="s">
        <v>471</v>
      </c>
    </row>
    <row r="71" spans="2:21" x14ac:dyDescent="0.25">
      <c r="B71" t="s">
        <v>470</v>
      </c>
      <c r="C71" t="str">
        <f>"["&amp;営業データ!K76&amp;"]"</f>
        <v>[印刷２]</v>
      </c>
      <c r="D71" t="s">
        <v>464</v>
      </c>
      <c r="E71" t="str">
        <f>"&amp;v"&amp;営業データ!M76</f>
        <v>&amp;v１２裏</v>
      </c>
      <c r="F71" t="s">
        <v>466</v>
      </c>
      <c r="H71" t="str">
        <f t="shared" si="5"/>
        <v>[印刷２]＝&amp;v１２裏 ,\</v>
      </c>
      <c r="N71" t="str">
        <f>"&amp;v"&amp;営業データ!M71</f>
        <v>&amp;v１１データ</v>
      </c>
      <c r="O71" t="s">
        <v>464</v>
      </c>
      <c r="P71" t="str">
        <f>"["&amp;営業データ!K71&amp;"]"</f>
        <v>[組版内容２]</v>
      </c>
      <c r="Q71" t="s">
        <v>471</v>
      </c>
      <c r="T71" t="str">
        <f>"["&amp;枚葉項目値!A72&amp;"]"</f>
        <v>[関連作業]</v>
      </c>
      <c r="U71" t="s">
        <v>471</v>
      </c>
    </row>
    <row r="72" spans="2:21" x14ac:dyDescent="0.25">
      <c r="B72" t="s">
        <v>470</v>
      </c>
      <c r="C72" t="str">
        <f>"["&amp;営業データ!K77&amp;"]"</f>
        <v>[印刷３]</v>
      </c>
      <c r="D72" t="s">
        <v>464</v>
      </c>
      <c r="E72" t="str">
        <f>"&amp;v"&amp;営業データ!M77</f>
        <v>&amp;v１２表紙</v>
      </c>
      <c r="F72" t="s">
        <v>466</v>
      </c>
      <c r="H72" t="str">
        <f t="shared" si="5"/>
        <v>[印刷３]＝&amp;v１２表紙 ,\</v>
      </c>
      <c r="N72" t="str">
        <f>"&amp;v"&amp;営業データ!M72</f>
        <v>&amp;v１１組版メモ</v>
      </c>
      <c r="O72" t="s">
        <v>464</v>
      </c>
      <c r="P72" t="str">
        <f>"["&amp;営業データ!K72&amp;"]"</f>
        <v>[組版注意]</v>
      </c>
      <c r="Q72" t="s">
        <v>471</v>
      </c>
      <c r="T72" t="str">
        <f>"["&amp;枚葉項目値!A73&amp;"]"</f>
        <v>[組版内容１]</v>
      </c>
      <c r="U72" t="s">
        <v>471</v>
      </c>
    </row>
    <row r="73" spans="2:21" x14ac:dyDescent="0.25">
      <c r="B73" t="s">
        <v>470</v>
      </c>
      <c r="C73" t="str">
        <f>"["&amp;営業データ!K78&amp;"]"</f>
        <v>[発注１]</v>
      </c>
      <c r="D73" t="s">
        <v>464</v>
      </c>
      <c r="E73" t="str">
        <f>"&amp;v"&amp;営業データ!M78</f>
        <v>&amp;v１２用紙発注</v>
      </c>
      <c r="F73" t="s">
        <v>466</v>
      </c>
      <c r="H73" t="str">
        <f t="shared" si="5"/>
        <v>[発注１]＝&amp;v１２用紙発注 ,\</v>
      </c>
      <c r="N73" t="str">
        <f>"&amp;v"&amp;営業データ!M73</f>
        <v>&amp;v１２印刷機</v>
      </c>
      <c r="O73" t="s">
        <v>464</v>
      </c>
      <c r="P73" t="str">
        <f>"["&amp;営業データ!K73&amp;"]"</f>
        <v>[印刷内容１]</v>
      </c>
      <c r="Q73" t="s">
        <v>471</v>
      </c>
      <c r="T73" t="str">
        <f>"["&amp;枚葉項目値!A74&amp;"]"</f>
        <v>[組版内容２]</v>
      </c>
      <c r="U73" t="s">
        <v>471</v>
      </c>
    </row>
    <row r="74" spans="2:21" x14ac:dyDescent="0.25">
      <c r="B74" t="s">
        <v>470</v>
      </c>
      <c r="C74" t="str">
        <f>"["&amp;営業データ!K79&amp;"]"</f>
        <v>[種類１]</v>
      </c>
      <c r="D74" t="s">
        <v>464</v>
      </c>
      <c r="E74" t="str">
        <f>"&amp;v"&amp;営業データ!M79</f>
        <v>&amp;v１２用紙名</v>
      </c>
      <c r="F74" t="s">
        <v>466</v>
      </c>
      <c r="H74" t="str">
        <f t="shared" si="5"/>
        <v>[種類１]＝&amp;v１２用紙名 ,\</v>
      </c>
      <c r="N74" t="str">
        <f>"&amp;v"&amp;営業データ!M74</f>
        <v>&amp;v１２版</v>
      </c>
      <c r="O74" t="s">
        <v>464</v>
      </c>
      <c r="P74" t="str">
        <f>"["&amp;営業データ!K74&amp;"]"</f>
        <v>[印刷内容２]</v>
      </c>
      <c r="Q74" t="s">
        <v>471</v>
      </c>
      <c r="T74" t="str">
        <f>"["&amp;枚葉項目値!A75&amp;"]"</f>
        <v>[組版注意]</v>
      </c>
      <c r="U74" t="s">
        <v>471</v>
      </c>
    </row>
    <row r="75" spans="2:21" x14ac:dyDescent="0.25">
      <c r="B75" t="s">
        <v>470</v>
      </c>
      <c r="C75" t="str">
        <f>"["&amp;営業データ!K80&amp;"]"</f>
        <v>[発注２]</v>
      </c>
      <c r="D75" t="s">
        <v>464</v>
      </c>
      <c r="E75" t="str">
        <f>"&amp;v"&amp;営業データ!M80</f>
        <v>&amp;v１２ハガキ発注</v>
      </c>
      <c r="F75" t="s">
        <v>466</v>
      </c>
      <c r="H75" t="str">
        <f t="shared" si="5"/>
        <v>[発注２]＝&amp;v１２ハガキ発注 ,\</v>
      </c>
      <c r="N75" t="str">
        <f>"&amp;v"&amp;営業データ!M75</f>
        <v>&amp;v１２表</v>
      </c>
      <c r="O75" t="s">
        <v>464</v>
      </c>
      <c r="P75" t="str">
        <f>"["&amp;営業データ!K75&amp;"]"</f>
        <v>[印刷１]</v>
      </c>
      <c r="Q75" t="s">
        <v>471</v>
      </c>
      <c r="T75" t="str">
        <f>"["&amp;枚葉項目値!A76&amp;"]"</f>
        <v>[印刷内容１]</v>
      </c>
      <c r="U75" t="s">
        <v>471</v>
      </c>
    </row>
    <row r="76" spans="2:21" x14ac:dyDescent="0.25">
      <c r="B76" t="s">
        <v>470</v>
      </c>
      <c r="C76" t="str">
        <f>"["&amp;営業データ!K81&amp;"]"</f>
        <v>[種類２]</v>
      </c>
      <c r="D76" t="s">
        <v>464</v>
      </c>
      <c r="E76" t="str">
        <f>"&amp;v"&amp;営業データ!M81</f>
        <v>&amp;v１２ハガキ名</v>
      </c>
      <c r="F76" t="s">
        <v>466</v>
      </c>
      <c r="H76" t="str">
        <f t="shared" si="5"/>
        <v>[種類２]＝&amp;v１２ハガキ名 ,\</v>
      </c>
      <c r="N76" t="str">
        <f>"&amp;v"&amp;営業データ!M76</f>
        <v>&amp;v１２裏</v>
      </c>
      <c r="O76" t="s">
        <v>464</v>
      </c>
      <c r="P76" t="str">
        <f>"["&amp;営業データ!K76&amp;"]"</f>
        <v>[印刷２]</v>
      </c>
      <c r="Q76" t="s">
        <v>471</v>
      </c>
      <c r="T76" t="str">
        <f>"["&amp;枚葉項目値!A77&amp;"]"</f>
        <v>[印刷内容２]</v>
      </c>
      <c r="U76" t="s">
        <v>471</v>
      </c>
    </row>
    <row r="77" spans="2:21" x14ac:dyDescent="0.25">
      <c r="B77" t="s">
        <v>470</v>
      </c>
      <c r="C77" t="str">
        <f>"["&amp;営業データ!K82&amp;"]"</f>
        <v>[発注３]</v>
      </c>
      <c r="D77" t="s">
        <v>464</v>
      </c>
      <c r="E77" t="str">
        <f>"&amp;v"&amp;営業データ!M82</f>
        <v>&amp;v１２カード発注</v>
      </c>
      <c r="F77" t="s">
        <v>466</v>
      </c>
      <c r="H77" t="str">
        <f t="shared" si="5"/>
        <v>[発注３]＝&amp;v１２カード発注 ,\</v>
      </c>
      <c r="N77" t="str">
        <f>"&amp;v"&amp;営業データ!M77</f>
        <v>&amp;v１２表紙</v>
      </c>
      <c r="O77" t="s">
        <v>464</v>
      </c>
      <c r="P77" t="str">
        <f>"["&amp;営業データ!K77&amp;"]"</f>
        <v>[印刷３]</v>
      </c>
      <c r="Q77" t="s">
        <v>471</v>
      </c>
      <c r="T77" t="str">
        <f>"["&amp;枚葉項目値!A78&amp;"]"</f>
        <v>[印刷１]</v>
      </c>
      <c r="U77" t="s">
        <v>471</v>
      </c>
    </row>
    <row r="78" spans="2:21" x14ac:dyDescent="0.25">
      <c r="B78" t="s">
        <v>470</v>
      </c>
      <c r="C78" t="str">
        <f>"["&amp;営業データ!K83&amp;"]"</f>
        <v>[種類３]</v>
      </c>
      <c r="D78" t="s">
        <v>464</v>
      </c>
      <c r="E78" t="str">
        <f>"&amp;v"&amp;営業データ!M83</f>
        <v>&amp;v１２カード名</v>
      </c>
      <c r="F78" t="s">
        <v>466</v>
      </c>
      <c r="H78" t="str">
        <f t="shared" si="5"/>
        <v>[種類３]＝&amp;v１２カード名 ,\</v>
      </c>
      <c r="N78" t="str">
        <f>"&amp;v"&amp;営業データ!M78</f>
        <v>&amp;v１２用紙発注</v>
      </c>
      <c r="O78" t="s">
        <v>464</v>
      </c>
      <c r="P78" t="str">
        <f>"["&amp;営業データ!K78&amp;"]"</f>
        <v>[発注１]</v>
      </c>
      <c r="Q78" t="s">
        <v>471</v>
      </c>
      <c r="T78" t="str">
        <f>"["&amp;枚葉項目値!A79&amp;"]"</f>
        <v>[印刷２]</v>
      </c>
      <c r="U78" t="s">
        <v>471</v>
      </c>
    </row>
    <row r="79" spans="2:21" x14ac:dyDescent="0.25">
      <c r="B79" t="s">
        <v>470</v>
      </c>
      <c r="C79" t="str">
        <f>"["&amp;営業データ!K84&amp;"]"</f>
        <v>[発注４]</v>
      </c>
      <c r="D79" t="s">
        <v>464</v>
      </c>
      <c r="E79" t="str">
        <f>"&amp;v"&amp;営業データ!M84</f>
        <v>&amp;v１２封筒発注</v>
      </c>
      <c r="F79" t="s">
        <v>466</v>
      </c>
      <c r="H79" t="str">
        <f t="shared" si="5"/>
        <v>[発注４]＝&amp;v１２封筒発注 ,\</v>
      </c>
      <c r="N79" t="str">
        <f>"&amp;v"&amp;営業データ!M79</f>
        <v>&amp;v１２用紙名</v>
      </c>
      <c r="O79" t="s">
        <v>464</v>
      </c>
      <c r="P79" t="str">
        <f>"["&amp;営業データ!K79&amp;"]"</f>
        <v>[種類１]</v>
      </c>
      <c r="Q79" t="s">
        <v>471</v>
      </c>
      <c r="T79" t="str">
        <f>"["&amp;枚葉項目値!A80&amp;"]"</f>
        <v>[印刷３]</v>
      </c>
      <c r="U79" t="s">
        <v>471</v>
      </c>
    </row>
    <row r="80" spans="2:21" x14ac:dyDescent="0.25">
      <c r="B80" t="s">
        <v>470</v>
      </c>
      <c r="C80" t="str">
        <f>"["&amp;営業データ!K85&amp;"]"</f>
        <v>[種類４]</v>
      </c>
      <c r="D80" t="s">
        <v>464</v>
      </c>
      <c r="E80" t="str">
        <f>"&amp;v"&amp;営業データ!M85</f>
        <v>&amp;v１２封筒名</v>
      </c>
      <c r="F80" t="s">
        <v>466</v>
      </c>
      <c r="H80" t="str">
        <f t="shared" si="5"/>
        <v>[種類４]＝&amp;v１２封筒名 ,\</v>
      </c>
      <c r="N80" t="str">
        <f>"&amp;v"&amp;営業データ!M80</f>
        <v>&amp;v１２ハガキ発注</v>
      </c>
      <c r="O80" t="s">
        <v>464</v>
      </c>
      <c r="P80" t="str">
        <f>"["&amp;営業データ!K80&amp;"]"</f>
        <v>[発注２]</v>
      </c>
      <c r="Q80" t="s">
        <v>471</v>
      </c>
      <c r="T80" t="str">
        <f>"["&amp;枚葉項目値!A81&amp;"]"</f>
        <v>[印刷注意]</v>
      </c>
      <c r="U80" t="s">
        <v>471</v>
      </c>
    </row>
    <row r="81" spans="2:21" x14ac:dyDescent="0.25">
      <c r="B81" t="s">
        <v>470</v>
      </c>
      <c r="C81" t="str">
        <f>"["&amp;営業データ!K86&amp;"]"</f>
        <v>[印刷注意]</v>
      </c>
      <c r="D81" t="s">
        <v>464</v>
      </c>
      <c r="E81" t="str">
        <f>"&amp;v"&amp;営業データ!M86</f>
        <v>&amp;v１２印刷メモ</v>
      </c>
      <c r="F81" t="s">
        <v>466</v>
      </c>
      <c r="H81" t="str">
        <f t="shared" si="5"/>
        <v>[印刷注意]＝&amp;v１２印刷メモ ,\</v>
      </c>
      <c r="N81" t="str">
        <f>"&amp;v"&amp;営業データ!M81</f>
        <v>&amp;v１２ハガキ名</v>
      </c>
      <c r="O81" t="s">
        <v>464</v>
      </c>
      <c r="P81" t="str">
        <f>"["&amp;営業データ!K81&amp;"]"</f>
        <v>[種類２]</v>
      </c>
      <c r="Q81" t="s">
        <v>471</v>
      </c>
      <c r="T81" t="str">
        <f>"["&amp;枚葉項目値!A82&amp;"]"</f>
        <v>[種類１]</v>
      </c>
      <c r="U81" t="s">
        <v>471</v>
      </c>
    </row>
    <row r="82" spans="2:21" x14ac:dyDescent="0.25">
      <c r="B82" t="s">
        <v>470</v>
      </c>
      <c r="C82" t="str">
        <f>"["&amp;営業データ!K87&amp;"]"</f>
        <v>[加工１]</v>
      </c>
      <c r="D82" t="s">
        <v>464</v>
      </c>
      <c r="E82" t="str">
        <f>"&amp;v"&amp;営業データ!M87</f>
        <v>&amp;v１３バラプレス</v>
      </c>
      <c r="F82" t="s">
        <v>466</v>
      </c>
      <c r="H82" t="str">
        <f t="shared" ref="H82:H106" si="6">_xlfn.TEXTJOIN(,FALSE,C82,D82,E82,F82)</f>
        <v>[加工１]＝&amp;v１３バラプレス ,\</v>
      </c>
      <c r="N82" t="str">
        <f>"&amp;v"&amp;営業データ!M82</f>
        <v>&amp;v１２カード発注</v>
      </c>
      <c r="O82" t="s">
        <v>464</v>
      </c>
      <c r="P82" t="str">
        <f>"["&amp;営業データ!K82&amp;"]"</f>
        <v>[発注３]</v>
      </c>
      <c r="Q82" t="s">
        <v>471</v>
      </c>
      <c r="T82" t="str">
        <f>"["&amp;枚葉項目値!A83&amp;"]"</f>
        <v>[種類２]</v>
      </c>
      <c r="U82" t="s">
        <v>471</v>
      </c>
    </row>
    <row r="83" spans="2:21" x14ac:dyDescent="0.25">
      <c r="B83" t="s">
        <v>470</v>
      </c>
      <c r="C83" t="str">
        <f>"["&amp;営業データ!K88&amp;"]"</f>
        <v>[加工２]</v>
      </c>
      <c r="D83" t="s">
        <v>464</v>
      </c>
      <c r="E83" t="str">
        <f>"&amp;v"&amp;営業データ!M88</f>
        <v>&amp;v１３折り</v>
      </c>
      <c r="F83" t="s">
        <v>466</v>
      </c>
      <c r="H83" t="str">
        <f t="shared" si="6"/>
        <v>[加工２]＝&amp;v１３折り ,\</v>
      </c>
      <c r="N83" t="str">
        <f>"&amp;v"&amp;営業データ!M83</f>
        <v>&amp;v１２カード名</v>
      </c>
      <c r="O83" t="s">
        <v>464</v>
      </c>
      <c r="P83" t="str">
        <f>"["&amp;営業データ!K83&amp;"]"</f>
        <v>[種類３]</v>
      </c>
      <c r="Q83" t="s">
        <v>471</v>
      </c>
      <c r="T83" t="str">
        <f>"["&amp;枚葉項目値!A84&amp;"]"</f>
        <v>[種類３]</v>
      </c>
      <c r="U83" t="s">
        <v>471</v>
      </c>
    </row>
    <row r="84" spans="2:21" x14ac:dyDescent="0.25">
      <c r="B84" t="s">
        <v>470</v>
      </c>
      <c r="C84" t="str">
        <f>"["&amp;営業データ!K89&amp;"]"</f>
        <v>[加工３]</v>
      </c>
      <c r="D84" t="s">
        <v>464</v>
      </c>
      <c r="E84" t="str">
        <f>"&amp;v"&amp;営業データ!M89</f>
        <v>&amp;v１３ミシン筋</v>
      </c>
      <c r="F84" t="s">
        <v>466</v>
      </c>
      <c r="H84" t="str">
        <f t="shared" si="6"/>
        <v>[加工３]＝&amp;v１３ミシン筋 ,\</v>
      </c>
      <c r="N84" t="str">
        <f>"&amp;v"&amp;営業データ!M84</f>
        <v>&amp;v１２封筒発注</v>
      </c>
      <c r="O84" t="s">
        <v>464</v>
      </c>
      <c r="P84" t="str">
        <f>"["&amp;営業データ!K84&amp;"]"</f>
        <v>[発注４]</v>
      </c>
      <c r="Q84" t="s">
        <v>471</v>
      </c>
      <c r="T84" t="str">
        <f>"["&amp;枚葉項目値!A85&amp;"]"</f>
        <v>[種類４]</v>
      </c>
      <c r="U84" t="s">
        <v>471</v>
      </c>
    </row>
    <row r="85" spans="2:21" x14ac:dyDescent="0.25">
      <c r="B85" t="s">
        <v>470</v>
      </c>
      <c r="C85" t="str">
        <f>"["&amp;営業データ!K90&amp;"]"</f>
        <v>[加工４]</v>
      </c>
      <c r="D85" t="s">
        <v>464</v>
      </c>
      <c r="E85" t="str">
        <f>"&amp;v"&amp;営業データ!M90</f>
        <v>&amp;v１３針金</v>
      </c>
      <c r="F85" t="s">
        <v>466</v>
      </c>
      <c r="H85" t="str">
        <f t="shared" si="6"/>
        <v>[加工４]＝&amp;v１３針金 ,\</v>
      </c>
      <c r="N85" t="str">
        <f>"&amp;v"&amp;営業データ!M85</f>
        <v>&amp;v１２封筒名</v>
      </c>
      <c r="O85" t="s">
        <v>464</v>
      </c>
      <c r="P85" t="str">
        <f>"["&amp;営業データ!K85&amp;"]"</f>
        <v>[種類４]</v>
      </c>
      <c r="Q85" t="s">
        <v>471</v>
      </c>
      <c r="T85" t="str">
        <f>"["&amp;枚葉項目値!A86&amp;"]"</f>
        <v>[発注１]</v>
      </c>
      <c r="U85" t="s">
        <v>471</v>
      </c>
    </row>
    <row r="86" spans="2:21" x14ac:dyDescent="0.25">
      <c r="B86" t="s">
        <v>470</v>
      </c>
      <c r="C86" t="str">
        <f>"["&amp;営業データ!K91&amp;"]"</f>
        <v>[加工穴あけ]</v>
      </c>
      <c r="D86" t="s">
        <v>464</v>
      </c>
      <c r="E86" t="str">
        <f>"&amp;v"&amp;営業データ!M91</f>
        <v>&amp;v１３穴あけ</v>
      </c>
      <c r="F86" t="s">
        <v>466</v>
      </c>
      <c r="H86" t="str">
        <f t="shared" si="6"/>
        <v>[加工穴あけ]＝&amp;v１３穴あけ ,\</v>
      </c>
      <c r="N86" t="str">
        <f>"&amp;v"&amp;営業データ!M86</f>
        <v>&amp;v１２印刷メモ</v>
      </c>
      <c r="O86" t="s">
        <v>464</v>
      </c>
      <c r="P86" t="str">
        <f>"["&amp;営業データ!K86&amp;"]"</f>
        <v>[印刷注意]</v>
      </c>
      <c r="Q86" t="s">
        <v>471</v>
      </c>
      <c r="T86" t="str">
        <f>"["&amp;枚葉項目値!A87&amp;"]"</f>
        <v>[発注２]</v>
      </c>
      <c r="U86" t="s">
        <v>471</v>
      </c>
    </row>
    <row r="87" spans="2:21" x14ac:dyDescent="0.25">
      <c r="B87" t="s">
        <v>470</v>
      </c>
      <c r="C87" t="str">
        <f>"["&amp;営業データ!K92&amp;"]"</f>
        <v>[No.リング]</v>
      </c>
      <c r="D87" t="s">
        <v>464</v>
      </c>
      <c r="E87" t="str">
        <f>"&amp;v"&amp;営業データ!M92</f>
        <v>&amp;v１３ナンバー入れ</v>
      </c>
      <c r="F87" t="s">
        <v>466</v>
      </c>
      <c r="H87" t="str">
        <f t="shared" si="6"/>
        <v>[No.リング]＝&amp;v１３ナンバー入れ ,\</v>
      </c>
      <c r="N87" t="str">
        <f>"&amp;v"&amp;営業データ!M87</f>
        <v>&amp;v１３バラプレス</v>
      </c>
      <c r="O87" t="s">
        <v>464</v>
      </c>
      <c r="P87" t="str">
        <f>"["&amp;営業データ!K87&amp;"]"</f>
        <v>[加工１]</v>
      </c>
      <c r="Q87" t="s">
        <v>471</v>
      </c>
      <c r="T87" t="str">
        <f>"["&amp;枚葉項目値!A88&amp;"]"</f>
        <v>[発注３]</v>
      </c>
      <c r="U87" t="s">
        <v>471</v>
      </c>
    </row>
    <row r="88" spans="2:21" x14ac:dyDescent="0.25">
      <c r="B88" t="s">
        <v>470</v>
      </c>
      <c r="C88" t="str">
        <f>"["&amp;営業データ!K93&amp;"]"</f>
        <v>[区分け]</v>
      </c>
      <c r="D88" t="s">
        <v>464</v>
      </c>
      <c r="E88" t="str">
        <f>"&amp;v"&amp;営業データ!M93</f>
        <v>&amp;v１３仕切り</v>
      </c>
      <c r="F88" t="s">
        <v>466</v>
      </c>
      <c r="H88" t="str">
        <f t="shared" si="6"/>
        <v>[区分け]＝&amp;v１３仕切り ,\</v>
      </c>
      <c r="N88" t="str">
        <f>"&amp;v"&amp;営業データ!M88</f>
        <v>&amp;v１３折り</v>
      </c>
      <c r="O88" t="s">
        <v>464</v>
      </c>
      <c r="P88" t="str">
        <f>"["&amp;営業データ!K88&amp;"]"</f>
        <v>[加工２]</v>
      </c>
      <c r="Q88" t="s">
        <v>471</v>
      </c>
      <c r="T88" t="str">
        <f>"["&amp;枚葉項目値!A89&amp;"]"</f>
        <v>[発注４]</v>
      </c>
      <c r="U88" t="s">
        <v>471</v>
      </c>
    </row>
    <row r="89" spans="2:21" x14ac:dyDescent="0.25">
      <c r="B89" t="s">
        <v>470</v>
      </c>
      <c r="C89" t="str">
        <f>"["&amp;営業データ!K94&amp;"]"</f>
        <v>[梱包]</v>
      </c>
      <c r="D89" t="s">
        <v>464</v>
      </c>
      <c r="E89" t="str">
        <f>"&amp;v"&amp;営業データ!M94</f>
        <v>&amp;v１３ヒモカケ</v>
      </c>
      <c r="F89" t="s">
        <v>466</v>
      </c>
      <c r="H89" t="str">
        <f t="shared" si="6"/>
        <v>[梱包]＝&amp;v１３ヒモカケ ,\</v>
      </c>
      <c r="N89" t="str">
        <f>"&amp;v"&amp;営業データ!M89</f>
        <v>&amp;v１３ミシン筋</v>
      </c>
      <c r="O89" t="s">
        <v>464</v>
      </c>
      <c r="P89" t="str">
        <f>"["&amp;営業データ!K89&amp;"]"</f>
        <v>[加工３]</v>
      </c>
      <c r="Q89" t="s">
        <v>471</v>
      </c>
      <c r="T89" t="str">
        <f>"["&amp;枚葉項目値!A90&amp;"]"</f>
        <v>[加工１]</v>
      </c>
      <c r="U89" t="s">
        <v>471</v>
      </c>
    </row>
    <row r="90" spans="2:21" x14ac:dyDescent="0.25">
      <c r="B90" t="s">
        <v>470</v>
      </c>
      <c r="C90" t="str">
        <f>"["&amp;営業データ!K95&amp;"]"</f>
        <v>[折込]</v>
      </c>
      <c r="D90" t="s">
        <v>464</v>
      </c>
      <c r="E90" t="str">
        <f>"&amp;v"&amp;営業データ!M95</f>
        <v>&amp;v１３折込み</v>
      </c>
      <c r="F90" t="s">
        <v>466</v>
      </c>
      <c r="H90" t="str">
        <f t="shared" si="6"/>
        <v>[折込]＝&amp;v１３折込み ,\</v>
      </c>
      <c r="N90" t="str">
        <f>"&amp;v"&amp;営業データ!M90</f>
        <v>&amp;v１３針金</v>
      </c>
      <c r="O90" t="s">
        <v>464</v>
      </c>
      <c r="P90" t="str">
        <f>"["&amp;営業データ!K90&amp;"]"</f>
        <v>[加工４]</v>
      </c>
      <c r="Q90" t="s">
        <v>471</v>
      </c>
      <c r="T90" t="str">
        <f>"["&amp;枚葉項目値!A91&amp;"]"</f>
        <v>[加工２]</v>
      </c>
      <c r="U90" t="s">
        <v>471</v>
      </c>
    </row>
    <row r="91" spans="2:21" x14ac:dyDescent="0.25">
      <c r="B91" t="s">
        <v>470</v>
      </c>
      <c r="C91" t="str">
        <f>"["&amp;営業データ!K96&amp;"]"</f>
        <v>[仕上注意]</v>
      </c>
      <c r="D91" t="s">
        <v>464</v>
      </c>
      <c r="E91" t="str">
        <f>"&amp;v"&amp;営業データ!M96</f>
        <v>&amp;v１３仕上メモ</v>
      </c>
      <c r="F91" t="s">
        <v>466</v>
      </c>
      <c r="H91" t="str">
        <f t="shared" si="6"/>
        <v>[仕上注意]＝&amp;v１３仕上メモ ,\</v>
      </c>
      <c r="N91" t="str">
        <f>"&amp;v"&amp;営業データ!M91</f>
        <v>&amp;v１３穴あけ</v>
      </c>
      <c r="O91" t="s">
        <v>464</v>
      </c>
      <c r="P91" t="str">
        <f>"["&amp;営業データ!K91&amp;"]"</f>
        <v>[加工穴あけ]</v>
      </c>
      <c r="Q91" t="s">
        <v>471</v>
      </c>
      <c r="T91" t="str">
        <f>"["&amp;枚葉項目値!A92&amp;"]"</f>
        <v>[加工３]</v>
      </c>
      <c r="U91" t="s">
        <v>471</v>
      </c>
    </row>
    <row r="92" spans="2:21" x14ac:dyDescent="0.25">
      <c r="B92" t="s">
        <v>470</v>
      </c>
      <c r="C92" t="str">
        <f>"["&amp;営業データ!K97&amp;"]"</f>
        <v>[外注先]</v>
      </c>
      <c r="D92" t="s">
        <v>464</v>
      </c>
      <c r="E92" t="str">
        <f>"&amp;v"&amp;営業データ!M97</f>
        <v>&amp;v１４外注先</v>
      </c>
      <c r="F92" t="s">
        <v>466</v>
      </c>
      <c r="H92" t="str">
        <f t="shared" si="6"/>
        <v>[外注先]＝&amp;v１４外注先 ,\</v>
      </c>
      <c r="N92" t="str">
        <f>"&amp;v"&amp;営業データ!M92</f>
        <v>&amp;v１３ナンバー入れ</v>
      </c>
      <c r="O92" t="s">
        <v>464</v>
      </c>
      <c r="P92" t="str">
        <f>"["&amp;営業データ!K92&amp;"]"</f>
        <v>[No.リング]</v>
      </c>
      <c r="Q92" t="s">
        <v>471</v>
      </c>
      <c r="T92" t="str">
        <f>"["&amp;枚葉項目値!A93&amp;"]"</f>
        <v>[加工４]</v>
      </c>
      <c r="U92" t="s">
        <v>471</v>
      </c>
    </row>
    <row r="93" spans="2:21" x14ac:dyDescent="0.25">
      <c r="B93" t="s">
        <v>470</v>
      </c>
      <c r="C93" t="str">
        <f>"["&amp;営業データ!K98&amp;"]"</f>
        <v>[重要袋]</v>
      </c>
      <c r="D93" t="s">
        <v>464</v>
      </c>
      <c r="E93" t="str">
        <f>"&amp;v"&amp;営業データ!M98</f>
        <v>&amp;v１４重要袋</v>
      </c>
      <c r="F93" t="s">
        <v>466</v>
      </c>
      <c r="H93" t="str">
        <f t="shared" si="6"/>
        <v>[重要袋]＝&amp;v１４重要袋 ,\</v>
      </c>
      <c r="N93" t="str">
        <f>"&amp;v"&amp;営業データ!M93</f>
        <v>&amp;v１３仕切り</v>
      </c>
      <c r="O93" t="s">
        <v>464</v>
      </c>
      <c r="P93" t="str">
        <f>"["&amp;営業データ!K93&amp;"]"</f>
        <v>[区分け]</v>
      </c>
      <c r="Q93" t="s">
        <v>471</v>
      </c>
      <c r="T93" t="str">
        <f>"["&amp;枚葉項目値!A94&amp;"]"</f>
        <v>[加工穴あけ]</v>
      </c>
      <c r="U93" t="s">
        <v>471</v>
      </c>
    </row>
    <row r="94" spans="2:21" x14ac:dyDescent="0.25">
      <c r="B94" t="s">
        <v>470</v>
      </c>
      <c r="C94" t="str">
        <f>"["&amp;営業データ!K99&amp;"]"</f>
        <v>[営業メモ]</v>
      </c>
      <c r="D94" t="s">
        <v>464</v>
      </c>
      <c r="E94" t="str">
        <f>"&amp;v"&amp;営業データ!M99</f>
        <v>&amp;v１５営業メモ</v>
      </c>
      <c r="F94" t="s">
        <v>466</v>
      </c>
      <c r="H94" t="str">
        <f t="shared" si="6"/>
        <v>[営業メモ]＝&amp;v１５営業メモ ,\</v>
      </c>
      <c r="N94" t="str">
        <f>"&amp;v"&amp;営業データ!M94</f>
        <v>&amp;v１３ヒモカケ</v>
      </c>
      <c r="O94" t="s">
        <v>464</v>
      </c>
      <c r="P94" t="str">
        <f>"["&amp;営業データ!K94&amp;"]"</f>
        <v>[梱包]</v>
      </c>
      <c r="Q94" t="s">
        <v>471</v>
      </c>
      <c r="T94" t="str">
        <f>"["&amp;枚葉項目値!A95&amp;"]"</f>
        <v>[No.リング]</v>
      </c>
      <c r="U94" t="s">
        <v>471</v>
      </c>
    </row>
    <row r="95" spans="2:21" x14ac:dyDescent="0.25">
      <c r="B95" t="s">
        <v>470</v>
      </c>
      <c r="C95" t="str">
        <f>"["&amp;営業データ!K100&amp;"]"</f>
        <v>[組版CD]</v>
      </c>
      <c r="D95" t="s">
        <v>464</v>
      </c>
      <c r="E95" t="str">
        <f>"&amp;v"&amp;営業データ!M100</f>
        <v>&amp;v１５組版名CD</v>
      </c>
      <c r="F95" t="s">
        <v>466</v>
      </c>
      <c r="H95" t="str">
        <f t="shared" si="6"/>
        <v>[組版CD]＝&amp;v１５組版名CD ,\</v>
      </c>
      <c r="N95" t="str">
        <f>"&amp;v"&amp;営業データ!M95</f>
        <v>&amp;v１３折込み</v>
      </c>
      <c r="O95" t="s">
        <v>464</v>
      </c>
      <c r="P95" t="str">
        <f>"["&amp;営業データ!K95&amp;"]"</f>
        <v>[折込]</v>
      </c>
      <c r="Q95" t="s">
        <v>471</v>
      </c>
      <c r="T95" t="str">
        <f>"["&amp;枚葉項目値!A96&amp;"]"</f>
        <v>[区分け]</v>
      </c>
      <c r="U95" t="s">
        <v>471</v>
      </c>
    </row>
    <row r="96" spans="2:21" x14ac:dyDescent="0.25">
      <c r="B96" t="s">
        <v>470</v>
      </c>
      <c r="C96" t="str">
        <f>"["&amp;営業データ!K101&amp;"]"</f>
        <v>[組版担当]</v>
      </c>
      <c r="D96" t="s">
        <v>464</v>
      </c>
      <c r="E96" t="str">
        <f>"&amp;v"&amp;営業データ!M101</f>
        <v>&amp;v１５組版名</v>
      </c>
      <c r="F96" t="s">
        <v>466</v>
      </c>
      <c r="H96" t="str">
        <f t="shared" si="6"/>
        <v>[組版担当]＝&amp;v１５組版名 ,\</v>
      </c>
      <c r="N96" t="str">
        <f>"&amp;v"&amp;営業データ!M96</f>
        <v>&amp;v１３仕上メモ</v>
      </c>
      <c r="O96" t="s">
        <v>464</v>
      </c>
      <c r="P96" t="str">
        <f>"["&amp;営業データ!K96&amp;"]"</f>
        <v>[仕上注意]</v>
      </c>
      <c r="Q96" t="s">
        <v>471</v>
      </c>
      <c r="T96" t="str">
        <f>"["&amp;枚葉項目値!A97&amp;"]"</f>
        <v>[梱包]</v>
      </c>
      <c r="U96" t="s">
        <v>471</v>
      </c>
    </row>
    <row r="97" spans="2:21" x14ac:dyDescent="0.25">
      <c r="B97" t="s">
        <v>470</v>
      </c>
      <c r="C97" t="str">
        <f>"["&amp;営業データ!K102&amp;"]"</f>
        <v>[製版CD]</v>
      </c>
      <c r="D97" t="s">
        <v>464</v>
      </c>
      <c r="E97" t="str">
        <f>"&amp;v"&amp;営業データ!M102</f>
        <v>&amp;v１５製版名CD</v>
      </c>
      <c r="F97" t="s">
        <v>466</v>
      </c>
      <c r="H97" t="str">
        <f t="shared" si="6"/>
        <v>[製版CD]＝&amp;v１５製版名CD ,\</v>
      </c>
      <c r="N97" t="str">
        <f>"&amp;v"&amp;営業データ!M97</f>
        <v>&amp;v１４外注先</v>
      </c>
      <c r="O97" t="s">
        <v>464</v>
      </c>
      <c r="P97" t="str">
        <f>"["&amp;営業データ!K97&amp;"]"</f>
        <v>[外注先]</v>
      </c>
      <c r="Q97" t="s">
        <v>471</v>
      </c>
      <c r="T97" t="str">
        <f>"["&amp;枚葉項目値!A98&amp;"]"</f>
        <v>[折込]</v>
      </c>
      <c r="U97" t="s">
        <v>471</v>
      </c>
    </row>
    <row r="98" spans="2:21" x14ac:dyDescent="0.25">
      <c r="B98" t="s">
        <v>470</v>
      </c>
      <c r="C98" t="str">
        <f>"["&amp;営業データ!K103&amp;"]"</f>
        <v>[製版担当]</v>
      </c>
      <c r="D98" t="s">
        <v>464</v>
      </c>
      <c r="E98" t="str">
        <f>"&amp;v"&amp;営業データ!M103</f>
        <v>&amp;v１５製版名</v>
      </c>
      <c r="F98" t="s">
        <v>466</v>
      </c>
      <c r="H98" t="str">
        <f t="shared" si="6"/>
        <v>[製版担当]＝&amp;v１５製版名 ,\</v>
      </c>
      <c r="N98" t="str">
        <f>"&amp;v"&amp;営業データ!M98</f>
        <v>&amp;v１４重要袋</v>
      </c>
      <c r="O98" t="s">
        <v>464</v>
      </c>
      <c r="P98" t="str">
        <f>"["&amp;営業データ!K98&amp;"]"</f>
        <v>[重要袋]</v>
      </c>
      <c r="Q98" t="s">
        <v>471</v>
      </c>
      <c r="T98" t="str">
        <f>"["&amp;枚葉項目値!A99&amp;"]"</f>
        <v>[仕上注意]</v>
      </c>
      <c r="U98" t="s">
        <v>471</v>
      </c>
    </row>
    <row r="99" spans="2:21" x14ac:dyDescent="0.25">
      <c r="B99" t="s">
        <v>470</v>
      </c>
      <c r="C99" t="str">
        <f>"["&amp;営業データ!K104&amp;"]"</f>
        <v>[印刷CD]</v>
      </c>
      <c r="D99" t="s">
        <v>464</v>
      </c>
      <c r="E99" t="str">
        <f>"&amp;v"&amp;営業データ!M104</f>
        <v>&amp;v１５印刷名CD</v>
      </c>
      <c r="F99" t="s">
        <v>466</v>
      </c>
      <c r="H99" t="str">
        <f t="shared" si="6"/>
        <v>[印刷CD]＝&amp;v１５印刷名CD ,\</v>
      </c>
      <c r="N99" t="str">
        <f>"&amp;v"&amp;営業データ!M99</f>
        <v>&amp;v１５営業メモ</v>
      </c>
      <c r="O99" t="s">
        <v>464</v>
      </c>
      <c r="P99" t="str">
        <f>"["&amp;営業データ!K99&amp;"]"</f>
        <v>[営業メモ]</v>
      </c>
      <c r="Q99" t="s">
        <v>471</v>
      </c>
      <c r="T99" t="str">
        <f>"["&amp;枚葉項目値!A100&amp;"]"</f>
        <v>[個人情報]</v>
      </c>
      <c r="U99" t="s">
        <v>471</v>
      </c>
    </row>
    <row r="100" spans="2:21" x14ac:dyDescent="0.25">
      <c r="B100" t="s">
        <v>470</v>
      </c>
      <c r="C100" t="str">
        <f>"["&amp;営業データ!K105&amp;"]"</f>
        <v>[印刷担当]</v>
      </c>
      <c r="D100" t="s">
        <v>464</v>
      </c>
      <c r="E100" t="str">
        <f>"&amp;v"&amp;営業データ!M105</f>
        <v>&amp;v１５印刷名</v>
      </c>
      <c r="F100" t="s">
        <v>466</v>
      </c>
      <c r="H100" t="str">
        <f t="shared" si="6"/>
        <v>[印刷担当]＝&amp;v１５印刷名 ,\</v>
      </c>
      <c r="N100" t="str">
        <f>"&amp;v"&amp;営業データ!M100</f>
        <v>&amp;v１５組版名CD</v>
      </c>
      <c r="O100" t="s">
        <v>464</v>
      </c>
      <c r="P100" t="str">
        <f>"["&amp;営業データ!K100&amp;"]"</f>
        <v>[組版CD]</v>
      </c>
      <c r="Q100" t="s">
        <v>471</v>
      </c>
      <c r="T100" t="str">
        <f>"["&amp;枚葉項目値!A101&amp;"]"</f>
        <v>[個人情報区分]</v>
      </c>
      <c r="U100" t="s">
        <v>471</v>
      </c>
    </row>
    <row r="101" spans="2:21" x14ac:dyDescent="0.25">
      <c r="B101" t="s">
        <v>470</v>
      </c>
      <c r="C101" t="str">
        <f>"["&amp;営業データ!K106&amp;"]"</f>
        <v>[仕上CD]</v>
      </c>
      <c r="D101" t="s">
        <v>464</v>
      </c>
      <c r="E101" t="str">
        <f>"&amp;v"&amp;営業データ!M106</f>
        <v>&amp;v１５仕上名CD</v>
      </c>
      <c r="F101" t="s">
        <v>466</v>
      </c>
      <c r="H101" t="str">
        <f t="shared" si="6"/>
        <v>[仕上CD]＝&amp;v１５仕上名CD ,\</v>
      </c>
      <c r="N101" t="str">
        <f>"&amp;v"&amp;営業データ!M101</f>
        <v>&amp;v１５組版名</v>
      </c>
      <c r="O101" t="s">
        <v>464</v>
      </c>
      <c r="P101" t="str">
        <f>"["&amp;営業データ!K101&amp;"]"</f>
        <v>[組版担当]</v>
      </c>
      <c r="Q101" t="s">
        <v>471</v>
      </c>
      <c r="T101" t="str">
        <f>"["&amp;枚葉項目値!A102&amp;"]"</f>
        <v>[下版日時]</v>
      </c>
      <c r="U101" t="s">
        <v>471</v>
      </c>
    </row>
    <row r="102" spans="2:21" x14ac:dyDescent="0.25">
      <c r="B102" t="s">
        <v>470</v>
      </c>
      <c r="C102" t="str">
        <f>"["&amp;営業データ!K107&amp;"]"</f>
        <v>[仕上担当]</v>
      </c>
      <c r="D102" t="s">
        <v>464</v>
      </c>
      <c r="E102" t="str">
        <f>"&amp;v"&amp;営業データ!M107</f>
        <v>&amp;v１５仕上名</v>
      </c>
      <c r="F102" t="s">
        <v>466</v>
      </c>
      <c r="H102" t="str">
        <f t="shared" si="6"/>
        <v>[仕上担当]＝&amp;v１５仕上名 ,\</v>
      </c>
      <c r="N102" t="str">
        <f>"&amp;v"&amp;営業データ!M102</f>
        <v>&amp;v１５製版名CD</v>
      </c>
      <c r="O102" t="s">
        <v>464</v>
      </c>
      <c r="P102" t="str">
        <f>"["&amp;営業データ!K102&amp;"]"</f>
        <v>[製版CD]</v>
      </c>
      <c r="Q102" t="s">
        <v>471</v>
      </c>
      <c r="T102" t="str">
        <f>"["&amp;枚葉項目値!A103&amp;"]"</f>
        <v>[下版担当]</v>
      </c>
      <c r="U102" t="s">
        <v>471</v>
      </c>
    </row>
    <row r="103" spans="2:21" x14ac:dyDescent="0.25">
      <c r="B103" t="s">
        <v>470</v>
      </c>
      <c r="C103" t="str">
        <f>"["&amp;営業データ!K108&amp;"]"</f>
        <v>[下版日時]</v>
      </c>
      <c r="D103" t="s">
        <v>464</v>
      </c>
      <c r="E103" t="str">
        <f>"&amp;v"&amp;営業データ!M108</f>
        <v>&amp;v１５下版確定日</v>
      </c>
      <c r="F103" t="s">
        <v>466</v>
      </c>
      <c r="H103" t="str">
        <f t="shared" si="6"/>
        <v>[下版日時]＝&amp;v１５下版確定日 ,\</v>
      </c>
      <c r="N103" t="str">
        <f>"&amp;v"&amp;営業データ!M103</f>
        <v>&amp;v１５製版名</v>
      </c>
      <c r="O103" t="s">
        <v>464</v>
      </c>
      <c r="P103" t="str">
        <f>"["&amp;営業データ!K103&amp;"]"</f>
        <v>[製版担当]</v>
      </c>
      <c r="Q103" t="s">
        <v>471</v>
      </c>
      <c r="T103" t="str">
        <f>"["&amp;枚葉項目値!A104&amp;"]"</f>
        <v>[営業メモ]</v>
      </c>
      <c r="U103" t="s">
        <v>471</v>
      </c>
    </row>
    <row r="104" spans="2:21" x14ac:dyDescent="0.25">
      <c r="B104" t="s">
        <v>470</v>
      </c>
      <c r="C104" t="str">
        <f>"["&amp;営業データ!K109&amp;"]"</f>
        <v>[下版担当]</v>
      </c>
      <c r="D104" t="s">
        <v>464</v>
      </c>
      <c r="E104" t="str">
        <f>"&amp;v"&amp;営業データ!M109</f>
        <v>&amp;v１５確定者</v>
      </c>
      <c r="F104" t="s">
        <v>466</v>
      </c>
      <c r="H104" t="str">
        <f t="shared" si="6"/>
        <v>[下版担当]＝&amp;v１５確定者 ,\</v>
      </c>
      <c r="N104" t="str">
        <f>"&amp;v"&amp;営業データ!M104</f>
        <v>&amp;v１５印刷名CD</v>
      </c>
      <c r="O104" t="s">
        <v>464</v>
      </c>
      <c r="P104" t="str">
        <f>"["&amp;営業データ!K104&amp;"]"</f>
        <v>[印刷CD]</v>
      </c>
      <c r="Q104" t="s">
        <v>471</v>
      </c>
      <c r="T104" t="str">
        <f>"["&amp;枚葉項目値!A105&amp;"]"</f>
        <v>[重要袋]</v>
      </c>
      <c r="U104" t="s">
        <v>471</v>
      </c>
    </row>
    <row r="105" spans="2:21" x14ac:dyDescent="0.25">
      <c r="H105" t="str">
        <f t="shared" si="6"/>
        <v/>
      </c>
      <c r="N105" t="str">
        <f>"&amp;v"&amp;営業データ!M105</f>
        <v>&amp;v１５印刷名</v>
      </c>
      <c r="O105" t="s">
        <v>464</v>
      </c>
      <c r="P105" t="str">
        <f>"["&amp;営業データ!K105&amp;"]"</f>
        <v>[印刷担当]</v>
      </c>
      <c r="Q105" t="s">
        <v>471</v>
      </c>
    </row>
    <row r="106" spans="2:21" x14ac:dyDescent="0.25">
      <c r="H106" t="str">
        <f t="shared" si="6"/>
        <v/>
      </c>
      <c r="N106" t="str">
        <f>"&amp;v"&amp;営業データ!M106</f>
        <v>&amp;v１５仕上名CD</v>
      </c>
      <c r="O106" t="s">
        <v>464</v>
      </c>
      <c r="P106" t="str">
        <f>"["&amp;営業データ!K106&amp;"]"</f>
        <v>[仕上CD]</v>
      </c>
      <c r="Q106" t="s">
        <v>471</v>
      </c>
    </row>
    <row r="107" spans="2:21" x14ac:dyDescent="0.25">
      <c r="N107" t="str">
        <f>"&amp;v"&amp;営業データ!M107</f>
        <v>&amp;v１５仕上名</v>
      </c>
      <c r="O107" t="s">
        <v>464</v>
      </c>
      <c r="P107" t="str">
        <f>"["&amp;営業データ!K107&amp;"]"</f>
        <v>[仕上担当]</v>
      </c>
      <c r="Q107" t="s">
        <v>471</v>
      </c>
    </row>
    <row r="108" spans="2:21" x14ac:dyDescent="0.25">
      <c r="N108" t="str">
        <f>"&amp;v"&amp;営業データ!M108</f>
        <v>&amp;v１５下版確定日</v>
      </c>
      <c r="O108" t="s">
        <v>464</v>
      </c>
      <c r="P108" t="str">
        <f>"["&amp;営業データ!K108&amp;"]"</f>
        <v>[下版日時]</v>
      </c>
      <c r="Q108" t="s">
        <v>471</v>
      </c>
    </row>
    <row r="109" spans="2:21" x14ac:dyDescent="0.25">
      <c r="N109" t="str">
        <f>"&amp;v"&amp;営業データ!M109</f>
        <v>&amp;v１５確定者</v>
      </c>
      <c r="O109" t="s">
        <v>464</v>
      </c>
      <c r="P109" t="str">
        <f>"["&amp;営業データ!K109&amp;"]"</f>
        <v>[下版担当]</v>
      </c>
      <c r="Q109" t="s">
        <v>471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F9BF7-318B-4626-A2BF-093DB523BC12}">
  <sheetPr codeName="Sheet3"/>
  <dimension ref="B2:G106"/>
  <sheetViews>
    <sheetView workbookViewId="0">
      <selection activeCell="I41" sqref="I41"/>
    </sheetView>
  </sheetViews>
  <sheetFormatPr defaultRowHeight="14.25" x14ac:dyDescent="0.25"/>
  <cols>
    <col min="3" max="3" width="25.875" customWidth="1"/>
    <col min="4" max="4" width="22.875" customWidth="1"/>
    <col min="5" max="5" width="7.875" bestFit="1" customWidth="1"/>
    <col min="7" max="7" width="11.25" bestFit="1" customWidth="1"/>
  </cols>
  <sheetData>
    <row r="2" spans="2:7" x14ac:dyDescent="0.25">
      <c r="C2" t="s">
        <v>472</v>
      </c>
    </row>
    <row r="3" spans="2:7" x14ac:dyDescent="0.25">
      <c r="D3" t="s">
        <v>470</v>
      </c>
      <c r="E3" t="s">
        <v>473</v>
      </c>
      <c r="F3" t="s">
        <v>474</v>
      </c>
      <c r="G3" t="s">
        <v>475</v>
      </c>
    </row>
    <row r="4" spans="2:7" x14ac:dyDescent="0.25">
      <c r="C4" t="s">
        <v>476</v>
      </c>
    </row>
    <row r="6" spans="2:7" x14ac:dyDescent="0.25">
      <c r="B6">
        <v>3</v>
      </c>
      <c r="C6" s="139" t="str">
        <f>"if(&amp;v"&amp;営業データ!M4&amp;" = &amp;x"&amp;営業データ!M4&amp;")"</f>
        <v>if(&amp;v１UpTime = &amp;x１UpTime)</v>
      </c>
      <c r="D6" t="str">
        <f>"置換 ["&amp;営業データ!K4&amp;"] = &amp;v"&amp;営業データ!M4</f>
        <v>置換 [更新日] = &amp;v１UpTime</v>
      </c>
      <c r="E6" t="s">
        <v>476</v>
      </c>
    </row>
    <row r="7" spans="2:7" x14ac:dyDescent="0.25">
      <c r="B7">
        <v>4</v>
      </c>
      <c r="C7" t="str">
        <f>"if(&amp;v"&amp;営業データ!M5&amp;" = &amp;x"&amp;営業データ!M5&amp;")"</f>
        <v>if(&amp;v２前回No = &amp;x２前回No)</v>
      </c>
      <c r="D7" t="str">
        <f>"置換 ["&amp;営業データ!K5&amp;"] = &amp;v"&amp;営業データ!M5</f>
        <v>置換 [前回伝票No] = &amp;v２前回No</v>
      </c>
      <c r="E7" t="s">
        <v>476</v>
      </c>
    </row>
    <row r="8" spans="2:7" x14ac:dyDescent="0.25">
      <c r="B8">
        <v>5</v>
      </c>
      <c r="C8" t="str">
        <f>"if(&amp;v"&amp;営業データ!M6&amp;" = &amp;x"&amp;営業データ!M6&amp;")"</f>
        <v>if(&amp;v２前回作業日 = &amp;x２前回作業日)</v>
      </c>
      <c r="D8" t="str">
        <f>"置換 ["&amp;営業データ!K6&amp;"] = &amp;v"&amp;営業データ!M6</f>
        <v>置換 [前回作業] = &amp;v２前回作業日</v>
      </c>
      <c r="E8" t="s">
        <v>476</v>
      </c>
    </row>
    <row r="9" spans="2:7" x14ac:dyDescent="0.25">
      <c r="B9">
        <v>6</v>
      </c>
      <c r="C9" t="str">
        <f>"if(&amp;v"&amp;営業データ!M7&amp;" = &amp;x"&amp;営業データ!M7&amp;")"</f>
        <v>if(&amp;v２関連No = &amp;x２関連No)</v>
      </c>
      <c r="D9" t="str">
        <f>"置換 ["&amp;営業データ!K7&amp;"] = &amp;v"&amp;営業データ!M7</f>
        <v>置換 [関連作業] = &amp;v２関連No</v>
      </c>
      <c r="E9" t="s">
        <v>476</v>
      </c>
    </row>
    <row r="10" spans="2:7" x14ac:dyDescent="0.25">
      <c r="B10">
        <v>7</v>
      </c>
      <c r="C10" t="str">
        <f>"if(&amp;v"&amp;営業データ!M9&amp;" = &amp;x"&amp;営業データ!M9&amp;")"</f>
        <v>if(&amp;v３区分 = &amp;x３区分)</v>
      </c>
      <c r="D10" t="str">
        <f>"置換 ["&amp;営業データ!K9&amp;"] = &amp;v"&amp;営業データ!M9</f>
        <v>置換 [区分] = &amp;v３区分</v>
      </c>
      <c r="E10" t="s">
        <v>476</v>
      </c>
    </row>
    <row r="11" spans="2:7" x14ac:dyDescent="0.25">
      <c r="B11">
        <v>8</v>
      </c>
      <c r="C11" t="str">
        <f>"if(&amp;v"&amp;営業データ!M10&amp;" = &amp;x"&amp;営業データ!M10&amp;")"</f>
        <v>if(&amp;v３受注日 = &amp;x３受注日)</v>
      </c>
      <c r="D11" t="str">
        <f>"置換 ["&amp;営業データ!K10&amp;"] = &amp;v"&amp;営業データ!M10</f>
        <v>置換 [受注日] = &amp;v３受注日</v>
      </c>
      <c r="E11" t="s">
        <v>476</v>
      </c>
    </row>
    <row r="12" spans="2:7" x14ac:dyDescent="0.25">
      <c r="B12">
        <v>9</v>
      </c>
      <c r="C12" t="str">
        <f>"if(&amp;v"&amp;営業データ!M11&amp;" = &amp;x"&amp;営業データ!M11&amp;")"</f>
        <v>if(&amp;v３入力日 = &amp;x３入力日)</v>
      </c>
      <c r="D12" t="str">
        <f>"置換 ["&amp;営業データ!K11&amp;"] = &amp;v"&amp;営業データ!M11</f>
        <v>置換 [入力日] = &amp;v３入力日</v>
      </c>
      <c r="E12" t="s">
        <v>476</v>
      </c>
    </row>
    <row r="13" spans="2:7" x14ac:dyDescent="0.25">
      <c r="B13">
        <v>10</v>
      </c>
      <c r="C13" t="str">
        <f>"if(&amp;v"&amp;営業データ!M12&amp;" = &amp;x"&amp;営業データ!M12&amp;")"</f>
        <v>if(&amp;v３営業担当CD = &amp;x３営業担当CD)</v>
      </c>
      <c r="D13" t="str">
        <f>"置換 ["&amp;営業データ!K12&amp;"] = &amp;v"&amp;営業データ!M12</f>
        <v>置換 [営業ＣＤ] = &amp;v３営業担当CD</v>
      </c>
      <c r="E13" t="s">
        <v>476</v>
      </c>
    </row>
    <row r="14" spans="2:7" x14ac:dyDescent="0.25">
      <c r="B14">
        <v>11</v>
      </c>
      <c r="C14" t="str">
        <f>"if(&amp;v"&amp;営業データ!M13&amp;" = &amp;x"&amp;営業データ!M13&amp;")"</f>
        <v>if(&amp;v３営業担当 = &amp;x３営業担当)</v>
      </c>
      <c r="D14" t="str">
        <f>"置換 ["&amp;営業データ!K13&amp;"] = &amp;v"&amp;営業データ!M13</f>
        <v>置換 [営業] = &amp;v３営業担当</v>
      </c>
      <c r="E14" t="s">
        <v>476</v>
      </c>
    </row>
    <row r="15" spans="2:7" x14ac:dyDescent="0.25">
      <c r="B15">
        <v>12</v>
      </c>
      <c r="C15" t="str">
        <f>"if(&amp;v"&amp;営業データ!M14&amp;" = &amp;x"&amp;営業データ!M14&amp;")"</f>
        <v>if(&amp;v３営業所CD = &amp;x３営業所CD)</v>
      </c>
      <c r="D15" t="str">
        <f>"置換 ["&amp;営業データ!K14&amp;"] = &amp;v"&amp;営業データ!M14</f>
        <v>置換 [所] = &amp;v３営業所CD</v>
      </c>
      <c r="E15" t="s">
        <v>476</v>
      </c>
    </row>
    <row r="16" spans="2:7" x14ac:dyDescent="0.25">
      <c r="B16">
        <v>13</v>
      </c>
      <c r="C16" t="str">
        <f>"if(&amp;v"&amp;営業データ!M15&amp;" = &amp;x"&amp;営業データ!M15&amp;")"</f>
        <v>if(&amp;v３営業所 = &amp;x３営業所)</v>
      </c>
      <c r="D16" t="str">
        <f>"置換 ["&amp;営業データ!K15&amp;"] = &amp;v"&amp;営業データ!M15</f>
        <v>置換 [営業所] = &amp;v３営業所</v>
      </c>
      <c r="E16" t="s">
        <v>476</v>
      </c>
    </row>
    <row r="17" spans="2:5" x14ac:dyDescent="0.25">
      <c r="B17">
        <v>14</v>
      </c>
      <c r="C17" t="str">
        <f>"if(&amp;v"&amp;営業データ!M16&amp;" = &amp;x"&amp;営業データ!M16&amp;")"</f>
        <v>if(&amp;v３オーダータイプ = &amp;x３オーダータイプ)</v>
      </c>
      <c r="D17" t="str">
        <f>"置換 ["&amp;営業データ!K16&amp;"] = &amp;v"&amp;営業データ!M16</f>
        <v>置換 [受注] = &amp;v３オーダータイプ</v>
      </c>
      <c r="E17" t="s">
        <v>476</v>
      </c>
    </row>
    <row r="18" spans="2:5" x14ac:dyDescent="0.25">
      <c r="B18">
        <v>15</v>
      </c>
      <c r="C18" t="str">
        <f>"if(&amp;v"&amp;営業データ!M17&amp;" = &amp;x"&amp;営業データ!M17&amp;")"</f>
        <v>if(&amp;v４得意先名CD = &amp;x４得意先名CD)</v>
      </c>
      <c r="D18" t="str">
        <f>"置換 ["&amp;営業データ!K17&amp;"] = &amp;v"&amp;営業データ!M17</f>
        <v>置換 [得意先CD] = &amp;v４得意先名CD</v>
      </c>
      <c r="E18" t="s">
        <v>476</v>
      </c>
    </row>
    <row r="19" spans="2:5" x14ac:dyDescent="0.25">
      <c r="B19">
        <v>16</v>
      </c>
      <c r="C19" t="str">
        <f>"if(&amp;v"&amp;営業データ!M18&amp;" = &amp;x"&amp;営業データ!M18&amp;")"</f>
        <v>if(&amp;v４得意先部署 = &amp;x４得意先部署)</v>
      </c>
      <c r="D19" t="str">
        <f>"置換 ["&amp;営業データ!K18&amp;"] = &amp;v"&amp;営業データ!M18</f>
        <v>置換 [部署] = &amp;v４得意先部署</v>
      </c>
      <c r="E19" t="s">
        <v>476</v>
      </c>
    </row>
    <row r="20" spans="2:5" x14ac:dyDescent="0.25">
      <c r="B20">
        <v>17</v>
      </c>
      <c r="C20" t="str">
        <f>"if(&amp;v"&amp;営業データ!M19&amp;" = &amp;x"&amp;営業データ!M19&amp;")"</f>
        <v>if(&amp;v４得意先担当 = &amp;x４得意先担当)</v>
      </c>
      <c r="D20" t="str">
        <f>"置換 ["&amp;営業データ!K19&amp;"] = &amp;v"&amp;営業データ!M19</f>
        <v>置換 [担当] = &amp;v４得意先担当</v>
      </c>
      <c r="E20" t="s">
        <v>476</v>
      </c>
    </row>
    <row r="21" spans="2:5" x14ac:dyDescent="0.25">
      <c r="B21">
        <v>18</v>
      </c>
      <c r="C21" t="str">
        <f>"if(&amp;v"&amp;営業データ!M20&amp;" = &amp;x"&amp;営業データ!M20&amp;")"</f>
        <v>if(&amp;v４得意先郵便番号 = &amp;x４得意先郵便番号)</v>
      </c>
      <c r="D21" t="str">
        <f>"置換 ["&amp;営業データ!K20&amp;"] = &amp;v"&amp;営業データ!M20</f>
        <v>置換 [得意先〒] = &amp;v４得意先郵便番号</v>
      </c>
      <c r="E21" t="s">
        <v>476</v>
      </c>
    </row>
    <row r="22" spans="2:5" x14ac:dyDescent="0.25">
      <c r="B22">
        <v>19</v>
      </c>
      <c r="C22" t="str">
        <f>"if(&amp;v"&amp;営業データ!M21&amp;" = &amp;x"&amp;営業データ!M21&amp;")"</f>
        <v>if(&amp;v４得意先電話１ = &amp;x４得意先電話１)</v>
      </c>
      <c r="D22" t="str">
        <f>"置換 ["&amp;営業データ!K21&amp;"] = &amp;v"&amp;営業データ!M21</f>
        <v>置換 [得意先電話] = &amp;v４得意先電話１</v>
      </c>
      <c r="E22" t="s">
        <v>476</v>
      </c>
    </row>
    <row r="23" spans="2:5" x14ac:dyDescent="0.25">
      <c r="B23">
        <v>20</v>
      </c>
      <c r="C23" t="str">
        <f>"if(&amp;v"&amp;営業データ!M23&amp;" = &amp;x"&amp;営業データ!M23&amp;")"</f>
        <v>if(&amp;v４得意先住所 = &amp;x４得意先住所)</v>
      </c>
      <c r="D23" t="str">
        <f>"置換 ["&amp;営業データ!K23&amp;"] = &amp;v"&amp;営業データ!M23</f>
        <v>置換 [得意先住所] = &amp;v４得意先住所</v>
      </c>
      <c r="E23" t="s">
        <v>476</v>
      </c>
    </row>
    <row r="24" spans="2:5" x14ac:dyDescent="0.25">
      <c r="B24">
        <v>21</v>
      </c>
      <c r="C24" t="str">
        <f>"if(&amp;v"&amp;営業データ!M24&amp;" = &amp;x"&amp;営業データ!M24&amp;")"</f>
        <v>if(&amp;v４得意先FAX = &amp;x４得意先FAX)</v>
      </c>
      <c r="D24" t="str">
        <f>"置換 ["&amp;営業データ!K24&amp;"] = &amp;v"&amp;営業データ!M24</f>
        <v>置換 [得意先FAX] = &amp;v４得意先FAX</v>
      </c>
      <c r="E24" t="s">
        <v>476</v>
      </c>
    </row>
    <row r="25" spans="2:5" x14ac:dyDescent="0.25">
      <c r="B25">
        <v>22</v>
      </c>
      <c r="C25" t="str">
        <f>"if(&amp;v"&amp;営業データ!M25&amp;" = &amp;x"&amp;営業データ!M25&amp;")"</f>
        <v>if(&amp;v４得意先名 = &amp;x４得意先名)</v>
      </c>
      <c r="D25" t="str">
        <f>"置換 ["&amp;営業データ!K25&amp;"] = &amp;v"&amp;営業データ!M25</f>
        <v>置換 [得意先] = &amp;v４得意先名</v>
      </c>
      <c r="E25" t="s">
        <v>476</v>
      </c>
    </row>
    <row r="26" spans="2:5" x14ac:dyDescent="0.25">
      <c r="B26">
        <v>23</v>
      </c>
      <c r="C26" t="str">
        <f>"if(&amp;v"&amp;営業データ!M26&amp;" = &amp;x"&amp;営業データ!M26&amp;")"</f>
        <v>if(&amp;v５保存担当 = &amp;x５保存担当)</v>
      </c>
      <c r="D26" t="str">
        <f>"置換 ["&amp;営業データ!K26&amp;"] = &amp;v"&amp;営業データ!M26</f>
        <v>置換 [個人情報] = &amp;v５保存担当</v>
      </c>
      <c r="E26" t="s">
        <v>476</v>
      </c>
    </row>
    <row r="27" spans="2:5" x14ac:dyDescent="0.25">
      <c r="B27">
        <v>24</v>
      </c>
      <c r="C27" t="str">
        <f>"if(&amp;v"&amp;営業データ!M27&amp;" = &amp;x"&amp;営業データ!M27&amp;")"</f>
        <v>if(&amp;v５情報ランク = &amp;x５情報ランク)</v>
      </c>
      <c r="D27" t="str">
        <f>"置換 ["&amp;営業データ!K27&amp;"] = &amp;v"&amp;営業データ!M27</f>
        <v>置換 [個人情報区分] = &amp;v５情報ランク</v>
      </c>
      <c r="E27" t="s">
        <v>476</v>
      </c>
    </row>
    <row r="28" spans="2:5" x14ac:dyDescent="0.25">
      <c r="B28">
        <v>25</v>
      </c>
      <c r="C28" t="str">
        <f>"if(&amp;v"&amp;営業データ!M28&amp;" = &amp;x"&amp;営業データ!M28&amp;")"</f>
        <v>if(&amp;v６保存有無 = &amp;x６保存有無)</v>
      </c>
      <c r="D28" t="str">
        <f>"置換 ["&amp;営業データ!K28&amp;"] = &amp;v"&amp;営業データ!M28</f>
        <v>置換 [データ保存] = &amp;v６保存有無</v>
      </c>
      <c r="E28" t="s">
        <v>476</v>
      </c>
    </row>
    <row r="29" spans="2:5" x14ac:dyDescent="0.25">
      <c r="B29">
        <v>26</v>
      </c>
      <c r="C29" t="str">
        <f>"if(&amp;v"&amp;営業データ!M29&amp;" = &amp;x"&amp;営業データ!M29&amp;")"</f>
        <v>if(&amp;v７品名 = &amp;x７品名)</v>
      </c>
      <c r="D29" t="str">
        <f>"置換 ["&amp;営業データ!K29&amp;"] = &amp;v"&amp;営業データ!M29</f>
        <v>置換 [品名] = &amp;v７品名</v>
      </c>
      <c r="E29" t="s">
        <v>476</v>
      </c>
    </row>
    <row r="30" spans="2:5" x14ac:dyDescent="0.25">
      <c r="B30">
        <v>27</v>
      </c>
      <c r="C30" t="str">
        <f>"if(&amp;v"&amp;営業データ!M30&amp;" = &amp;x"&amp;営業データ!M30&amp;")"</f>
        <v>if(&amp;v８合計金額 = &amp;x８合計金額)</v>
      </c>
      <c r="D30" t="str">
        <f>"置換 ["&amp;営業データ!K30&amp;"] = &amp;v"&amp;営業データ!M30</f>
        <v>置換 [合計] = &amp;v８合計金額</v>
      </c>
      <c r="E30" t="s">
        <v>476</v>
      </c>
    </row>
    <row r="31" spans="2:5" x14ac:dyDescent="0.25">
      <c r="B31">
        <v>28</v>
      </c>
      <c r="C31" t="str">
        <f>"if(&amp;v"&amp;営業データ!M31&amp;" = &amp;x"&amp;営業データ!M31&amp;")"</f>
        <v>if(&amp;v８税タイプ = &amp;x８税タイプ)</v>
      </c>
      <c r="D31" t="str">
        <f>"置換 ["&amp;営業データ!K31&amp;"] = &amp;v"&amp;営業データ!M31</f>
        <v>置換 [税] = &amp;v８税タイプ</v>
      </c>
      <c r="E31" t="s">
        <v>476</v>
      </c>
    </row>
    <row r="32" spans="2:5" x14ac:dyDescent="0.25">
      <c r="B32">
        <v>29</v>
      </c>
      <c r="C32" t="str">
        <f>"if(&amp;v"&amp;営業データ!M33&amp;" = &amp;x"&amp;営業データ!M33&amp;")"</f>
        <v>if(&amp;v８組版金額 = &amp;x８組版金額)</v>
      </c>
      <c r="D32" t="str">
        <f>"置換 ["&amp;営業データ!K33&amp;"] = &amp;v"&amp;営業データ!M33</f>
        <v>置換 [組版] = &amp;v８組版金額</v>
      </c>
      <c r="E32" t="s">
        <v>476</v>
      </c>
    </row>
    <row r="33" spans="2:5" x14ac:dyDescent="0.25">
      <c r="B33">
        <v>30</v>
      </c>
      <c r="C33" t="str">
        <f>"if(&amp;v"&amp;営業データ!M34&amp;" = &amp;x"&amp;営業データ!M34&amp;")"</f>
        <v>if(&amp;v８スキャン金額 = &amp;x８スキャン金額)</v>
      </c>
      <c r="D33" t="str">
        <f>"置換 ["&amp;営業データ!K34&amp;"] = &amp;v"&amp;営業データ!M34</f>
        <v>置換 [Scan・PS] = &amp;v８スキャン金額</v>
      </c>
      <c r="E33" t="s">
        <v>476</v>
      </c>
    </row>
    <row r="34" spans="2:5" x14ac:dyDescent="0.25">
      <c r="B34">
        <v>31</v>
      </c>
      <c r="C34" t="str">
        <f>"if(&amp;v"&amp;営業データ!M35&amp;" = &amp;x"&amp;営業データ!M35&amp;")"</f>
        <v>if(&amp;v８印刷金額 = &amp;x８印刷金額)</v>
      </c>
      <c r="D34" t="str">
        <f>"置換 ["&amp;営業データ!K35&amp;"] = &amp;v"&amp;営業データ!M35</f>
        <v>置換 [印刷] = &amp;v８印刷金額</v>
      </c>
      <c r="E34" t="s">
        <v>476</v>
      </c>
    </row>
    <row r="35" spans="2:5" x14ac:dyDescent="0.25">
      <c r="B35">
        <v>32</v>
      </c>
      <c r="C35" t="str">
        <f>"if(&amp;v"&amp;営業データ!M36&amp;" = &amp;x"&amp;営業データ!M36&amp;")"</f>
        <v>if(&amp;v８製本金額 = &amp;x８製本金額)</v>
      </c>
      <c r="D35" t="str">
        <f>"置換 ["&amp;営業データ!K36&amp;"] = &amp;v"&amp;営業データ!M36</f>
        <v>置換 [製本] = &amp;v８製本金額</v>
      </c>
      <c r="E35" t="s">
        <v>476</v>
      </c>
    </row>
    <row r="36" spans="2:5" x14ac:dyDescent="0.25">
      <c r="B36">
        <v>33</v>
      </c>
      <c r="C36" t="str">
        <f>"if(&amp;v"&amp;営業データ!M37&amp;" = &amp;x"&amp;営業データ!M37&amp;")"</f>
        <v>if(&amp;v８小計金額 = &amp;x８小計金額)</v>
      </c>
      <c r="D36" t="str">
        <f>"置換 ["&amp;営業データ!K37&amp;"] = &amp;v"&amp;営業データ!M37</f>
        <v>置換 [小計] = &amp;v８小計金額</v>
      </c>
      <c r="E36" t="s">
        <v>476</v>
      </c>
    </row>
    <row r="37" spans="2:5" x14ac:dyDescent="0.25">
      <c r="B37">
        <v>34</v>
      </c>
      <c r="C37" t="str">
        <f>"if(&amp;v"&amp;営業データ!M38&amp;" = &amp;x"&amp;営業データ!M38&amp;")"</f>
        <v>if(&amp;v８用紙金額 = &amp;x８用紙金額)</v>
      </c>
      <c r="D37" t="str">
        <f>"置換 ["&amp;営業データ!K38&amp;"] = &amp;v"&amp;営業データ!M38</f>
        <v>置換 [用紙] = &amp;v８用紙金額</v>
      </c>
      <c r="E37" t="s">
        <v>476</v>
      </c>
    </row>
    <row r="38" spans="2:5" x14ac:dyDescent="0.25">
      <c r="B38">
        <v>35</v>
      </c>
      <c r="C38" t="str">
        <f>"if(&amp;v"&amp;営業データ!M39&amp;" = &amp;x"&amp;営業データ!M39&amp;")"</f>
        <v>if(&amp;v８外注金額 = &amp;x８外注金額)</v>
      </c>
      <c r="D38" t="str">
        <f>"置換 ["&amp;営業データ!K39&amp;"] = &amp;v"&amp;営業データ!M39</f>
        <v>置換 [外注] = &amp;v８外注金額</v>
      </c>
      <c r="E38" t="s">
        <v>476</v>
      </c>
    </row>
    <row r="39" spans="2:5" x14ac:dyDescent="0.25">
      <c r="B39">
        <v>36</v>
      </c>
      <c r="C39" t="str">
        <f>"if(&amp;v"&amp;営業データ!M40&amp;" = &amp;x"&amp;営業データ!M40&amp;")"</f>
        <v>if(&amp;v８送料金額 = &amp;x８送料金額)</v>
      </c>
      <c r="D39" t="str">
        <f>"置換 ["&amp;営業データ!K40&amp;"] = &amp;v"&amp;営業データ!M40</f>
        <v>置換 [送料] = &amp;v８送料金額</v>
      </c>
      <c r="E39" t="s">
        <v>476</v>
      </c>
    </row>
    <row r="40" spans="2:5" x14ac:dyDescent="0.25">
      <c r="B40">
        <v>37</v>
      </c>
      <c r="C40" t="str">
        <f>"if(&amp;v"&amp;営業データ!M41&amp;" = &amp;x"&amp;営業データ!M41&amp;")"</f>
        <v>if(&amp;v８単価金額 = &amp;x８単価金額)</v>
      </c>
      <c r="D40" t="str">
        <f>"置換 ["&amp;営業データ!K41&amp;"] = &amp;v"&amp;営業データ!M41</f>
        <v>置換 [単価] = &amp;v８単価金額</v>
      </c>
      <c r="E40" t="s">
        <v>476</v>
      </c>
    </row>
    <row r="41" spans="2:5" x14ac:dyDescent="0.25">
      <c r="B41">
        <v>38</v>
      </c>
      <c r="C41" t="str">
        <f>"if(&amp;v"&amp;営業データ!M42&amp;" = &amp;x"&amp;営業データ!M42&amp;")"</f>
        <v>if(&amp;v８粗利額 = &amp;x８粗利額)</v>
      </c>
      <c r="D41" t="str">
        <f>"置換 ["&amp;営業データ!K42&amp;"] = &amp;v"&amp;営業データ!M42</f>
        <v>置換 [粗利] = &amp;v８粗利額</v>
      </c>
      <c r="E41" t="s">
        <v>476</v>
      </c>
    </row>
    <row r="42" spans="2:5" x14ac:dyDescent="0.25">
      <c r="B42">
        <v>39</v>
      </c>
      <c r="C42" t="str">
        <f>"if(&amp;v"&amp;営業データ!M44&amp;" = &amp;x"&amp;営業データ!M44&amp;")"</f>
        <v>if(&amp;v８立替タイプ１ = &amp;x８立替タイプ１)</v>
      </c>
      <c r="D42" t="str">
        <f>"置換 ["&amp;営業データ!K44&amp;"] = &amp;v"&amp;営業データ!M44</f>
        <v>置換 [立替１] = &amp;v８立替タイプ１</v>
      </c>
      <c r="E42" t="s">
        <v>476</v>
      </c>
    </row>
    <row r="43" spans="2:5" x14ac:dyDescent="0.25">
      <c r="B43">
        <v>40</v>
      </c>
      <c r="C43" t="str">
        <f>"if(&amp;v"&amp;営業データ!M45&amp;" = &amp;x"&amp;営業データ!M45&amp;")"</f>
        <v>if(&amp;v８立替金額１ = &amp;x８立替金額１)</v>
      </c>
      <c r="D43" t="str">
        <f>"置換 ["&amp;営業データ!K45&amp;"] = &amp;v"&amp;営業データ!M45</f>
        <v>置換 [立替金１] = &amp;v８立替金額１</v>
      </c>
      <c r="E43" t="s">
        <v>476</v>
      </c>
    </row>
    <row r="44" spans="2:5" x14ac:dyDescent="0.25">
      <c r="B44">
        <v>41</v>
      </c>
      <c r="C44" t="str">
        <f>"if(&amp;v"&amp;営業データ!M46&amp;" = &amp;x"&amp;営業データ!M46&amp;")"</f>
        <v>if(&amp;v８立替タイプ２ = &amp;x８立替タイプ２)</v>
      </c>
      <c r="D44" t="str">
        <f>"置換 ["&amp;営業データ!K46&amp;"] = &amp;v"&amp;営業データ!M46</f>
        <v>置換 [立替２] = &amp;v８立替タイプ２</v>
      </c>
      <c r="E44" t="s">
        <v>476</v>
      </c>
    </row>
    <row r="45" spans="2:5" x14ac:dyDescent="0.25">
      <c r="B45">
        <v>42</v>
      </c>
      <c r="C45" t="str">
        <f>"if(&amp;v"&amp;営業データ!M47&amp;" = &amp;x"&amp;営業データ!M47&amp;")"</f>
        <v>if(&amp;v８立替金額２ = &amp;x８立替金額２)</v>
      </c>
      <c r="D45" t="str">
        <f>"置換 ["&amp;営業データ!K47&amp;"] = &amp;v"&amp;営業データ!M47</f>
        <v>置換 [立替金２] = &amp;v８立替金額２</v>
      </c>
      <c r="E45" t="s">
        <v>476</v>
      </c>
    </row>
    <row r="46" spans="2:5" x14ac:dyDescent="0.25">
      <c r="B46">
        <v>43</v>
      </c>
      <c r="C46" t="str">
        <f>"if(&amp;v"&amp;営業データ!M48&amp;" = &amp;x"&amp;営業データ!M48&amp;")"</f>
        <v>if(&amp;v９納品書番号 = &amp;x９納品書番号)</v>
      </c>
      <c r="D46" t="str">
        <f>"置換 ["&amp;営業データ!K48&amp;"] = &amp;v"&amp;営業データ!M48</f>
        <v>置換 [納品書No.] = &amp;v９納品書番号</v>
      </c>
      <c r="E46" t="s">
        <v>476</v>
      </c>
    </row>
    <row r="47" spans="2:5" x14ac:dyDescent="0.25">
      <c r="B47">
        <v>44</v>
      </c>
      <c r="C47" t="str">
        <f>"if(&amp;v"&amp;営業データ!M49&amp;" = &amp;x"&amp;営業データ!M49&amp;")"</f>
        <v>if(&amp;v９売上日 = &amp;x９売上日)</v>
      </c>
      <c r="D47" t="str">
        <f>"置換 ["&amp;営業データ!K49&amp;"] = &amp;v"&amp;営業データ!M49</f>
        <v>置換 [売上日] = &amp;v９売上日</v>
      </c>
      <c r="E47" t="s">
        <v>476</v>
      </c>
    </row>
    <row r="48" spans="2:5" x14ac:dyDescent="0.25">
      <c r="B48">
        <v>45</v>
      </c>
      <c r="C48" t="str">
        <f>"if(&amp;v"&amp;営業データ!M50&amp;" = &amp;x"&amp;営業データ!M50&amp;")"</f>
        <v>if(&amp;v９決定金額 = &amp;x９決定金額)</v>
      </c>
      <c r="D48" t="str">
        <f>"置換 ["&amp;営業データ!K50&amp;"] = &amp;v"&amp;営業データ!M50</f>
        <v>置換 [確定金額] = &amp;v９決定金額</v>
      </c>
      <c r="E48" t="s">
        <v>476</v>
      </c>
    </row>
    <row r="49" spans="2:5" x14ac:dyDescent="0.25">
      <c r="B49">
        <v>46</v>
      </c>
      <c r="C49" t="str">
        <f>"if(&amp;v"&amp;営業データ!M51&amp;" = &amp;x"&amp;営業データ!M51&amp;")"</f>
        <v>if(&amp;v１０校正タイプ = &amp;x１０校正タイプ)</v>
      </c>
      <c r="D49" t="str">
        <f>"置換 ["&amp;営業データ!K51&amp;"] = &amp;v"&amp;営業データ!M51</f>
        <v>置換 [校正責任] = &amp;v１０校正タイプ</v>
      </c>
      <c r="E49" t="s">
        <v>476</v>
      </c>
    </row>
    <row r="50" spans="2:5" x14ac:dyDescent="0.25">
      <c r="B50">
        <v>47</v>
      </c>
      <c r="C50" t="str">
        <f>"if(&amp;v"&amp;営業データ!M52&amp;" = &amp;x"&amp;営業データ!M52&amp;")"</f>
        <v>if(&amp;v１０校正日 = &amp;x１０校正日)</v>
      </c>
      <c r="D50" t="str">
        <f>"置換 ["&amp;営業データ!K52&amp;"] = &amp;v"&amp;営業データ!M52</f>
        <v>置換 [校正日] = &amp;v１０校正日</v>
      </c>
      <c r="E50" t="s">
        <v>476</v>
      </c>
    </row>
    <row r="51" spans="2:5" x14ac:dyDescent="0.25">
      <c r="B51">
        <v>48</v>
      </c>
      <c r="C51" t="str">
        <f>"if(&amp;v"&amp;営業データ!M53&amp;" = &amp;x"&amp;営業データ!M53&amp;")"</f>
        <v>if(&amp;v１０仕上タイプ = &amp;x１０仕上タイプ)</v>
      </c>
      <c r="D51" t="str">
        <f>"置換 ["&amp;営業データ!K53&amp;"] = &amp;v"&amp;営業データ!M53</f>
        <v>置換 [仕上予定] = &amp;v１０仕上タイプ</v>
      </c>
      <c r="E51" t="s">
        <v>476</v>
      </c>
    </row>
    <row r="52" spans="2:5" x14ac:dyDescent="0.25">
      <c r="B52">
        <v>49</v>
      </c>
      <c r="C52" t="str">
        <f>"if(&amp;v"&amp;営業データ!M54&amp;" = &amp;x"&amp;営業データ!M54&amp;")"</f>
        <v>if(&amp;v１０仕上日 = &amp;x１０仕上日)</v>
      </c>
      <c r="D52" t="str">
        <f>"置換 ["&amp;営業データ!K54&amp;"] = &amp;v"&amp;営業データ!M54</f>
        <v>置換 [仕上日] = &amp;v１０仕上日</v>
      </c>
      <c r="E52" t="s">
        <v>476</v>
      </c>
    </row>
    <row r="53" spans="2:5" x14ac:dyDescent="0.25">
      <c r="B53">
        <v>50</v>
      </c>
      <c r="C53" t="str">
        <f>"if(&amp;v"&amp;営業データ!M55&amp;" = &amp;x"&amp;営業データ!M55&amp;")"</f>
        <v>if(&amp;v１０発送日 = &amp;x１０発送日)</v>
      </c>
      <c r="D53" t="str">
        <f>"置換 ["&amp;営業データ!K55&amp;"] = &amp;v"&amp;営業データ!M55</f>
        <v>置換 [発送日] = &amp;v１０発送日</v>
      </c>
      <c r="E53" t="s">
        <v>476</v>
      </c>
    </row>
    <row r="54" spans="2:5" x14ac:dyDescent="0.25">
      <c r="B54">
        <v>51</v>
      </c>
      <c r="C54" t="str">
        <f>"if(&amp;v"&amp;営業データ!M56&amp;" = &amp;x"&amp;営業データ!M56&amp;")"</f>
        <v>if(&amp;v１０到着日 = &amp;x１０到着日)</v>
      </c>
      <c r="D54" t="str">
        <f>"置換 ["&amp;営業データ!K56&amp;"] = &amp;v"&amp;営業データ!M56</f>
        <v>置換 [到着日] = &amp;v１０到着日</v>
      </c>
      <c r="E54" t="s">
        <v>476</v>
      </c>
    </row>
    <row r="55" spans="2:5" x14ac:dyDescent="0.25">
      <c r="B55">
        <v>52</v>
      </c>
      <c r="C55" t="str">
        <f>"if(&amp;v"&amp;営業データ!M57&amp;" = &amp;x"&amp;営業データ!M57&amp;")"</f>
        <v>if(&amp;v１０仕上メモ = &amp;x１０仕上メモ)</v>
      </c>
      <c r="D55" t="str">
        <f>"置換 ["&amp;営業データ!K57&amp;"] = &amp;v"&amp;営業データ!M57</f>
        <v>置換 [仕上メモ] = &amp;v１０仕上メモ</v>
      </c>
      <c r="E55" t="s">
        <v>476</v>
      </c>
    </row>
    <row r="56" spans="2:5" x14ac:dyDescent="0.25">
      <c r="B56">
        <v>53</v>
      </c>
      <c r="C56" t="str">
        <f>"if(&amp;v"&amp;営業データ!M58&amp;" = &amp;x"&amp;営業データ!M58&amp;")"</f>
        <v>if(&amp;v１０予定数 = &amp;x１０予定数)</v>
      </c>
      <c r="D56" t="str">
        <f>"置換 ["&amp;営業データ!K58&amp;"] = &amp;v"&amp;営業データ!M58</f>
        <v>置換 [予定枚数・部数] = &amp;v１０予定数</v>
      </c>
      <c r="E56" t="s">
        <v>476</v>
      </c>
    </row>
    <row r="57" spans="2:5" x14ac:dyDescent="0.25">
      <c r="B57">
        <v>54</v>
      </c>
      <c r="C57" t="str">
        <f>"if(&amp;v"&amp;営業データ!M59&amp;" = &amp;x"&amp;営業データ!M59&amp;")"</f>
        <v>if(&amp;v１０予定単位 = &amp;x１０予定単位)</v>
      </c>
      <c r="D57" t="str">
        <f>"置換 ["&amp;営業データ!K59&amp;"] = &amp;v"&amp;営業データ!M59</f>
        <v>置換 [単位１] = &amp;v１０予定単位</v>
      </c>
      <c r="E57" t="s">
        <v>476</v>
      </c>
    </row>
    <row r="58" spans="2:5" x14ac:dyDescent="0.25">
      <c r="B58">
        <v>55</v>
      </c>
      <c r="C58" t="str">
        <f>"if(&amp;v"&amp;営業データ!M60&amp;" = &amp;x"&amp;営業データ!M60&amp;")"</f>
        <v>if(&amp;v１０確定数 = &amp;x１０確定数)</v>
      </c>
      <c r="D58" t="str">
        <f>"置換 ["&amp;営業データ!K60&amp;"] = &amp;v"&amp;営業データ!M60</f>
        <v>置換 [確定枚数・部数] = &amp;v１０確定数</v>
      </c>
      <c r="E58" t="s">
        <v>476</v>
      </c>
    </row>
    <row r="59" spans="2:5" x14ac:dyDescent="0.25">
      <c r="B59">
        <v>56</v>
      </c>
      <c r="C59" t="str">
        <f>"if(&amp;v"&amp;営業データ!M61&amp;" = &amp;x"&amp;営業データ!M61&amp;")"</f>
        <v>if(&amp;v１０確定単位 = &amp;x１０確定単位)</v>
      </c>
      <c r="D59" t="str">
        <f>"置換 ["&amp;営業データ!K61&amp;"] = &amp;v"&amp;営業データ!M61</f>
        <v>置換 [単位２] = &amp;v１０確定単位</v>
      </c>
      <c r="E59" t="s">
        <v>476</v>
      </c>
    </row>
    <row r="60" spans="2:5" x14ac:dyDescent="0.25">
      <c r="B60">
        <v>57</v>
      </c>
      <c r="C60" t="str">
        <f>"if(&amp;v"&amp;営業データ!M62&amp;" = &amp;x"&amp;営業データ!M62&amp;")"</f>
        <v>if(&amp;v１０得意先送り数 = &amp;x１０得意先送り数)</v>
      </c>
      <c r="D60" t="str">
        <f>"置換 ["&amp;営業データ!K62&amp;"] = &amp;v"&amp;営業データ!M62</f>
        <v>置換 [予備得意] = &amp;v１０得意先送り数</v>
      </c>
      <c r="E60" t="s">
        <v>476</v>
      </c>
    </row>
    <row r="61" spans="2:5" x14ac:dyDescent="0.25">
      <c r="B61">
        <v>58</v>
      </c>
      <c r="C61" t="str">
        <f>"if(&amp;v"&amp;営業データ!M63&amp;" = &amp;x"&amp;営業データ!M63&amp;")"</f>
        <v>if(&amp;v１０営業確保数 = &amp;x１０営業確保数)</v>
      </c>
      <c r="D61" t="str">
        <f>"置換 ["&amp;営業データ!K63&amp;"] = &amp;v"&amp;営業データ!M63</f>
        <v>置換 [予備営業] = &amp;v１０営業確保数</v>
      </c>
      <c r="E61" t="s">
        <v>476</v>
      </c>
    </row>
    <row r="62" spans="2:5" x14ac:dyDescent="0.25">
      <c r="B62">
        <v>59</v>
      </c>
      <c r="C62" t="str">
        <f>"if(&amp;v"&amp;営業データ!M65&amp;" = &amp;x"&amp;営業データ!M65&amp;")"</f>
        <v>if(&amp;v１０枚数メモ = &amp;x１０枚数メモ)</v>
      </c>
      <c r="D62" t="str">
        <f>"置換 ["&amp;営業データ!K65&amp;"] = &amp;v"&amp;営業データ!M65</f>
        <v>置換 [枚数メモ] = &amp;v１０枚数メモ</v>
      </c>
      <c r="E62" t="s">
        <v>476</v>
      </c>
    </row>
    <row r="63" spans="2:5" x14ac:dyDescent="0.25">
      <c r="B63">
        <v>60</v>
      </c>
      <c r="C63" t="str">
        <f>"if(&amp;v"&amp;営業データ!M66&amp;" = &amp;x"&amp;営業データ!M66&amp;")"</f>
        <v>if(&amp;v１０仕上寸法 = &amp;x１０仕上寸法)</v>
      </c>
      <c r="D63" t="str">
        <f>"置換 ["&amp;営業データ!K66&amp;"] = &amp;v"&amp;営業データ!M66</f>
        <v>置換 [仕上寸法] = &amp;v１０仕上寸法</v>
      </c>
      <c r="E63" t="s">
        <v>476</v>
      </c>
    </row>
    <row r="64" spans="2:5" x14ac:dyDescent="0.25">
      <c r="B64">
        <v>61</v>
      </c>
      <c r="C64" t="str">
        <f>"if(&amp;v"&amp;営業データ!M67&amp;" = &amp;x"&amp;営業データ!M67&amp;")"</f>
        <v>if(&amp;v１０展開 = &amp;x１０展開)</v>
      </c>
      <c r="D64" t="str">
        <f>"置換 ["&amp;営業データ!K67&amp;"] = &amp;v"&amp;営業データ!M67</f>
        <v>置換 [展開サイズ] = &amp;v１０展開</v>
      </c>
      <c r="E64" t="s">
        <v>476</v>
      </c>
    </row>
    <row r="65" spans="2:5" x14ac:dyDescent="0.25">
      <c r="B65">
        <v>62</v>
      </c>
      <c r="C65" t="str">
        <f>"if(&amp;v"&amp;営業データ!M68&amp;" = &amp;x"&amp;営業データ!M68&amp;")"</f>
        <v>if(&amp;v１０綴り = &amp;x１０綴り)</v>
      </c>
      <c r="D65" t="str">
        <f>"置換 ["&amp;営業データ!K68&amp;"] = &amp;v"&amp;営業データ!M68</f>
        <v>置換 [綴り] = &amp;v１０綴り</v>
      </c>
      <c r="E65" t="s">
        <v>476</v>
      </c>
    </row>
    <row r="66" spans="2:5" x14ac:dyDescent="0.25">
      <c r="B66">
        <v>63</v>
      </c>
      <c r="C66" t="str">
        <f>"if(&amp;v"&amp;営業データ!M69&amp;" = &amp;x"&amp;営業データ!M69&amp;")"</f>
        <v>if(&amp;v１０寸法メモ = &amp;x１０寸法メモ)</v>
      </c>
      <c r="D66" t="str">
        <f>"置換 ["&amp;営業データ!K69&amp;"] = &amp;v"&amp;営業データ!M69</f>
        <v>置換 [寸法メモ] = &amp;v１０寸法メモ</v>
      </c>
      <c r="E66" t="s">
        <v>476</v>
      </c>
    </row>
    <row r="67" spans="2:5" x14ac:dyDescent="0.25">
      <c r="B67">
        <v>64</v>
      </c>
      <c r="C67" t="str">
        <f>"if(&amp;v"&amp;営業データ!M70&amp;" = &amp;x"&amp;営業データ!M70&amp;")"</f>
        <v>if(&amp;v１１制作内容 = &amp;x１１制作内容)</v>
      </c>
      <c r="D67" t="str">
        <f>"置換 ["&amp;営業データ!K70&amp;"] = &amp;v"&amp;営業データ!M70</f>
        <v>置換 [組版内容１] = &amp;v１１制作内容</v>
      </c>
      <c r="E67" t="s">
        <v>476</v>
      </c>
    </row>
    <row r="68" spans="2:5" x14ac:dyDescent="0.25">
      <c r="B68">
        <v>65</v>
      </c>
      <c r="C68" t="str">
        <f>"if(&amp;v"&amp;営業データ!M71&amp;" = &amp;x"&amp;営業データ!M71&amp;")"</f>
        <v>if(&amp;v１１データ = &amp;x１１データ)</v>
      </c>
      <c r="D68" t="str">
        <f>"置換 ["&amp;営業データ!K71&amp;"] = &amp;v"&amp;営業データ!M71</f>
        <v>置換 [組版内容２] = &amp;v１１データ</v>
      </c>
      <c r="E68" t="s">
        <v>476</v>
      </c>
    </row>
    <row r="69" spans="2:5" x14ac:dyDescent="0.25">
      <c r="B69">
        <v>66</v>
      </c>
      <c r="C69" t="str">
        <f>"if(&amp;v"&amp;営業データ!M72&amp;" = &amp;x"&amp;営業データ!M72&amp;")"</f>
        <v>if(&amp;v１１組版メモ = &amp;x１１組版メモ)</v>
      </c>
      <c r="D69" t="str">
        <f>"置換 ["&amp;営業データ!K72&amp;"] = &amp;v"&amp;営業データ!M72</f>
        <v>置換 [組版注意] = &amp;v１１組版メモ</v>
      </c>
      <c r="E69" t="s">
        <v>476</v>
      </c>
    </row>
    <row r="70" spans="2:5" x14ac:dyDescent="0.25">
      <c r="B70">
        <v>67</v>
      </c>
      <c r="C70" t="str">
        <f>"if(&amp;v"&amp;営業データ!M73&amp;" = &amp;x"&amp;営業データ!M73&amp;")"</f>
        <v>if(&amp;v１２印刷機 = &amp;x１２印刷機)</v>
      </c>
      <c r="D70" t="str">
        <f>"置換 ["&amp;営業データ!K73&amp;"] = &amp;v"&amp;営業データ!M73</f>
        <v>置換 [印刷内容１] = &amp;v１２印刷機</v>
      </c>
      <c r="E70" t="s">
        <v>476</v>
      </c>
    </row>
    <row r="71" spans="2:5" x14ac:dyDescent="0.25">
      <c r="B71">
        <v>68</v>
      </c>
      <c r="C71" t="str">
        <f>"if(&amp;v"&amp;営業データ!M74&amp;" = &amp;x"&amp;営業データ!M74&amp;")"</f>
        <v>if(&amp;v１２版 = &amp;x１２版)</v>
      </c>
      <c r="D71" t="str">
        <f>"置換 ["&amp;営業データ!K74&amp;"] = &amp;v"&amp;営業データ!M74</f>
        <v>置換 [印刷内容２] = &amp;v１２版</v>
      </c>
      <c r="E71" t="s">
        <v>476</v>
      </c>
    </row>
    <row r="72" spans="2:5" x14ac:dyDescent="0.25">
      <c r="B72">
        <v>69</v>
      </c>
      <c r="C72" t="str">
        <f>"if(&amp;v"&amp;営業データ!M75&amp;" = &amp;x"&amp;営業データ!M75&amp;")"</f>
        <v>if(&amp;v１２表 = &amp;x１２表)</v>
      </c>
      <c r="D72" t="str">
        <f>"置換 ["&amp;営業データ!K75&amp;"] = &amp;v"&amp;営業データ!M75</f>
        <v>置換 [印刷１] = &amp;v１２表</v>
      </c>
      <c r="E72" t="s">
        <v>476</v>
      </c>
    </row>
    <row r="73" spans="2:5" x14ac:dyDescent="0.25">
      <c r="B73">
        <v>70</v>
      </c>
      <c r="C73" t="str">
        <f>"if(&amp;v"&amp;営業データ!M76&amp;" = &amp;x"&amp;営業データ!M76&amp;")"</f>
        <v>if(&amp;v１２裏 = &amp;x１２裏)</v>
      </c>
      <c r="D73" t="str">
        <f>"置換 ["&amp;営業データ!K76&amp;"] = &amp;v"&amp;営業データ!M76</f>
        <v>置換 [印刷２] = &amp;v１２裏</v>
      </c>
      <c r="E73" t="s">
        <v>476</v>
      </c>
    </row>
    <row r="74" spans="2:5" x14ac:dyDescent="0.25">
      <c r="B74">
        <v>71</v>
      </c>
      <c r="C74" t="str">
        <f>"if(&amp;v"&amp;営業データ!M77&amp;" = &amp;x"&amp;営業データ!M77&amp;")"</f>
        <v>if(&amp;v１２表紙 = &amp;x１２表紙)</v>
      </c>
      <c r="D74" t="str">
        <f>"置換 ["&amp;営業データ!K77&amp;"] = &amp;v"&amp;営業データ!M77</f>
        <v>置換 [印刷３] = &amp;v１２表紙</v>
      </c>
      <c r="E74" t="s">
        <v>476</v>
      </c>
    </row>
    <row r="75" spans="2:5" x14ac:dyDescent="0.25">
      <c r="B75">
        <v>72</v>
      </c>
      <c r="C75" t="str">
        <f>"if(&amp;v"&amp;営業データ!M78&amp;" = &amp;x"&amp;営業データ!M78&amp;")"</f>
        <v>if(&amp;v１２用紙発注 = &amp;x１２用紙発注)</v>
      </c>
      <c r="D75" t="str">
        <f>"置換 ["&amp;営業データ!K78&amp;"] = &amp;v"&amp;営業データ!M78</f>
        <v>置換 [発注１] = &amp;v１２用紙発注</v>
      </c>
      <c r="E75" t="s">
        <v>476</v>
      </c>
    </row>
    <row r="76" spans="2:5" x14ac:dyDescent="0.25">
      <c r="B76">
        <v>73</v>
      </c>
      <c r="C76" t="str">
        <f>"if(&amp;v"&amp;営業データ!M79&amp;" = &amp;x"&amp;営業データ!M79&amp;")"</f>
        <v>if(&amp;v１２用紙名 = &amp;x１２用紙名)</v>
      </c>
      <c r="D76" t="str">
        <f>"置換 ["&amp;営業データ!K79&amp;"] = &amp;v"&amp;営業データ!M79</f>
        <v>置換 [種類１] = &amp;v１２用紙名</v>
      </c>
      <c r="E76" t="s">
        <v>476</v>
      </c>
    </row>
    <row r="77" spans="2:5" x14ac:dyDescent="0.25">
      <c r="B77">
        <v>74</v>
      </c>
      <c r="C77" t="str">
        <f>"if(&amp;v"&amp;営業データ!M80&amp;" = &amp;x"&amp;営業データ!M80&amp;")"</f>
        <v>if(&amp;v１２ハガキ発注 = &amp;x１２ハガキ発注)</v>
      </c>
      <c r="D77" t="str">
        <f>"置換 ["&amp;営業データ!K80&amp;"] = &amp;v"&amp;営業データ!M80</f>
        <v>置換 [発注２] = &amp;v１２ハガキ発注</v>
      </c>
      <c r="E77" t="s">
        <v>476</v>
      </c>
    </row>
    <row r="78" spans="2:5" x14ac:dyDescent="0.25">
      <c r="B78">
        <v>75</v>
      </c>
      <c r="C78" t="str">
        <f>"if(&amp;v"&amp;営業データ!M81&amp;" = &amp;x"&amp;営業データ!M81&amp;")"</f>
        <v>if(&amp;v１２ハガキ名 = &amp;x１２ハガキ名)</v>
      </c>
      <c r="D78" t="str">
        <f>"置換 ["&amp;営業データ!K81&amp;"] = &amp;v"&amp;営業データ!M81</f>
        <v>置換 [種類２] = &amp;v１２ハガキ名</v>
      </c>
      <c r="E78" t="s">
        <v>476</v>
      </c>
    </row>
    <row r="79" spans="2:5" x14ac:dyDescent="0.25">
      <c r="B79">
        <v>76</v>
      </c>
      <c r="C79" t="str">
        <f>"if(&amp;v"&amp;営業データ!M82&amp;" = &amp;x"&amp;営業データ!M82&amp;")"</f>
        <v>if(&amp;v１２カード発注 = &amp;x１２カード発注)</v>
      </c>
      <c r="D79" t="str">
        <f>"置換 ["&amp;営業データ!K82&amp;"] = &amp;v"&amp;営業データ!M82</f>
        <v>置換 [発注３] = &amp;v１２カード発注</v>
      </c>
      <c r="E79" t="s">
        <v>476</v>
      </c>
    </row>
    <row r="80" spans="2:5" x14ac:dyDescent="0.25">
      <c r="B80">
        <v>77</v>
      </c>
      <c r="C80" t="str">
        <f>"if(&amp;v"&amp;営業データ!M83&amp;" = &amp;x"&amp;営業データ!M83&amp;")"</f>
        <v>if(&amp;v１２カード名 = &amp;x１２カード名)</v>
      </c>
      <c r="D80" t="str">
        <f>"置換 ["&amp;営業データ!K83&amp;"] = &amp;v"&amp;営業データ!M83</f>
        <v>置換 [種類３] = &amp;v１２カード名</v>
      </c>
      <c r="E80" t="s">
        <v>476</v>
      </c>
    </row>
    <row r="81" spans="2:5" x14ac:dyDescent="0.25">
      <c r="B81">
        <v>78</v>
      </c>
      <c r="C81" t="str">
        <f>"if(&amp;v"&amp;営業データ!M84&amp;" = &amp;x"&amp;営業データ!M84&amp;")"</f>
        <v>if(&amp;v１２封筒発注 = &amp;x１２封筒発注)</v>
      </c>
      <c r="D81" t="str">
        <f>"置換 ["&amp;営業データ!K84&amp;"] = &amp;v"&amp;営業データ!M84</f>
        <v>置換 [発注４] = &amp;v１２封筒発注</v>
      </c>
      <c r="E81" t="s">
        <v>476</v>
      </c>
    </row>
    <row r="82" spans="2:5" x14ac:dyDescent="0.25">
      <c r="B82">
        <v>79</v>
      </c>
      <c r="C82" t="str">
        <f>"if(&amp;v"&amp;営業データ!M85&amp;" = &amp;x"&amp;営業データ!M85&amp;")"</f>
        <v>if(&amp;v１２封筒名 = &amp;x１２封筒名)</v>
      </c>
      <c r="D82" t="str">
        <f>"置換 ["&amp;営業データ!K85&amp;"] = &amp;v"&amp;営業データ!M85</f>
        <v>置換 [種類４] = &amp;v１２封筒名</v>
      </c>
      <c r="E82" t="s">
        <v>476</v>
      </c>
    </row>
    <row r="83" spans="2:5" x14ac:dyDescent="0.25">
      <c r="B83">
        <v>80</v>
      </c>
      <c r="C83" t="str">
        <f>"if(&amp;v"&amp;営業データ!M86&amp;" = &amp;x"&amp;営業データ!M86&amp;")"</f>
        <v>if(&amp;v１２印刷メモ = &amp;x１２印刷メモ)</v>
      </c>
      <c r="D83" t="str">
        <f>"置換 ["&amp;営業データ!K86&amp;"] = &amp;v"&amp;営業データ!M86</f>
        <v>置換 [印刷注意] = &amp;v１２印刷メモ</v>
      </c>
      <c r="E83" t="s">
        <v>476</v>
      </c>
    </row>
    <row r="84" spans="2:5" x14ac:dyDescent="0.25">
      <c r="B84">
        <v>81</v>
      </c>
      <c r="C84" t="str">
        <f>"if(&amp;v"&amp;営業データ!M87&amp;" = &amp;x"&amp;営業データ!M87&amp;")"</f>
        <v>if(&amp;v１３バラプレス = &amp;x１３バラプレス)</v>
      </c>
      <c r="D84" t="str">
        <f>"置換 ["&amp;営業データ!K87&amp;"] = &amp;v"&amp;営業データ!M87</f>
        <v>置換 [加工１] = &amp;v１３バラプレス</v>
      </c>
      <c r="E84" t="s">
        <v>476</v>
      </c>
    </row>
    <row r="85" spans="2:5" x14ac:dyDescent="0.25">
      <c r="B85">
        <v>82</v>
      </c>
      <c r="C85" t="str">
        <f>"if(&amp;v"&amp;営業データ!M88&amp;" = &amp;x"&amp;営業データ!M88&amp;")"</f>
        <v>if(&amp;v１３折り = &amp;x１３折り)</v>
      </c>
      <c r="D85" t="str">
        <f>"置換 ["&amp;営業データ!K88&amp;"] = &amp;v"&amp;営業データ!M88</f>
        <v>置換 [加工２] = &amp;v１３折り</v>
      </c>
      <c r="E85" t="s">
        <v>476</v>
      </c>
    </row>
    <row r="86" spans="2:5" x14ac:dyDescent="0.25">
      <c r="B86">
        <v>83</v>
      </c>
      <c r="C86" t="str">
        <f>"if(&amp;v"&amp;営業データ!M89&amp;" = &amp;x"&amp;営業データ!M89&amp;")"</f>
        <v>if(&amp;v１３ミシン筋 = &amp;x１３ミシン筋)</v>
      </c>
      <c r="D86" t="str">
        <f>"置換 ["&amp;営業データ!K89&amp;"] = &amp;v"&amp;営業データ!M89</f>
        <v>置換 [加工３] = &amp;v１３ミシン筋</v>
      </c>
      <c r="E86" t="s">
        <v>476</v>
      </c>
    </row>
    <row r="87" spans="2:5" x14ac:dyDescent="0.25">
      <c r="B87">
        <v>84</v>
      </c>
      <c r="C87" t="str">
        <f>"if(&amp;v"&amp;営業データ!M90&amp;" = &amp;x"&amp;営業データ!M90&amp;")"</f>
        <v>if(&amp;v１３針金 = &amp;x１３針金)</v>
      </c>
      <c r="D87" t="str">
        <f>"置換 ["&amp;営業データ!K90&amp;"] = &amp;v"&amp;営業データ!M90</f>
        <v>置換 [加工４] = &amp;v１３針金</v>
      </c>
      <c r="E87" t="s">
        <v>476</v>
      </c>
    </row>
    <row r="88" spans="2:5" x14ac:dyDescent="0.25">
      <c r="B88">
        <v>85</v>
      </c>
      <c r="C88" t="str">
        <f>"if(&amp;v"&amp;営業データ!M91&amp;" = &amp;x"&amp;営業データ!M91&amp;")"</f>
        <v>if(&amp;v１３穴あけ = &amp;x１３穴あけ)</v>
      </c>
      <c r="D88" t="str">
        <f>"置換 ["&amp;営業データ!K91&amp;"] = &amp;v"&amp;営業データ!M91</f>
        <v>置換 [加工穴あけ] = &amp;v１３穴あけ</v>
      </c>
      <c r="E88" t="s">
        <v>476</v>
      </c>
    </row>
    <row r="89" spans="2:5" x14ac:dyDescent="0.25">
      <c r="B89">
        <v>86</v>
      </c>
      <c r="C89" t="str">
        <f>"if(&amp;v"&amp;営業データ!M92&amp;" = &amp;x"&amp;営業データ!M92&amp;")"</f>
        <v>if(&amp;v１３ナンバー入れ = &amp;x１３ナンバー入れ)</v>
      </c>
      <c r="D89" t="str">
        <f>"置換 ["&amp;営業データ!K92&amp;"] = &amp;v"&amp;営業データ!M92</f>
        <v>置換 [No.リング] = &amp;v１３ナンバー入れ</v>
      </c>
      <c r="E89" t="s">
        <v>476</v>
      </c>
    </row>
    <row r="90" spans="2:5" x14ac:dyDescent="0.25">
      <c r="B90">
        <v>87</v>
      </c>
      <c r="C90" t="str">
        <f>"if(&amp;v"&amp;営業データ!M93&amp;" = &amp;x"&amp;営業データ!M93&amp;")"</f>
        <v>if(&amp;v１３仕切り = &amp;x１３仕切り)</v>
      </c>
      <c r="D90" t="str">
        <f>"置換 ["&amp;営業データ!K93&amp;"] = &amp;v"&amp;営業データ!M93</f>
        <v>置換 [区分け] = &amp;v１３仕切り</v>
      </c>
      <c r="E90" t="s">
        <v>476</v>
      </c>
    </row>
    <row r="91" spans="2:5" x14ac:dyDescent="0.25">
      <c r="B91">
        <v>88</v>
      </c>
      <c r="C91" t="str">
        <f>"if(&amp;v"&amp;営業データ!M94&amp;" = &amp;x"&amp;営業データ!M94&amp;")"</f>
        <v>if(&amp;v１３ヒモカケ = &amp;x１３ヒモカケ)</v>
      </c>
      <c r="D91" t="str">
        <f>"置換 ["&amp;営業データ!K94&amp;"] = &amp;v"&amp;営業データ!M94</f>
        <v>置換 [梱包] = &amp;v１３ヒモカケ</v>
      </c>
      <c r="E91" t="s">
        <v>476</v>
      </c>
    </row>
    <row r="92" spans="2:5" x14ac:dyDescent="0.25">
      <c r="B92">
        <v>89</v>
      </c>
      <c r="C92" t="str">
        <f>"if(&amp;v"&amp;営業データ!M95&amp;" = &amp;x"&amp;営業データ!M95&amp;")"</f>
        <v>if(&amp;v１３折込み = &amp;x１３折込み)</v>
      </c>
      <c r="D92" t="str">
        <f>"置換 ["&amp;営業データ!K95&amp;"] = &amp;v"&amp;営業データ!M95</f>
        <v>置換 [折込] = &amp;v１３折込み</v>
      </c>
      <c r="E92" t="s">
        <v>476</v>
      </c>
    </row>
    <row r="93" spans="2:5" x14ac:dyDescent="0.25">
      <c r="B93">
        <v>90</v>
      </c>
      <c r="C93" t="str">
        <f>"if(&amp;v"&amp;営業データ!M96&amp;" = &amp;x"&amp;営業データ!M96&amp;")"</f>
        <v>if(&amp;v１３仕上メモ = &amp;x１３仕上メモ)</v>
      </c>
      <c r="D93" t="str">
        <f>"置換 ["&amp;営業データ!K96&amp;"] = &amp;v"&amp;営業データ!M96</f>
        <v>置換 [仕上注意] = &amp;v１３仕上メモ</v>
      </c>
      <c r="E93" t="s">
        <v>476</v>
      </c>
    </row>
    <row r="94" spans="2:5" x14ac:dyDescent="0.25">
      <c r="B94">
        <v>91</v>
      </c>
      <c r="C94" t="str">
        <f>"if(&amp;v"&amp;営業データ!M97&amp;" = &amp;x"&amp;営業データ!M97&amp;")"</f>
        <v>if(&amp;v１４外注先 = &amp;x１４外注先)</v>
      </c>
      <c r="D94" t="str">
        <f>"置換 ["&amp;営業データ!K97&amp;"] = &amp;v"&amp;営業データ!M97</f>
        <v>置換 [外注先] = &amp;v１４外注先</v>
      </c>
      <c r="E94" t="s">
        <v>476</v>
      </c>
    </row>
    <row r="95" spans="2:5" x14ac:dyDescent="0.25">
      <c r="B95">
        <v>92</v>
      </c>
      <c r="C95" t="str">
        <f>"if(&amp;v"&amp;営業データ!M98&amp;" = &amp;x"&amp;営業データ!M98&amp;")"</f>
        <v>if(&amp;v１４重要袋 = &amp;x１４重要袋)</v>
      </c>
      <c r="D95" t="str">
        <f>"置換 ["&amp;営業データ!K98&amp;"] = &amp;v"&amp;営業データ!M98</f>
        <v>置換 [重要袋] = &amp;v１４重要袋</v>
      </c>
      <c r="E95" t="s">
        <v>476</v>
      </c>
    </row>
    <row r="96" spans="2:5" x14ac:dyDescent="0.25">
      <c r="B96">
        <v>93</v>
      </c>
      <c r="C96" t="str">
        <f>"if(&amp;v"&amp;営業データ!M99&amp;" = &amp;x"&amp;営業データ!M99&amp;")"</f>
        <v>if(&amp;v１５営業メモ = &amp;x１５営業メモ)</v>
      </c>
      <c r="D96" t="str">
        <f>"置換 ["&amp;営業データ!K99&amp;"] = &amp;v"&amp;営業データ!M99</f>
        <v>置換 [営業メモ] = &amp;v１５営業メモ</v>
      </c>
      <c r="E96" t="s">
        <v>476</v>
      </c>
    </row>
    <row r="97" spans="2:5" x14ac:dyDescent="0.25">
      <c r="B97">
        <v>94</v>
      </c>
      <c r="C97" t="str">
        <f>"if(&amp;v"&amp;営業データ!M100&amp;" = &amp;x"&amp;営業データ!M100&amp;")"</f>
        <v>if(&amp;v１５組版名CD = &amp;x１５組版名CD)</v>
      </c>
      <c r="D97" t="str">
        <f>"置換 ["&amp;営業データ!K100&amp;"] = &amp;v"&amp;営業データ!M100</f>
        <v>置換 [組版CD] = &amp;v１５組版名CD</v>
      </c>
      <c r="E97" t="s">
        <v>476</v>
      </c>
    </row>
    <row r="98" spans="2:5" x14ac:dyDescent="0.25">
      <c r="B98">
        <v>95</v>
      </c>
      <c r="C98" t="str">
        <f>"if(&amp;v"&amp;営業データ!M101&amp;" = &amp;x"&amp;営業データ!M101&amp;")"</f>
        <v>if(&amp;v１５組版名 = &amp;x１５組版名)</v>
      </c>
      <c r="D98" t="str">
        <f>"置換 ["&amp;営業データ!K101&amp;"] = &amp;v"&amp;営業データ!M101</f>
        <v>置換 [組版担当] = &amp;v１５組版名</v>
      </c>
      <c r="E98" t="s">
        <v>476</v>
      </c>
    </row>
    <row r="99" spans="2:5" x14ac:dyDescent="0.25">
      <c r="B99">
        <v>96</v>
      </c>
      <c r="C99" t="str">
        <f>"if(&amp;v"&amp;営業データ!M102&amp;" = &amp;x"&amp;営業データ!M102&amp;")"</f>
        <v>if(&amp;v１５製版名CD = &amp;x１５製版名CD)</v>
      </c>
      <c r="D99" t="str">
        <f>"置換 ["&amp;営業データ!K102&amp;"] = &amp;v"&amp;営業データ!M102</f>
        <v>置換 [製版CD] = &amp;v１５製版名CD</v>
      </c>
      <c r="E99" t="s">
        <v>476</v>
      </c>
    </row>
    <row r="100" spans="2:5" x14ac:dyDescent="0.25">
      <c r="B100">
        <v>97</v>
      </c>
      <c r="C100" t="str">
        <f>"if(&amp;v"&amp;営業データ!M103&amp;" = &amp;x"&amp;営業データ!M103&amp;")"</f>
        <v>if(&amp;v１５製版名 = &amp;x１５製版名)</v>
      </c>
      <c r="D100" t="str">
        <f>"置換 ["&amp;営業データ!K103&amp;"] = &amp;v"&amp;営業データ!M103</f>
        <v>置換 [製版担当] = &amp;v１５製版名</v>
      </c>
      <c r="E100" t="s">
        <v>476</v>
      </c>
    </row>
    <row r="101" spans="2:5" x14ac:dyDescent="0.25">
      <c r="B101">
        <v>98</v>
      </c>
      <c r="C101" t="str">
        <f>"if(&amp;v"&amp;営業データ!M104&amp;" = &amp;x"&amp;営業データ!M104&amp;")"</f>
        <v>if(&amp;v１５印刷名CD = &amp;x１５印刷名CD)</v>
      </c>
      <c r="D101" t="str">
        <f>"置換 ["&amp;営業データ!K104&amp;"] = &amp;v"&amp;営業データ!M104</f>
        <v>置換 [印刷CD] = &amp;v１５印刷名CD</v>
      </c>
      <c r="E101" t="s">
        <v>476</v>
      </c>
    </row>
    <row r="102" spans="2:5" x14ac:dyDescent="0.25">
      <c r="B102">
        <v>99</v>
      </c>
      <c r="C102" t="str">
        <f>"if(&amp;v"&amp;営業データ!M105&amp;" = &amp;x"&amp;営業データ!M105&amp;")"</f>
        <v>if(&amp;v１５印刷名 = &amp;x１５印刷名)</v>
      </c>
      <c r="D102" t="str">
        <f>"置換 ["&amp;営業データ!K105&amp;"] = &amp;v"&amp;営業データ!M105</f>
        <v>置換 [印刷担当] = &amp;v１５印刷名</v>
      </c>
      <c r="E102" t="s">
        <v>476</v>
      </c>
    </row>
    <row r="103" spans="2:5" x14ac:dyDescent="0.25">
      <c r="B103">
        <v>100</v>
      </c>
      <c r="C103" t="str">
        <f>"if(&amp;v"&amp;営業データ!M106&amp;" = &amp;x"&amp;営業データ!M106&amp;")"</f>
        <v>if(&amp;v１５仕上名CD = &amp;x１５仕上名CD)</v>
      </c>
      <c r="D103" t="str">
        <f>"置換 ["&amp;営業データ!K106&amp;"] = &amp;v"&amp;営業データ!M106</f>
        <v>置換 [仕上CD] = &amp;v１５仕上名CD</v>
      </c>
      <c r="E103" t="s">
        <v>476</v>
      </c>
    </row>
    <row r="104" spans="2:5" x14ac:dyDescent="0.25">
      <c r="B104">
        <v>101</v>
      </c>
      <c r="C104" t="str">
        <f>"if(&amp;v"&amp;営業データ!M107&amp;" = &amp;x"&amp;営業データ!M107&amp;")"</f>
        <v>if(&amp;v１５仕上名 = &amp;x１５仕上名)</v>
      </c>
      <c r="D104" t="str">
        <f>"置換 ["&amp;営業データ!K107&amp;"] = &amp;v"&amp;営業データ!M107</f>
        <v>置換 [仕上担当] = &amp;v１５仕上名</v>
      </c>
      <c r="E104" t="s">
        <v>476</v>
      </c>
    </row>
    <row r="105" spans="2:5" x14ac:dyDescent="0.25">
      <c r="B105">
        <v>102</v>
      </c>
      <c r="C105" t="str">
        <f>"if(&amp;v"&amp;営業データ!M108&amp;" = &amp;x"&amp;営業データ!M108&amp;")"</f>
        <v>if(&amp;v１５下版確定日 = &amp;x１５下版確定日)</v>
      </c>
      <c r="D105" t="str">
        <f>"置換 ["&amp;営業データ!K108&amp;"] = &amp;v"&amp;営業データ!M108</f>
        <v>置換 [下版日時] = &amp;v１５下版確定日</v>
      </c>
      <c r="E105" t="s">
        <v>476</v>
      </c>
    </row>
    <row r="106" spans="2:5" x14ac:dyDescent="0.25">
      <c r="B106">
        <v>103</v>
      </c>
      <c r="C106" t="str">
        <f>"if(&amp;v"&amp;営業データ!M109&amp;" = &amp;x"&amp;営業データ!M109&amp;")"</f>
        <v>if(&amp;v１５確定者 = &amp;x１５確定者)</v>
      </c>
      <c r="D106" t="str">
        <f>"置換 ["&amp;営業データ!K109&amp;"] = &amp;v"&amp;営業データ!M109</f>
        <v>置換 [下版担当] = &amp;v１５確定者</v>
      </c>
      <c r="E106" t="s">
        <v>476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CA323-4EE3-43BF-AC50-43D0D02A82A7}">
  <sheetPr codeName="Sheet4"/>
  <dimension ref="A1:W19"/>
  <sheetViews>
    <sheetView topLeftCell="I1" workbookViewId="0">
      <selection activeCell="W2" sqref="W2"/>
    </sheetView>
  </sheetViews>
  <sheetFormatPr defaultRowHeight="14.25" x14ac:dyDescent="0.25"/>
  <cols>
    <col min="2" max="2" width="0.875" customWidth="1"/>
    <col min="3" max="3" width="14.125" bestFit="1" customWidth="1"/>
    <col min="4" max="4" width="9.625" bestFit="1" customWidth="1"/>
    <col min="6" max="6" width="12.625" bestFit="1" customWidth="1"/>
    <col min="8" max="8" width="19.25" bestFit="1" customWidth="1"/>
    <col min="10" max="10" width="11.875" bestFit="1" customWidth="1"/>
    <col min="12" max="12" width="19.5" bestFit="1" customWidth="1"/>
    <col min="13" max="13" width="28.625" bestFit="1" customWidth="1"/>
    <col min="14" max="14" width="11.25" bestFit="1" customWidth="1"/>
    <col min="16" max="16" width="11.25" bestFit="1" customWidth="1"/>
    <col min="17" max="17" width="13.875" bestFit="1" customWidth="1"/>
    <col min="18" max="18" width="21.875" bestFit="1" customWidth="1"/>
    <col min="23" max="23" width="10.375" bestFit="1" customWidth="1"/>
  </cols>
  <sheetData>
    <row r="1" spans="1:23" x14ac:dyDescent="0.25">
      <c r="C1">
        <v>9</v>
      </c>
      <c r="D1">
        <v>10</v>
      </c>
      <c r="E1">
        <v>11</v>
      </c>
      <c r="F1">
        <v>12</v>
      </c>
      <c r="G1">
        <v>13</v>
      </c>
      <c r="H1">
        <v>14</v>
      </c>
      <c r="I1">
        <v>15</v>
      </c>
      <c r="J1">
        <v>16</v>
      </c>
      <c r="K1">
        <v>17</v>
      </c>
      <c r="L1">
        <v>18</v>
      </c>
      <c r="M1">
        <v>19</v>
      </c>
      <c r="N1">
        <v>20</v>
      </c>
      <c r="O1">
        <v>21</v>
      </c>
      <c r="P1">
        <v>22</v>
      </c>
      <c r="Q1">
        <v>23</v>
      </c>
      <c r="R1">
        <v>24</v>
      </c>
      <c r="S1">
        <v>25</v>
      </c>
      <c r="T1">
        <v>26</v>
      </c>
      <c r="U1">
        <v>27</v>
      </c>
      <c r="V1">
        <v>28</v>
      </c>
      <c r="W1">
        <v>29</v>
      </c>
    </row>
    <row r="2" spans="1:23" s="129" customFormat="1" x14ac:dyDescent="0.25">
      <c r="A2" s="156" t="s">
        <v>477</v>
      </c>
      <c r="C2" s="164" t="s">
        <v>478</v>
      </c>
      <c r="D2" s="164" t="s">
        <v>310</v>
      </c>
      <c r="E2" s="164" t="s">
        <v>318</v>
      </c>
      <c r="F2" s="164" t="s">
        <v>322</v>
      </c>
      <c r="G2" s="164" t="s">
        <v>479</v>
      </c>
      <c r="H2" s="164" t="s">
        <v>480</v>
      </c>
      <c r="I2" s="164" t="s">
        <v>349</v>
      </c>
      <c r="J2" s="164" t="s">
        <v>481</v>
      </c>
      <c r="K2" s="164" t="s">
        <v>346</v>
      </c>
      <c r="L2" s="164" t="s">
        <v>354</v>
      </c>
      <c r="M2" s="129" t="s">
        <v>361</v>
      </c>
      <c r="N2" s="129" t="s">
        <v>482</v>
      </c>
      <c r="O2" s="129" t="s">
        <v>378</v>
      </c>
      <c r="P2" s="129" t="s">
        <v>483</v>
      </c>
      <c r="Q2" s="129" t="s">
        <v>484</v>
      </c>
      <c r="R2" s="129" t="s">
        <v>390</v>
      </c>
      <c r="S2" s="129" t="s">
        <v>485</v>
      </c>
      <c r="T2" s="129" t="s">
        <v>486</v>
      </c>
      <c r="U2" s="129" t="s">
        <v>487</v>
      </c>
      <c r="V2" s="129" t="s">
        <v>488</v>
      </c>
      <c r="W2" s="129" t="s">
        <v>489</v>
      </c>
    </row>
    <row r="3" spans="1:23" x14ac:dyDescent="0.25">
      <c r="A3" s="157" t="s">
        <v>490</v>
      </c>
      <c r="C3" s="139" t="s">
        <v>491</v>
      </c>
      <c r="D3" t="s">
        <v>492</v>
      </c>
      <c r="E3" t="s">
        <v>493</v>
      </c>
      <c r="F3" t="s">
        <v>494</v>
      </c>
      <c r="G3" t="s">
        <v>495</v>
      </c>
      <c r="H3" t="s">
        <v>496</v>
      </c>
      <c r="I3" t="s">
        <v>497</v>
      </c>
      <c r="J3" t="s">
        <v>498</v>
      </c>
      <c r="K3" t="s">
        <v>499</v>
      </c>
      <c r="L3" t="s">
        <v>500</v>
      </c>
      <c r="M3" t="s">
        <v>501</v>
      </c>
      <c r="N3" t="s">
        <v>502</v>
      </c>
      <c r="O3" t="s">
        <v>503</v>
      </c>
      <c r="P3" t="s">
        <v>504</v>
      </c>
      <c r="Q3" t="s">
        <v>505</v>
      </c>
      <c r="R3" t="s">
        <v>506</v>
      </c>
      <c r="T3" t="s">
        <v>507</v>
      </c>
      <c r="U3" t="s">
        <v>487</v>
      </c>
      <c r="V3" t="s">
        <v>508</v>
      </c>
      <c r="W3" t="s">
        <v>509</v>
      </c>
    </row>
    <row r="4" spans="1:23" x14ac:dyDescent="0.25">
      <c r="A4" s="157"/>
      <c r="C4" s="140" t="s">
        <v>510</v>
      </c>
      <c r="D4" t="s">
        <v>511</v>
      </c>
      <c r="E4" t="s">
        <v>512</v>
      </c>
      <c r="F4" t="s">
        <v>513</v>
      </c>
      <c r="G4" t="s">
        <v>514</v>
      </c>
      <c r="H4" t="s">
        <v>515</v>
      </c>
      <c r="I4" t="s">
        <v>516</v>
      </c>
      <c r="J4" t="s">
        <v>517</v>
      </c>
      <c r="K4" t="s">
        <v>518</v>
      </c>
      <c r="M4" t="s">
        <v>519</v>
      </c>
      <c r="N4" t="s">
        <v>520</v>
      </c>
      <c r="O4" t="s">
        <v>521</v>
      </c>
      <c r="P4" t="s">
        <v>522</v>
      </c>
      <c r="Q4" t="s">
        <v>523</v>
      </c>
      <c r="U4" t="s">
        <v>524</v>
      </c>
      <c r="V4" t="s">
        <v>525</v>
      </c>
      <c r="W4" t="s">
        <v>526</v>
      </c>
    </row>
    <row r="5" spans="1:23" x14ac:dyDescent="0.25">
      <c r="A5" s="157"/>
      <c r="C5" t="s">
        <v>527</v>
      </c>
      <c r="D5" t="s">
        <v>528</v>
      </c>
      <c r="E5" t="s">
        <v>529</v>
      </c>
      <c r="F5" t="s">
        <v>530</v>
      </c>
      <c r="G5" t="s">
        <v>531</v>
      </c>
      <c r="J5" t="s">
        <v>532</v>
      </c>
      <c r="K5" t="s">
        <v>533</v>
      </c>
      <c r="M5" t="s">
        <v>534</v>
      </c>
      <c r="N5" t="s">
        <v>535</v>
      </c>
      <c r="O5" t="s">
        <v>536</v>
      </c>
      <c r="Q5" t="s">
        <v>537</v>
      </c>
      <c r="U5" t="s">
        <v>538</v>
      </c>
      <c r="V5" t="s">
        <v>539</v>
      </c>
      <c r="W5" t="s">
        <v>540</v>
      </c>
    </row>
    <row r="6" spans="1:23" x14ac:dyDescent="0.25">
      <c r="A6" s="157"/>
      <c r="C6" t="s">
        <v>541</v>
      </c>
      <c r="D6" t="s">
        <v>542</v>
      </c>
      <c r="E6" t="s">
        <v>543</v>
      </c>
      <c r="F6" t="s">
        <v>544</v>
      </c>
      <c r="G6" t="s">
        <v>545</v>
      </c>
      <c r="J6" t="s">
        <v>546</v>
      </c>
      <c r="K6" t="s">
        <v>547</v>
      </c>
      <c r="M6" t="s">
        <v>548</v>
      </c>
      <c r="N6" t="s">
        <v>549</v>
      </c>
      <c r="O6" t="s">
        <v>550</v>
      </c>
      <c r="U6" t="s">
        <v>551</v>
      </c>
      <c r="W6" t="s">
        <v>552</v>
      </c>
    </row>
    <row r="7" spans="1:23" x14ac:dyDescent="0.25">
      <c r="A7" s="157"/>
      <c r="C7" t="s">
        <v>553</v>
      </c>
      <c r="D7" t="s">
        <v>554</v>
      </c>
      <c r="E7" t="s">
        <v>555</v>
      </c>
      <c r="G7" t="s">
        <v>556</v>
      </c>
      <c r="J7" t="s">
        <v>557</v>
      </c>
      <c r="K7" t="s">
        <v>558</v>
      </c>
      <c r="O7" s="85" t="s">
        <v>559</v>
      </c>
      <c r="W7" t="s">
        <v>560</v>
      </c>
    </row>
    <row r="8" spans="1:23" x14ac:dyDescent="0.25">
      <c r="A8" s="157"/>
      <c r="C8" t="s">
        <v>561</v>
      </c>
      <c r="E8" t="s">
        <v>562</v>
      </c>
      <c r="J8" t="s">
        <v>563</v>
      </c>
      <c r="K8" t="s">
        <v>564</v>
      </c>
      <c r="O8" t="s">
        <v>565</v>
      </c>
    </row>
    <row r="9" spans="1:23" x14ac:dyDescent="0.25">
      <c r="A9" s="157"/>
      <c r="K9" t="s">
        <v>566</v>
      </c>
      <c r="O9" t="s">
        <v>567</v>
      </c>
    </row>
    <row r="10" spans="1:23" x14ac:dyDescent="0.25">
      <c r="A10" s="157"/>
      <c r="O10" t="s">
        <v>568</v>
      </c>
    </row>
    <row r="11" spans="1:23" x14ac:dyDescent="0.25">
      <c r="A11" s="157"/>
      <c r="O11" s="85"/>
    </row>
    <row r="12" spans="1:23" x14ac:dyDescent="0.25">
      <c r="A12" s="157"/>
    </row>
    <row r="13" spans="1:23" x14ac:dyDescent="0.25">
      <c r="A13" t="s">
        <v>569</v>
      </c>
      <c r="C13" s="139" t="s">
        <v>570</v>
      </c>
      <c r="F13" s="139" t="s">
        <v>571</v>
      </c>
    </row>
    <row r="14" spans="1:23" x14ac:dyDescent="0.25">
      <c r="C14" s="140" t="s">
        <v>572</v>
      </c>
    </row>
    <row r="19" spans="17:17" x14ac:dyDescent="0.25">
      <c r="Q19" s="85"/>
    </row>
  </sheetData>
  <phoneticPr fontId="1"/>
  <pageMargins left="0" right="0" top="0.55118110236220474" bottom="0.15748031496062992" header="0.31496062992125984" footer="0.31496062992125984"/>
  <pageSetup paperSize="9" scale="98" orientation="landscape" r:id="rId1"/>
  <colBreaks count="1" manualBreakCount="1">
    <brk id="12" min="1" max="1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CB6F-4469-4D3D-8104-1269A9101613}">
  <sheetPr codeName="Sheet5"/>
  <dimension ref="B2:E6"/>
  <sheetViews>
    <sheetView workbookViewId="0"/>
  </sheetViews>
  <sheetFormatPr defaultRowHeight="14.25" x14ac:dyDescent="0.25"/>
  <sheetData>
    <row r="2" spans="2:5" x14ac:dyDescent="0.25">
      <c r="B2" t="s">
        <v>573</v>
      </c>
      <c r="D2" t="s">
        <v>574</v>
      </c>
      <c r="E2" t="s">
        <v>575</v>
      </c>
    </row>
    <row r="4" spans="2:5" x14ac:dyDescent="0.25">
      <c r="B4" t="s">
        <v>106</v>
      </c>
      <c r="D4" t="s">
        <v>574</v>
      </c>
      <c r="E4" t="s">
        <v>576</v>
      </c>
    </row>
    <row r="6" spans="2:5" x14ac:dyDescent="0.25">
      <c r="B6" t="s">
        <v>8</v>
      </c>
      <c r="D6" t="s">
        <v>574</v>
      </c>
      <c r="E6" t="s">
        <v>577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0C63-E9B3-42EE-8060-E69903706C57}">
  <sheetPr codeName="Sheet6"/>
  <dimension ref="B3:M27"/>
  <sheetViews>
    <sheetView workbookViewId="0"/>
  </sheetViews>
  <sheetFormatPr defaultRowHeight="14.25" x14ac:dyDescent="0.25"/>
  <cols>
    <col min="8" max="8" width="14.375" bestFit="1" customWidth="1"/>
  </cols>
  <sheetData>
    <row r="3" spans="2:13" x14ac:dyDescent="0.25">
      <c r="C3" t="s">
        <v>578</v>
      </c>
    </row>
    <row r="5" spans="2:13" x14ac:dyDescent="0.25">
      <c r="B5" s="1"/>
      <c r="C5" s="2" t="s">
        <v>11</v>
      </c>
      <c r="D5" s="2" t="s">
        <v>579</v>
      </c>
      <c r="E5" s="2" t="s">
        <v>580</v>
      </c>
      <c r="F5" s="2" t="s">
        <v>581</v>
      </c>
    </row>
    <row r="6" spans="2:13" x14ac:dyDescent="0.25">
      <c r="B6" s="1" t="s">
        <v>582</v>
      </c>
      <c r="C6" s="1">
        <v>1</v>
      </c>
      <c r="D6" s="1">
        <v>2</v>
      </c>
      <c r="E6" s="1">
        <v>3</v>
      </c>
      <c r="F6" s="1">
        <v>4</v>
      </c>
      <c r="H6" t="s">
        <v>583</v>
      </c>
    </row>
    <row r="7" spans="2:13" x14ac:dyDescent="0.25">
      <c r="B7" s="1" t="s">
        <v>584</v>
      </c>
      <c r="C7" s="1">
        <v>5</v>
      </c>
      <c r="D7" s="1">
        <v>6</v>
      </c>
      <c r="E7" s="1">
        <v>7</v>
      </c>
      <c r="F7" s="1">
        <v>8</v>
      </c>
      <c r="H7" t="s">
        <v>585</v>
      </c>
    </row>
    <row r="8" spans="2:13" x14ac:dyDescent="0.25">
      <c r="B8" s="1" t="s">
        <v>586</v>
      </c>
      <c r="C8" s="1">
        <v>91</v>
      </c>
      <c r="D8" s="1">
        <v>92</v>
      </c>
      <c r="E8" s="1">
        <v>93</v>
      </c>
      <c r="F8" s="1">
        <v>94</v>
      </c>
    </row>
    <row r="13" spans="2:13" x14ac:dyDescent="0.25">
      <c r="B13" t="s">
        <v>587</v>
      </c>
      <c r="E13" t="s">
        <v>588</v>
      </c>
      <c r="J13" s="1" t="s">
        <v>188</v>
      </c>
      <c r="K13">
        <v>800</v>
      </c>
    </row>
    <row r="14" spans="2:13" x14ac:dyDescent="0.25">
      <c r="B14" s="4" t="s">
        <v>172</v>
      </c>
      <c r="C14" s="16">
        <v>1000</v>
      </c>
      <c r="E14" s="18">
        <f>SUM(C14:C17)</f>
        <v>2200</v>
      </c>
      <c r="G14" s="1" t="s">
        <v>172</v>
      </c>
      <c r="H14">
        <v>1000</v>
      </c>
      <c r="J14" s="1" t="s">
        <v>589</v>
      </c>
    </row>
    <row r="15" spans="2:13" ht="28.5" x14ac:dyDescent="0.25">
      <c r="B15" s="4" t="s">
        <v>590</v>
      </c>
      <c r="C15" s="16"/>
      <c r="G15" s="1" t="s">
        <v>591</v>
      </c>
      <c r="H15">
        <v>0</v>
      </c>
      <c r="J15" s="1" t="s">
        <v>592</v>
      </c>
      <c r="L15" s="1" t="s">
        <v>197</v>
      </c>
    </row>
    <row r="16" spans="2:13" x14ac:dyDescent="0.25">
      <c r="B16" s="4" t="s">
        <v>178</v>
      </c>
      <c r="C16" s="16">
        <v>800</v>
      </c>
      <c r="E16" t="s">
        <v>593</v>
      </c>
      <c r="G16" s="1" t="s">
        <v>178</v>
      </c>
      <c r="H16">
        <v>800</v>
      </c>
      <c r="J16" s="1" t="s">
        <v>594</v>
      </c>
      <c r="L16" s="1" t="s">
        <v>595</v>
      </c>
      <c r="M16">
        <f>K19-(H18+K13)</f>
        <v>1000</v>
      </c>
    </row>
    <row r="17" spans="2:13" x14ac:dyDescent="0.25">
      <c r="B17" s="4" t="s">
        <v>181</v>
      </c>
      <c r="C17" s="16">
        <v>400</v>
      </c>
      <c r="E17" s="18">
        <f>E14+C18</f>
        <v>3000</v>
      </c>
      <c r="G17" s="1" t="s">
        <v>596</v>
      </c>
      <c r="H17">
        <v>400</v>
      </c>
      <c r="J17" s="1" t="s">
        <v>597</v>
      </c>
      <c r="L17" s="1" t="s">
        <v>598</v>
      </c>
      <c r="M17" s="20">
        <f>M16/K19</f>
        <v>0.25</v>
      </c>
    </row>
    <row r="18" spans="2:13" x14ac:dyDescent="0.25">
      <c r="B18" s="4" t="s">
        <v>188</v>
      </c>
      <c r="C18" s="17">
        <v>800</v>
      </c>
      <c r="G18" s="1" t="s">
        <v>184</v>
      </c>
      <c r="H18">
        <f>SUM(H14:H17)</f>
        <v>2200</v>
      </c>
      <c r="J18" s="1" t="s">
        <v>599</v>
      </c>
    </row>
    <row r="19" spans="2:13" x14ac:dyDescent="0.25">
      <c r="B19" s="4" t="s">
        <v>191</v>
      </c>
      <c r="J19" s="1" t="s">
        <v>600</v>
      </c>
      <c r="K19">
        <v>4000</v>
      </c>
    </row>
    <row r="20" spans="2:13" x14ac:dyDescent="0.25">
      <c r="B20" s="4" t="s">
        <v>194</v>
      </c>
    </row>
    <row r="21" spans="2:13" x14ac:dyDescent="0.25">
      <c r="B21" s="4" t="s">
        <v>184</v>
      </c>
      <c r="C21" s="16"/>
    </row>
    <row r="22" spans="2:13" x14ac:dyDescent="0.25">
      <c r="B22" s="4" t="s">
        <v>600</v>
      </c>
      <c r="C22" s="16"/>
    </row>
    <row r="23" spans="2:13" x14ac:dyDescent="0.25">
      <c r="B23" s="4" t="s">
        <v>197</v>
      </c>
      <c r="C23" s="16"/>
    </row>
    <row r="24" spans="2:13" x14ac:dyDescent="0.25">
      <c r="B24" s="4" t="s">
        <v>166</v>
      </c>
      <c r="C24" s="16"/>
      <c r="H24">
        <v>10</v>
      </c>
      <c r="I24">
        <v>100</v>
      </c>
      <c r="K24">
        <f>H24/I24</f>
        <v>0.1</v>
      </c>
    </row>
    <row r="25" spans="2:13" x14ac:dyDescent="0.25">
      <c r="B25" s="5" t="s">
        <v>601</v>
      </c>
      <c r="C25" s="16"/>
    </row>
    <row r="26" spans="2:13" x14ac:dyDescent="0.25">
      <c r="H26">
        <v>7500</v>
      </c>
      <c r="I26">
        <v>5500</v>
      </c>
      <c r="K26">
        <f>H26-SUM(I26:I28)</f>
        <v>1000</v>
      </c>
      <c r="L26" s="20">
        <f>K26/H26</f>
        <v>0.13333333333333333</v>
      </c>
    </row>
    <row r="27" spans="2:13" x14ac:dyDescent="0.25">
      <c r="B27" s="19" t="s">
        <v>201</v>
      </c>
      <c r="C27">
        <v>1000</v>
      </c>
      <c r="D27" s="18">
        <f>C22-(C18+E14)</f>
        <v>-3000</v>
      </c>
      <c r="I27">
        <v>1000</v>
      </c>
    </row>
  </sheetData>
  <phoneticPr fontId="1"/>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11148-C80F-4140-B161-5DEAA6B80F52}">
  <sheetPr codeName="Sheet7"/>
  <dimension ref="A1:D261"/>
  <sheetViews>
    <sheetView workbookViewId="0">
      <selection activeCell="A23" sqref="A23"/>
    </sheetView>
  </sheetViews>
  <sheetFormatPr defaultRowHeight="14.25" x14ac:dyDescent="0.25"/>
  <cols>
    <col min="2" max="2" width="86.625" bestFit="1" customWidth="1"/>
    <col min="4" max="4" width="15.5" bestFit="1" customWidth="1"/>
  </cols>
  <sheetData>
    <row r="1" spans="1:4" x14ac:dyDescent="0.25">
      <c r="A1">
        <v>23</v>
      </c>
      <c r="B1" t="str">
        <f>"手続き定義開始　Bt0"&amp;A1 &amp;"::編集開始(  参照 文字列 &amp;編集文字列　，長整数 &amp;モード，参照 長整数 &amp;入力継続 )"</f>
        <v>手続き定義開始　Bt023::編集開始(  参照 文字列 &amp;編集文字列　，長整数 &amp;モード，参照 長整数 &amp;入力継続 )</v>
      </c>
      <c r="C1" s="97">
        <v>1</v>
      </c>
      <c r="D1" s="97" t="str">
        <f t="shared" ref="D1:D8" si="0">"#条件選択( &amp;bt["&amp;C1&amp;"] = 1 , &amp;色付き ,&amp;bt["&amp;C1&amp;"] = 0 , &amp;色なし )"</f>
        <v>#条件選択( &amp;bt[1] = 1 , &amp;色付き ,&amp;bt[1] = 0 , &amp;色なし )</v>
      </c>
    </row>
    <row r="2" spans="1:4" x14ac:dyDescent="0.25">
      <c r="B2" t="str">
        <f>"    &amp;bt["&amp;A1&amp;"] = 0"</f>
        <v xml:space="preserve">    &amp;bt[23] = 0</v>
      </c>
      <c r="C2" s="97">
        <v>2</v>
      </c>
      <c r="D2" s="97" t="str">
        <f t="shared" si="0"/>
        <v>#条件選択( &amp;bt[2] = 1 , &amp;色付き ,&amp;bt[2] = 0 , &amp;色なし )</v>
      </c>
    </row>
    <row r="3" spans="1:4" x14ac:dyDescent="0.25">
      <c r="B3" t="s">
        <v>602</v>
      </c>
      <c r="C3" s="97">
        <v>3</v>
      </c>
      <c r="D3" s="97" t="str">
        <f t="shared" si="0"/>
        <v>#条件選択( &amp;bt[3] = 1 , &amp;色付き ,&amp;bt[3] = 0 , &amp;色なし )</v>
      </c>
    </row>
    <row r="4" spans="1:4" x14ac:dyDescent="0.25">
      <c r="A4">
        <f>A1+1</f>
        <v>24</v>
      </c>
      <c r="B4" t="str">
        <f>"手続き定義開始　Bt0"&amp;A4 &amp;"::編集開始(  参照 文字列 &amp;編集文字列　，長整数 &amp;モード，参照 長整数 &amp;入力継続 )"</f>
        <v>手続き定義開始　Bt024::編集開始(  参照 文字列 &amp;編集文字列　，長整数 &amp;モード，参照 長整数 &amp;入力継続 )</v>
      </c>
      <c r="C4" s="97">
        <v>4</v>
      </c>
      <c r="D4" s="97" t="str">
        <f t="shared" si="0"/>
        <v>#条件選択( &amp;bt[4] = 1 , &amp;色付き ,&amp;bt[4] = 0 , &amp;色なし )</v>
      </c>
    </row>
    <row r="5" spans="1:4" x14ac:dyDescent="0.25">
      <c r="B5" t="str">
        <f>"    &amp;bt["&amp;A4&amp;"] = 0"</f>
        <v xml:space="preserve">    &amp;bt[24] = 0</v>
      </c>
      <c r="C5" s="97">
        <v>5</v>
      </c>
      <c r="D5" s="97" t="str">
        <f t="shared" si="0"/>
        <v>#条件選択( &amp;bt[5] = 1 , &amp;色付き ,&amp;bt[5] = 0 , &amp;色なし )</v>
      </c>
    </row>
    <row r="6" spans="1:4" x14ac:dyDescent="0.25">
      <c r="B6" t="s">
        <v>602</v>
      </c>
      <c r="C6" s="97">
        <v>6</v>
      </c>
      <c r="D6" s="97" t="str">
        <f t="shared" si="0"/>
        <v>#条件選択( &amp;bt[6] = 1 , &amp;色付き ,&amp;bt[6] = 0 , &amp;色なし )</v>
      </c>
    </row>
    <row r="7" spans="1:4" x14ac:dyDescent="0.25">
      <c r="A7">
        <f t="shared" ref="A7" si="1">A4+1</f>
        <v>25</v>
      </c>
      <c r="B7" t="str">
        <f t="shared" ref="B7" si="2">"手続き定義開始　Bt0"&amp;A7 &amp;"::編集開始(  参照 文字列 &amp;編集文字列　，長整数 &amp;モード，参照 長整数 &amp;入力継続 )"</f>
        <v>手続き定義開始　Bt025::編集開始(  参照 文字列 &amp;編集文字列　，長整数 &amp;モード，参照 長整数 &amp;入力継続 )</v>
      </c>
      <c r="C7" s="97">
        <v>7</v>
      </c>
      <c r="D7" s="97" t="str">
        <f t="shared" si="0"/>
        <v>#条件選択( &amp;bt[7] = 1 , &amp;色付き ,&amp;bt[7] = 0 , &amp;色なし )</v>
      </c>
    </row>
    <row r="8" spans="1:4" x14ac:dyDescent="0.25">
      <c r="B8" t="str">
        <f t="shared" ref="B8" si="3">"    &amp;bt["&amp;A7&amp;"] = 0"</f>
        <v xml:space="preserve">    &amp;bt[25] = 0</v>
      </c>
      <c r="C8" s="97">
        <v>8</v>
      </c>
      <c r="D8" s="97" t="str">
        <f t="shared" si="0"/>
        <v>#条件選択( &amp;bt[8] = 1 , &amp;色付き ,&amp;bt[8] = 0 , &amp;色なし )</v>
      </c>
    </row>
    <row r="9" spans="1:4" x14ac:dyDescent="0.25">
      <c r="B9" t="s">
        <v>602</v>
      </c>
      <c r="C9" s="97">
        <v>9</v>
      </c>
      <c r="D9" s="97" t="str">
        <f>"#条件選択( &amp;bt["&amp;C9&amp;"] = 1 , &amp;色付き ,&amp;bt["&amp;C9&amp;"] = 0 , &amp;色なし )"</f>
        <v>#条件選択( &amp;bt[9] = 1 , &amp;色付き ,&amp;bt[9] = 0 , &amp;色なし )</v>
      </c>
    </row>
    <row r="10" spans="1:4" x14ac:dyDescent="0.25">
      <c r="A10">
        <f t="shared" ref="A10" si="4">A7+1</f>
        <v>26</v>
      </c>
      <c r="B10" t="str">
        <f t="shared" ref="B10" si="5">"手続き定義開始　Bt0"&amp;A10 &amp;"::編集開始(  参照 文字列 &amp;編集文字列　，長整数 &amp;モード，参照 長整数 &amp;入力継続 )"</f>
        <v>手続き定義開始　Bt026::編集開始(  参照 文字列 &amp;編集文字列　，長整数 &amp;モード，参照 長整数 &amp;入力継続 )</v>
      </c>
      <c r="C10" s="97">
        <v>10</v>
      </c>
      <c r="D10" s="97" t="str">
        <f t="shared" ref="D10:D73" si="6">"#条件選択( &amp;bt["&amp;C10&amp;"] = 1 , &amp;色付き ,&amp;bt["&amp;C10&amp;"] = 0 , &amp;色なし )"</f>
        <v>#条件選択( &amp;bt[10] = 1 , &amp;色付き ,&amp;bt[10] = 0 , &amp;色なし )</v>
      </c>
    </row>
    <row r="11" spans="1:4" x14ac:dyDescent="0.25">
      <c r="B11" t="str">
        <f t="shared" ref="B11" si="7">"    &amp;bt["&amp;A10&amp;"] = 0"</f>
        <v xml:space="preserve">    &amp;bt[26] = 0</v>
      </c>
      <c r="C11" s="97">
        <v>11</v>
      </c>
      <c r="D11" s="97" t="str">
        <f t="shared" si="6"/>
        <v>#条件選択( &amp;bt[11] = 1 , &amp;色付き ,&amp;bt[11] = 0 , &amp;色なし )</v>
      </c>
    </row>
    <row r="12" spans="1:4" x14ac:dyDescent="0.25">
      <c r="B12" t="s">
        <v>602</v>
      </c>
      <c r="C12" s="97">
        <v>12</v>
      </c>
      <c r="D12" s="97" t="str">
        <f t="shared" si="6"/>
        <v>#条件選択( &amp;bt[12] = 1 , &amp;色付き ,&amp;bt[12] = 0 , &amp;色なし )</v>
      </c>
    </row>
    <row r="13" spans="1:4" x14ac:dyDescent="0.25">
      <c r="A13">
        <f t="shared" ref="A13" si="8">A10+1</f>
        <v>27</v>
      </c>
      <c r="B13" t="str">
        <f t="shared" ref="B13" si="9">"手続き定義開始　Bt0"&amp;A13 &amp;"::編集開始(  参照 文字列 &amp;編集文字列　，長整数 &amp;モード，参照 長整数 &amp;入力継続 )"</f>
        <v>手続き定義開始　Bt027::編集開始(  参照 文字列 &amp;編集文字列　，長整数 &amp;モード，参照 長整数 &amp;入力継続 )</v>
      </c>
      <c r="C13" s="97">
        <v>13</v>
      </c>
      <c r="D13" s="97" t="str">
        <f t="shared" si="6"/>
        <v>#条件選択( &amp;bt[13] = 1 , &amp;色付き ,&amp;bt[13] = 0 , &amp;色なし )</v>
      </c>
    </row>
    <row r="14" spans="1:4" x14ac:dyDescent="0.25">
      <c r="B14" t="str">
        <f t="shared" ref="B14" si="10">"    &amp;bt["&amp;A13&amp;"] = 0"</f>
        <v xml:space="preserve">    &amp;bt[27] = 0</v>
      </c>
      <c r="C14" s="97">
        <v>14</v>
      </c>
      <c r="D14" s="97" t="str">
        <f t="shared" si="6"/>
        <v>#条件選択( &amp;bt[14] = 1 , &amp;色付き ,&amp;bt[14] = 0 , &amp;色なし )</v>
      </c>
    </row>
    <row r="15" spans="1:4" x14ac:dyDescent="0.25">
      <c r="B15" t="s">
        <v>602</v>
      </c>
      <c r="C15" s="97">
        <v>15</v>
      </c>
      <c r="D15" s="97" t="str">
        <f t="shared" si="6"/>
        <v>#条件選択( &amp;bt[15] = 1 , &amp;色付き ,&amp;bt[15] = 0 , &amp;色なし )</v>
      </c>
    </row>
    <row r="16" spans="1:4" x14ac:dyDescent="0.25">
      <c r="A16">
        <f t="shared" ref="A16" si="11">A13+1</f>
        <v>28</v>
      </c>
      <c r="B16" t="str">
        <f t="shared" ref="B16" si="12">"手続き定義開始　Bt0"&amp;A16 &amp;"::編集開始(  参照 文字列 &amp;編集文字列　，長整数 &amp;モード，参照 長整数 &amp;入力継続 )"</f>
        <v>手続き定義開始　Bt028::編集開始(  参照 文字列 &amp;編集文字列　，長整数 &amp;モード，参照 長整数 &amp;入力継続 )</v>
      </c>
      <c r="C16" s="97">
        <v>16</v>
      </c>
      <c r="D16" s="97" t="str">
        <f t="shared" si="6"/>
        <v>#条件選択( &amp;bt[16] = 1 , &amp;色付き ,&amp;bt[16] = 0 , &amp;色なし )</v>
      </c>
    </row>
    <row r="17" spans="1:4" x14ac:dyDescent="0.25">
      <c r="B17" t="str">
        <f t="shared" ref="B17" si="13">"    &amp;bt["&amp;A16&amp;"] = 0"</f>
        <v xml:space="preserve">    &amp;bt[28] = 0</v>
      </c>
      <c r="C17" s="97">
        <v>17</v>
      </c>
      <c r="D17" s="97" t="str">
        <f t="shared" si="6"/>
        <v>#条件選択( &amp;bt[17] = 1 , &amp;色付き ,&amp;bt[17] = 0 , &amp;色なし )</v>
      </c>
    </row>
    <row r="18" spans="1:4" x14ac:dyDescent="0.25">
      <c r="B18" t="s">
        <v>602</v>
      </c>
      <c r="C18" s="97">
        <v>18</v>
      </c>
      <c r="D18" s="97" t="str">
        <f t="shared" si="6"/>
        <v>#条件選択( &amp;bt[18] = 1 , &amp;色付き ,&amp;bt[18] = 0 , &amp;色なし )</v>
      </c>
    </row>
    <row r="19" spans="1:4" x14ac:dyDescent="0.25">
      <c r="A19">
        <f t="shared" ref="A19" si="14">A16+1</f>
        <v>29</v>
      </c>
      <c r="B19" t="str">
        <f t="shared" ref="B19" si="15">"手続き定義開始　Bt0"&amp;A19 &amp;"::編集開始(  参照 文字列 &amp;編集文字列　，長整数 &amp;モード，参照 長整数 &amp;入力継続 )"</f>
        <v>手続き定義開始　Bt029::編集開始(  参照 文字列 &amp;編集文字列　，長整数 &amp;モード，参照 長整数 &amp;入力継続 )</v>
      </c>
      <c r="C19" s="97">
        <v>19</v>
      </c>
      <c r="D19" s="97" t="str">
        <f t="shared" si="6"/>
        <v>#条件選択( &amp;bt[19] = 1 , &amp;色付き ,&amp;bt[19] = 0 , &amp;色なし )</v>
      </c>
    </row>
    <row r="20" spans="1:4" x14ac:dyDescent="0.25">
      <c r="B20" t="str">
        <f t="shared" ref="B20" si="16">"    &amp;bt["&amp;A19&amp;"] = 0"</f>
        <v xml:space="preserve">    &amp;bt[29] = 0</v>
      </c>
      <c r="C20" s="97">
        <v>20</v>
      </c>
      <c r="D20" s="97" t="str">
        <f t="shared" si="6"/>
        <v>#条件選択( &amp;bt[20] = 1 , &amp;色付き ,&amp;bt[20] = 0 , &amp;色なし )</v>
      </c>
    </row>
    <row r="21" spans="1:4" x14ac:dyDescent="0.25">
      <c r="B21" t="s">
        <v>602</v>
      </c>
      <c r="C21" s="97">
        <v>21</v>
      </c>
      <c r="D21" s="97" t="str">
        <f t="shared" si="6"/>
        <v>#条件選択( &amp;bt[21] = 1 , &amp;色付き ,&amp;bt[21] = 0 , &amp;色なし )</v>
      </c>
    </row>
    <row r="22" spans="1:4" x14ac:dyDescent="0.25">
      <c r="A22">
        <f t="shared" ref="A22" si="17">A19+1</f>
        <v>30</v>
      </c>
      <c r="B22" t="str">
        <f t="shared" ref="B22" si="18">"手続き定義開始　Bt0"&amp;A22 &amp;"::編集開始(  参照 文字列 &amp;編集文字列　，長整数 &amp;モード，参照 長整数 &amp;入力継続 )"</f>
        <v>手続き定義開始　Bt030::編集開始(  参照 文字列 &amp;編集文字列　，長整数 &amp;モード，参照 長整数 &amp;入力継続 )</v>
      </c>
      <c r="C22" s="97">
        <v>22</v>
      </c>
      <c r="D22" s="97" t="str">
        <f t="shared" si="6"/>
        <v>#条件選択( &amp;bt[22] = 1 , &amp;色付き ,&amp;bt[22] = 0 , &amp;色なし )</v>
      </c>
    </row>
    <row r="23" spans="1:4" x14ac:dyDescent="0.25">
      <c r="B23" t="str">
        <f t="shared" ref="B23" si="19">"    &amp;bt["&amp;A22&amp;"] = 0"</f>
        <v xml:space="preserve">    &amp;bt[30] = 0</v>
      </c>
      <c r="C23" s="97">
        <v>23</v>
      </c>
      <c r="D23" s="97" t="str">
        <f t="shared" si="6"/>
        <v>#条件選択( &amp;bt[23] = 1 , &amp;色付き ,&amp;bt[23] = 0 , &amp;色なし )</v>
      </c>
    </row>
    <row r="24" spans="1:4" x14ac:dyDescent="0.25">
      <c r="B24" t="s">
        <v>602</v>
      </c>
      <c r="C24" s="97">
        <v>24</v>
      </c>
      <c r="D24" s="97" t="str">
        <f t="shared" si="6"/>
        <v>#条件選択( &amp;bt[24] = 1 , &amp;色付き ,&amp;bt[24] = 0 , &amp;色なし )</v>
      </c>
    </row>
    <row r="25" spans="1:4" x14ac:dyDescent="0.25">
      <c r="A25">
        <f t="shared" ref="A25" si="20">A22+1</f>
        <v>31</v>
      </c>
      <c r="B25" t="str">
        <f t="shared" ref="B25" si="21">"手続き定義開始　Bt0"&amp;A25 &amp;"::編集開始(  参照 文字列 &amp;編集文字列　，長整数 &amp;モード，参照 長整数 &amp;入力継続 )"</f>
        <v>手続き定義開始　Bt031::編集開始(  参照 文字列 &amp;編集文字列　，長整数 &amp;モード，参照 長整数 &amp;入力継続 )</v>
      </c>
      <c r="C25" s="97">
        <v>25</v>
      </c>
      <c r="D25" s="97" t="str">
        <f t="shared" si="6"/>
        <v>#条件選択( &amp;bt[25] = 1 , &amp;色付き ,&amp;bt[25] = 0 , &amp;色なし )</v>
      </c>
    </row>
    <row r="26" spans="1:4" x14ac:dyDescent="0.25">
      <c r="B26" t="str">
        <f t="shared" ref="B26:B89" si="22">"    &amp;bt["&amp;A25&amp;"] = 0"</f>
        <v xml:space="preserve">    &amp;bt[31] = 0</v>
      </c>
      <c r="C26" s="97">
        <v>26</v>
      </c>
      <c r="D26" s="97" t="str">
        <f t="shared" si="6"/>
        <v>#条件選択( &amp;bt[26] = 1 , &amp;色付き ,&amp;bt[26] = 0 , &amp;色なし )</v>
      </c>
    </row>
    <row r="27" spans="1:4" x14ac:dyDescent="0.25">
      <c r="B27" t="s">
        <v>602</v>
      </c>
      <c r="C27" s="97">
        <v>27</v>
      </c>
      <c r="D27" s="97" t="str">
        <f t="shared" si="6"/>
        <v>#条件選択( &amp;bt[27] = 1 , &amp;色付き ,&amp;bt[27] = 0 , &amp;色なし )</v>
      </c>
    </row>
    <row r="28" spans="1:4" x14ac:dyDescent="0.25">
      <c r="A28">
        <f t="shared" ref="A28:A91" si="23">A25+1</f>
        <v>32</v>
      </c>
      <c r="B28" t="str">
        <f t="shared" ref="B28:B91" si="24">"手続き定義開始　Bt0"&amp;A28 &amp;"::編集開始(  参照 文字列 &amp;編集文字列　，長整数 &amp;モード，参照 長整数 &amp;入力継続 )"</f>
        <v>手続き定義開始　Bt032::編集開始(  参照 文字列 &amp;編集文字列　，長整数 &amp;モード，参照 長整数 &amp;入力継続 )</v>
      </c>
      <c r="C28" s="97">
        <v>28</v>
      </c>
      <c r="D28" s="97" t="str">
        <f t="shared" si="6"/>
        <v>#条件選択( &amp;bt[28] = 1 , &amp;色付き ,&amp;bt[28] = 0 , &amp;色なし )</v>
      </c>
    </row>
    <row r="29" spans="1:4" x14ac:dyDescent="0.25">
      <c r="B29" t="str">
        <f t="shared" si="22"/>
        <v xml:space="preserve">    &amp;bt[32] = 0</v>
      </c>
      <c r="C29" s="97">
        <v>29</v>
      </c>
      <c r="D29" s="97" t="str">
        <f t="shared" si="6"/>
        <v>#条件選択( &amp;bt[29] = 1 , &amp;色付き ,&amp;bt[29] = 0 , &amp;色なし )</v>
      </c>
    </row>
    <row r="30" spans="1:4" x14ac:dyDescent="0.25">
      <c r="B30" t="s">
        <v>602</v>
      </c>
      <c r="C30" s="97">
        <v>30</v>
      </c>
      <c r="D30" s="97" t="str">
        <f t="shared" si="6"/>
        <v>#条件選択( &amp;bt[30] = 1 , &amp;色付き ,&amp;bt[30] = 0 , &amp;色なし )</v>
      </c>
    </row>
    <row r="31" spans="1:4" x14ac:dyDescent="0.25">
      <c r="A31">
        <f t="shared" si="23"/>
        <v>33</v>
      </c>
      <c r="B31" t="str">
        <f t="shared" si="24"/>
        <v>手続き定義開始　Bt033::編集開始(  参照 文字列 &amp;編集文字列　，長整数 &amp;モード，参照 長整数 &amp;入力継続 )</v>
      </c>
      <c r="C31" s="97">
        <v>31</v>
      </c>
      <c r="D31" s="97" t="str">
        <f t="shared" si="6"/>
        <v>#条件選択( &amp;bt[31] = 1 , &amp;色付き ,&amp;bt[31] = 0 , &amp;色なし )</v>
      </c>
    </row>
    <row r="32" spans="1:4" x14ac:dyDescent="0.25">
      <c r="B32" t="str">
        <f t="shared" si="22"/>
        <v xml:space="preserve">    &amp;bt[33] = 0</v>
      </c>
      <c r="C32" s="97">
        <v>32</v>
      </c>
      <c r="D32" s="97" t="str">
        <f t="shared" si="6"/>
        <v>#条件選択( &amp;bt[32] = 1 , &amp;色付き ,&amp;bt[32] = 0 , &amp;色なし )</v>
      </c>
    </row>
    <row r="33" spans="1:4" x14ac:dyDescent="0.25">
      <c r="B33" t="s">
        <v>602</v>
      </c>
      <c r="C33" s="97">
        <v>33</v>
      </c>
      <c r="D33" s="97" t="str">
        <f t="shared" si="6"/>
        <v>#条件選択( &amp;bt[33] = 1 , &amp;色付き ,&amp;bt[33] = 0 , &amp;色なし )</v>
      </c>
    </row>
    <row r="34" spans="1:4" x14ac:dyDescent="0.25">
      <c r="A34">
        <f t="shared" si="23"/>
        <v>34</v>
      </c>
      <c r="B34" t="str">
        <f t="shared" si="24"/>
        <v>手続き定義開始　Bt034::編集開始(  参照 文字列 &amp;編集文字列　，長整数 &amp;モード，参照 長整数 &amp;入力継続 )</v>
      </c>
      <c r="C34" s="97">
        <v>34</v>
      </c>
      <c r="D34" s="97" t="str">
        <f t="shared" si="6"/>
        <v>#条件選択( &amp;bt[34] = 1 , &amp;色付き ,&amp;bt[34] = 0 , &amp;色なし )</v>
      </c>
    </row>
    <row r="35" spans="1:4" x14ac:dyDescent="0.25">
      <c r="B35" t="str">
        <f t="shared" si="22"/>
        <v xml:space="preserve">    &amp;bt[34] = 0</v>
      </c>
      <c r="C35" s="97">
        <v>35</v>
      </c>
      <c r="D35" s="97" t="str">
        <f t="shared" si="6"/>
        <v>#条件選択( &amp;bt[35] = 1 , &amp;色付き ,&amp;bt[35] = 0 , &amp;色なし )</v>
      </c>
    </row>
    <row r="36" spans="1:4" x14ac:dyDescent="0.25">
      <c r="B36" t="s">
        <v>602</v>
      </c>
      <c r="C36" s="97">
        <v>36</v>
      </c>
      <c r="D36" s="97" t="str">
        <f t="shared" si="6"/>
        <v>#条件選択( &amp;bt[36] = 1 , &amp;色付き ,&amp;bt[36] = 0 , &amp;色なし )</v>
      </c>
    </row>
    <row r="37" spans="1:4" x14ac:dyDescent="0.25">
      <c r="A37">
        <f t="shared" si="23"/>
        <v>35</v>
      </c>
      <c r="B37" t="str">
        <f t="shared" si="24"/>
        <v>手続き定義開始　Bt035::編集開始(  参照 文字列 &amp;編集文字列　，長整数 &amp;モード，参照 長整数 &amp;入力継続 )</v>
      </c>
      <c r="C37" s="97">
        <v>37</v>
      </c>
      <c r="D37" s="97" t="str">
        <f t="shared" si="6"/>
        <v>#条件選択( &amp;bt[37] = 1 , &amp;色付き ,&amp;bt[37] = 0 , &amp;色なし )</v>
      </c>
    </row>
    <row r="38" spans="1:4" x14ac:dyDescent="0.25">
      <c r="B38" t="str">
        <f t="shared" si="22"/>
        <v xml:space="preserve">    &amp;bt[35] = 0</v>
      </c>
      <c r="C38" s="97">
        <v>38</v>
      </c>
      <c r="D38" s="97" t="str">
        <f t="shared" si="6"/>
        <v>#条件選択( &amp;bt[38] = 1 , &amp;色付き ,&amp;bt[38] = 0 , &amp;色なし )</v>
      </c>
    </row>
    <row r="39" spans="1:4" x14ac:dyDescent="0.25">
      <c r="B39" t="s">
        <v>602</v>
      </c>
      <c r="C39" s="97">
        <v>39</v>
      </c>
      <c r="D39" s="97" t="str">
        <f t="shared" si="6"/>
        <v>#条件選択( &amp;bt[39] = 1 , &amp;色付き ,&amp;bt[39] = 0 , &amp;色なし )</v>
      </c>
    </row>
    <row r="40" spans="1:4" x14ac:dyDescent="0.25">
      <c r="A40">
        <f t="shared" si="23"/>
        <v>36</v>
      </c>
      <c r="B40" t="str">
        <f t="shared" si="24"/>
        <v>手続き定義開始　Bt036::編集開始(  参照 文字列 &amp;編集文字列　，長整数 &amp;モード，参照 長整数 &amp;入力継続 )</v>
      </c>
      <c r="C40" s="97">
        <v>40</v>
      </c>
      <c r="D40" s="97" t="str">
        <f t="shared" si="6"/>
        <v>#条件選択( &amp;bt[40] = 1 , &amp;色付き ,&amp;bt[40] = 0 , &amp;色なし )</v>
      </c>
    </row>
    <row r="41" spans="1:4" x14ac:dyDescent="0.25">
      <c r="B41" t="str">
        <f t="shared" si="22"/>
        <v xml:space="preserve">    &amp;bt[36] = 0</v>
      </c>
      <c r="C41" s="97">
        <v>41</v>
      </c>
      <c r="D41" s="97" t="str">
        <f t="shared" si="6"/>
        <v>#条件選択( &amp;bt[41] = 1 , &amp;色付き ,&amp;bt[41] = 0 , &amp;色なし )</v>
      </c>
    </row>
    <row r="42" spans="1:4" x14ac:dyDescent="0.25">
      <c r="B42" t="s">
        <v>602</v>
      </c>
      <c r="C42" s="97">
        <v>42</v>
      </c>
      <c r="D42" s="97" t="str">
        <f t="shared" si="6"/>
        <v>#条件選択( &amp;bt[42] = 1 , &amp;色付き ,&amp;bt[42] = 0 , &amp;色なし )</v>
      </c>
    </row>
    <row r="43" spans="1:4" x14ac:dyDescent="0.25">
      <c r="A43">
        <f t="shared" si="23"/>
        <v>37</v>
      </c>
      <c r="B43" t="str">
        <f t="shared" si="24"/>
        <v>手続き定義開始　Bt037::編集開始(  参照 文字列 &amp;編集文字列　，長整数 &amp;モード，参照 長整数 &amp;入力継続 )</v>
      </c>
      <c r="C43" s="97">
        <v>43</v>
      </c>
      <c r="D43" s="97" t="str">
        <f t="shared" si="6"/>
        <v>#条件選択( &amp;bt[43] = 1 , &amp;色付き ,&amp;bt[43] = 0 , &amp;色なし )</v>
      </c>
    </row>
    <row r="44" spans="1:4" x14ac:dyDescent="0.25">
      <c r="B44" t="str">
        <f t="shared" si="22"/>
        <v xml:space="preserve">    &amp;bt[37] = 0</v>
      </c>
      <c r="C44" s="97">
        <v>44</v>
      </c>
      <c r="D44" s="97" t="str">
        <f t="shared" si="6"/>
        <v>#条件選択( &amp;bt[44] = 1 , &amp;色付き ,&amp;bt[44] = 0 , &amp;色なし )</v>
      </c>
    </row>
    <row r="45" spans="1:4" x14ac:dyDescent="0.25">
      <c r="B45" t="s">
        <v>602</v>
      </c>
      <c r="C45" s="97">
        <v>45</v>
      </c>
      <c r="D45" s="97" t="str">
        <f t="shared" si="6"/>
        <v>#条件選択( &amp;bt[45] = 1 , &amp;色付き ,&amp;bt[45] = 0 , &amp;色なし )</v>
      </c>
    </row>
    <row r="46" spans="1:4" x14ac:dyDescent="0.25">
      <c r="A46">
        <f t="shared" si="23"/>
        <v>38</v>
      </c>
      <c r="B46" t="str">
        <f t="shared" si="24"/>
        <v>手続き定義開始　Bt038::編集開始(  参照 文字列 &amp;編集文字列　，長整数 &amp;モード，参照 長整数 &amp;入力継続 )</v>
      </c>
      <c r="C46" s="97">
        <v>46</v>
      </c>
      <c r="D46" s="97" t="str">
        <f t="shared" si="6"/>
        <v>#条件選択( &amp;bt[46] = 1 , &amp;色付き ,&amp;bt[46] = 0 , &amp;色なし )</v>
      </c>
    </row>
    <row r="47" spans="1:4" x14ac:dyDescent="0.25">
      <c r="B47" t="str">
        <f t="shared" si="22"/>
        <v xml:space="preserve">    &amp;bt[38] = 0</v>
      </c>
      <c r="C47" s="97">
        <v>47</v>
      </c>
      <c r="D47" s="97" t="str">
        <f t="shared" si="6"/>
        <v>#条件選択( &amp;bt[47] = 1 , &amp;色付き ,&amp;bt[47] = 0 , &amp;色なし )</v>
      </c>
    </row>
    <row r="48" spans="1:4" x14ac:dyDescent="0.25">
      <c r="B48" t="s">
        <v>602</v>
      </c>
      <c r="C48" s="97">
        <v>48</v>
      </c>
      <c r="D48" s="97" t="str">
        <f t="shared" si="6"/>
        <v>#条件選択( &amp;bt[48] = 1 , &amp;色付き ,&amp;bt[48] = 0 , &amp;色なし )</v>
      </c>
    </row>
    <row r="49" spans="1:4" x14ac:dyDescent="0.25">
      <c r="A49">
        <f t="shared" si="23"/>
        <v>39</v>
      </c>
      <c r="B49" t="str">
        <f t="shared" si="24"/>
        <v>手続き定義開始　Bt039::編集開始(  参照 文字列 &amp;編集文字列　，長整数 &amp;モード，参照 長整数 &amp;入力継続 )</v>
      </c>
      <c r="C49" s="97">
        <v>49</v>
      </c>
      <c r="D49" s="97" t="str">
        <f t="shared" si="6"/>
        <v>#条件選択( &amp;bt[49] = 1 , &amp;色付き ,&amp;bt[49] = 0 , &amp;色なし )</v>
      </c>
    </row>
    <row r="50" spans="1:4" x14ac:dyDescent="0.25">
      <c r="B50" t="str">
        <f t="shared" si="22"/>
        <v xml:space="preserve">    &amp;bt[39] = 0</v>
      </c>
      <c r="C50" s="97">
        <v>50</v>
      </c>
      <c r="D50" s="97" t="str">
        <f t="shared" si="6"/>
        <v>#条件選択( &amp;bt[50] = 1 , &amp;色付き ,&amp;bt[50] = 0 , &amp;色なし )</v>
      </c>
    </row>
    <row r="51" spans="1:4" x14ac:dyDescent="0.25">
      <c r="B51" t="s">
        <v>602</v>
      </c>
      <c r="C51" s="97">
        <v>51</v>
      </c>
      <c r="D51" s="97" t="str">
        <f t="shared" si="6"/>
        <v>#条件選択( &amp;bt[51] = 1 , &amp;色付き ,&amp;bt[51] = 0 , &amp;色なし )</v>
      </c>
    </row>
    <row r="52" spans="1:4" x14ac:dyDescent="0.25">
      <c r="A52">
        <f t="shared" si="23"/>
        <v>40</v>
      </c>
      <c r="B52" t="str">
        <f t="shared" si="24"/>
        <v>手続き定義開始　Bt040::編集開始(  参照 文字列 &amp;編集文字列　，長整数 &amp;モード，参照 長整数 &amp;入力継続 )</v>
      </c>
      <c r="C52" s="97">
        <v>52</v>
      </c>
      <c r="D52" s="97" t="str">
        <f t="shared" si="6"/>
        <v>#条件選択( &amp;bt[52] = 1 , &amp;色付き ,&amp;bt[52] = 0 , &amp;色なし )</v>
      </c>
    </row>
    <row r="53" spans="1:4" x14ac:dyDescent="0.25">
      <c r="B53" t="str">
        <f t="shared" si="22"/>
        <v xml:space="preserve">    &amp;bt[40] = 0</v>
      </c>
      <c r="C53" s="97">
        <v>53</v>
      </c>
      <c r="D53" s="97" t="str">
        <f t="shared" si="6"/>
        <v>#条件選択( &amp;bt[53] = 1 , &amp;色付き ,&amp;bt[53] = 0 , &amp;色なし )</v>
      </c>
    </row>
    <row r="54" spans="1:4" x14ac:dyDescent="0.25">
      <c r="B54" t="s">
        <v>602</v>
      </c>
      <c r="C54" s="97">
        <v>54</v>
      </c>
      <c r="D54" s="97" t="str">
        <f t="shared" si="6"/>
        <v>#条件選択( &amp;bt[54] = 1 , &amp;色付き ,&amp;bt[54] = 0 , &amp;色なし )</v>
      </c>
    </row>
    <row r="55" spans="1:4" x14ac:dyDescent="0.25">
      <c r="A55">
        <f t="shared" si="23"/>
        <v>41</v>
      </c>
      <c r="B55" t="str">
        <f t="shared" si="24"/>
        <v>手続き定義開始　Bt041::編集開始(  参照 文字列 &amp;編集文字列　，長整数 &amp;モード，参照 長整数 &amp;入力継続 )</v>
      </c>
      <c r="C55" s="97">
        <v>55</v>
      </c>
      <c r="D55" s="97" t="str">
        <f t="shared" si="6"/>
        <v>#条件選択( &amp;bt[55] = 1 , &amp;色付き ,&amp;bt[55] = 0 , &amp;色なし )</v>
      </c>
    </row>
    <row r="56" spans="1:4" x14ac:dyDescent="0.25">
      <c r="B56" t="str">
        <f t="shared" si="22"/>
        <v xml:space="preserve">    &amp;bt[41] = 0</v>
      </c>
      <c r="C56" s="97">
        <v>56</v>
      </c>
      <c r="D56" s="97" t="str">
        <f t="shared" si="6"/>
        <v>#条件選択( &amp;bt[56] = 1 , &amp;色付き ,&amp;bt[56] = 0 , &amp;色なし )</v>
      </c>
    </row>
    <row r="57" spans="1:4" x14ac:dyDescent="0.25">
      <c r="B57" t="s">
        <v>602</v>
      </c>
      <c r="C57" s="97">
        <v>57</v>
      </c>
      <c r="D57" s="97" t="str">
        <f t="shared" si="6"/>
        <v>#条件選択( &amp;bt[57] = 1 , &amp;色付き ,&amp;bt[57] = 0 , &amp;色なし )</v>
      </c>
    </row>
    <row r="58" spans="1:4" x14ac:dyDescent="0.25">
      <c r="A58">
        <f t="shared" si="23"/>
        <v>42</v>
      </c>
      <c r="B58" t="str">
        <f t="shared" si="24"/>
        <v>手続き定義開始　Bt042::編集開始(  参照 文字列 &amp;編集文字列　，長整数 &amp;モード，参照 長整数 &amp;入力継続 )</v>
      </c>
      <c r="C58" s="97">
        <v>58</v>
      </c>
      <c r="D58" s="97" t="str">
        <f t="shared" si="6"/>
        <v>#条件選択( &amp;bt[58] = 1 , &amp;色付き ,&amp;bt[58] = 0 , &amp;色なし )</v>
      </c>
    </row>
    <row r="59" spans="1:4" x14ac:dyDescent="0.25">
      <c r="B59" t="str">
        <f t="shared" si="22"/>
        <v xml:space="preserve">    &amp;bt[42] = 0</v>
      </c>
      <c r="C59" s="97">
        <v>59</v>
      </c>
      <c r="D59" s="97" t="str">
        <f t="shared" si="6"/>
        <v>#条件選択( &amp;bt[59] = 1 , &amp;色付き ,&amp;bt[59] = 0 , &amp;色なし )</v>
      </c>
    </row>
    <row r="60" spans="1:4" x14ac:dyDescent="0.25">
      <c r="B60" t="s">
        <v>602</v>
      </c>
      <c r="C60" s="97">
        <v>60</v>
      </c>
      <c r="D60" s="97" t="str">
        <f t="shared" si="6"/>
        <v>#条件選択( &amp;bt[60] = 1 , &amp;色付き ,&amp;bt[60] = 0 , &amp;色なし )</v>
      </c>
    </row>
    <row r="61" spans="1:4" x14ac:dyDescent="0.25">
      <c r="A61">
        <f t="shared" si="23"/>
        <v>43</v>
      </c>
      <c r="B61" t="str">
        <f t="shared" si="24"/>
        <v>手続き定義開始　Bt043::編集開始(  参照 文字列 &amp;編集文字列　，長整数 &amp;モード，参照 長整数 &amp;入力継続 )</v>
      </c>
      <c r="C61" s="97">
        <v>61</v>
      </c>
      <c r="D61" s="97" t="str">
        <f t="shared" si="6"/>
        <v>#条件選択( &amp;bt[61] = 1 , &amp;色付き ,&amp;bt[61] = 0 , &amp;色なし )</v>
      </c>
    </row>
    <row r="62" spans="1:4" x14ac:dyDescent="0.25">
      <c r="B62" t="str">
        <f t="shared" si="22"/>
        <v xml:space="preserve">    &amp;bt[43] = 0</v>
      </c>
      <c r="C62" s="97">
        <v>62</v>
      </c>
      <c r="D62" s="97" t="str">
        <f t="shared" si="6"/>
        <v>#条件選択( &amp;bt[62] = 1 , &amp;色付き ,&amp;bt[62] = 0 , &amp;色なし )</v>
      </c>
    </row>
    <row r="63" spans="1:4" x14ac:dyDescent="0.25">
      <c r="B63" t="s">
        <v>602</v>
      </c>
      <c r="C63" s="97">
        <v>63</v>
      </c>
      <c r="D63" s="97" t="str">
        <f t="shared" si="6"/>
        <v>#条件選択( &amp;bt[63] = 1 , &amp;色付き ,&amp;bt[63] = 0 , &amp;色なし )</v>
      </c>
    </row>
    <row r="64" spans="1:4" x14ac:dyDescent="0.25">
      <c r="A64">
        <f t="shared" si="23"/>
        <v>44</v>
      </c>
      <c r="B64" t="str">
        <f t="shared" si="24"/>
        <v>手続き定義開始　Bt044::編集開始(  参照 文字列 &amp;編集文字列　，長整数 &amp;モード，参照 長整数 &amp;入力継続 )</v>
      </c>
      <c r="C64" s="97">
        <v>64</v>
      </c>
      <c r="D64" s="97" t="str">
        <f t="shared" si="6"/>
        <v>#条件選択( &amp;bt[64] = 1 , &amp;色付き ,&amp;bt[64] = 0 , &amp;色なし )</v>
      </c>
    </row>
    <row r="65" spans="1:4" x14ac:dyDescent="0.25">
      <c r="B65" t="str">
        <f t="shared" si="22"/>
        <v xml:space="preserve">    &amp;bt[44] = 0</v>
      </c>
      <c r="C65" s="97">
        <v>65</v>
      </c>
      <c r="D65" s="97" t="str">
        <f t="shared" si="6"/>
        <v>#条件選択( &amp;bt[65] = 1 , &amp;色付き ,&amp;bt[65] = 0 , &amp;色なし )</v>
      </c>
    </row>
    <row r="66" spans="1:4" x14ac:dyDescent="0.25">
      <c r="B66" t="s">
        <v>602</v>
      </c>
      <c r="C66" s="97">
        <v>66</v>
      </c>
      <c r="D66" s="97" t="str">
        <f t="shared" si="6"/>
        <v>#条件選択( &amp;bt[66] = 1 , &amp;色付き ,&amp;bt[66] = 0 , &amp;色なし )</v>
      </c>
    </row>
    <row r="67" spans="1:4" x14ac:dyDescent="0.25">
      <c r="A67">
        <f t="shared" si="23"/>
        <v>45</v>
      </c>
      <c r="B67" t="str">
        <f t="shared" si="24"/>
        <v>手続き定義開始　Bt045::編集開始(  参照 文字列 &amp;編集文字列　，長整数 &amp;モード，参照 長整数 &amp;入力継続 )</v>
      </c>
      <c r="C67" s="97">
        <v>67</v>
      </c>
      <c r="D67" s="97" t="str">
        <f t="shared" si="6"/>
        <v>#条件選択( &amp;bt[67] = 1 , &amp;色付き ,&amp;bt[67] = 0 , &amp;色なし )</v>
      </c>
    </row>
    <row r="68" spans="1:4" x14ac:dyDescent="0.25">
      <c r="B68" t="str">
        <f t="shared" si="22"/>
        <v xml:space="preserve">    &amp;bt[45] = 0</v>
      </c>
      <c r="C68" s="97">
        <v>68</v>
      </c>
      <c r="D68" s="97" t="str">
        <f t="shared" si="6"/>
        <v>#条件選択( &amp;bt[68] = 1 , &amp;色付き ,&amp;bt[68] = 0 , &amp;色なし )</v>
      </c>
    </row>
    <row r="69" spans="1:4" x14ac:dyDescent="0.25">
      <c r="B69" t="s">
        <v>602</v>
      </c>
      <c r="C69" s="97">
        <v>69</v>
      </c>
      <c r="D69" s="97" t="str">
        <f t="shared" si="6"/>
        <v>#条件選択( &amp;bt[69] = 1 , &amp;色付き ,&amp;bt[69] = 0 , &amp;色なし )</v>
      </c>
    </row>
    <row r="70" spans="1:4" x14ac:dyDescent="0.25">
      <c r="A70">
        <f t="shared" si="23"/>
        <v>46</v>
      </c>
      <c r="B70" t="str">
        <f t="shared" si="24"/>
        <v>手続き定義開始　Bt046::編集開始(  参照 文字列 &amp;編集文字列　，長整数 &amp;モード，参照 長整数 &amp;入力継続 )</v>
      </c>
      <c r="C70" s="97">
        <v>70</v>
      </c>
      <c r="D70" s="97" t="str">
        <f t="shared" si="6"/>
        <v>#条件選択( &amp;bt[70] = 1 , &amp;色付き ,&amp;bt[70] = 0 , &amp;色なし )</v>
      </c>
    </row>
    <row r="71" spans="1:4" x14ac:dyDescent="0.25">
      <c r="B71" t="str">
        <f t="shared" si="22"/>
        <v xml:space="preserve">    &amp;bt[46] = 0</v>
      </c>
      <c r="C71" s="97">
        <v>71</v>
      </c>
      <c r="D71" s="97" t="str">
        <f t="shared" si="6"/>
        <v>#条件選択( &amp;bt[71] = 1 , &amp;色付き ,&amp;bt[71] = 0 , &amp;色なし )</v>
      </c>
    </row>
    <row r="72" spans="1:4" x14ac:dyDescent="0.25">
      <c r="B72" t="s">
        <v>602</v>
      </c>
      <c r="C72" s="97">
        <v>72</v>
      </c>
      <c r="D72" s="97" t="str">
        <f t="shared" si="6"/>
        <v>#条件選択( &amp;bt[72] = 1 , &amp;色付き ,&amp;bt[72] = 0 , &amp;色なし )</v>
      </c>
    </row>
    <row r="73" spans="1:4" x14ac:dyDescent="0.25">
      <c r="A73">
        <f t="shared" si="23"/>
        <v>47</v>
      </c>
      <c r="B73" t="str">
        <f t="shared" si="24"/>
        <v>手続き定義開始　Bt047::編集開始(  参照 文字列 &amp;編集文字列　，長整数 &amp;モード，参照 長整数 &amp;入力継続 )</v>
      </c>
      <c r="C73" s="97">
        <v>73</v>
      </c>
      <c r="D73" s="97" t="str">
        <f t="shared" si="6"/>
        <v>#条件選択( &amp;bt[73] = 1 , &amp;色付き ,&amp;bt[73] = 0 , &amp;色なし )</v>
      </c>
    </row>
    <row r="74" spans="1:4" x14ac:dyDescent="0.25">
      <c r="B74" t="str">
        <f t="shared" si="22"/>
        <v xml:space="preserve">    &amp;bt[47] = 0</v>
      </c>
      <c r="C74" s="97">
        <v>74</v>
      </c>
      <c r="D74" s="97" t="str">
        <f t="shared" ref="D74:D102" si="25">"#条件選択( &amp;bt["&amp;C74&amp;"] = 1 , &amp;色付き ,&amp;bt["&amp;C74&amp;"] = 0 , &amp;色なし )"</f>
        <v>#条件選択( &amp;bt[74] = 1 , &amp;色付き ,&amp;bt[74] = 0 , &amp;色なし )</v>
      </c>
    </row>
    <row r="75" spans="1:4" x14ac:dyDescent="0.25">
      <c r="B75" t="s">
        <v>602</v>
      </c>
      <c r="C75" s="97">
        <v>75</v>
      </c>
      <c r="D75" s="97" t="str">
        <f t="shared" si="25"/>
        <v>#条件選択( &amp;bt[75] = 1 , &amp;色付き ,&amp;bt[75] = 0 , &amp;色なし )</v>
      </c>
    </row>
    <row r="76" spans="1:4" x14ac:dyDescent="0.25">
      <c r="A76">
        <f t="shared" si="23"/>
        <v>48</v>
      </c>
      <c r="B76" t="str">
        <f t="shared" si="24"/>
        <v>手続き定義開始　Bt048::編集開始(  参照 文字列 &amp;編集文字列　，長整数 &amp;モード，参照 長整数 &amp;入力継続 )</v>
      </c>
      <c r="C76" s="97">
        <v>76</v>
      </c>
      <c r="D76" s="97" t="str">
        <f t="shared" si="25"/>
        <v>#条件選択( &amp;bt[76] = 1 , &amp;色付き ,&amp;bt[76] = 0 , &amp;色なし )</v>
      </c>
    </row>
    <row r="77" spans="1:4" x14ac:dyDescent="0.25">
      <c r="B77" t="str">
        <f t="shared" si="22"/>
        <v xml:space="preserve">    &amp;bt[48] = 0</v>
      </c>
      <c r="C77" s="97">
        <v>77</v>
      </c>
      <c r="D77" s="97" t="str">
        <f t="shared" si="25"/>
        <v>#条件選択( &amp;bt[77] = 1 , &amp;色付き ,&amp;bt[77] = 0 , &amp;色なし )</v>
      </c>
    </row>
    <row r="78" spans="1:4" x14ac:dyDescent="0.25">
      <c r="B78" t="s">
        <v>602</v>
      </c>
      <c r="C78" s="97">
        <v>78</v>
      </c>
      <c r="D78" s="97" t="str">
        <f t="shared" si="25"/>
        <v>#条件選択( &amp;bt[78] = 1 , &amp;色付き ,&amp;bt[78] = 0 , &amp;色なし )</v>
      </c>
    </row>
    <row r="79" spans="1:4" x14ac:dyDescent="0.25">
      <c r="A79">
        <f t="shared" si="23"/>
        <v>49</v>
      </c>
      <c r="B79" t="str">
        <f t="shared" si="24"/>
        <v>手続き定義開始　Bt049::編集開始(  参照 文字列 &amp;編集文字列　，長整数 &amp;モード，参照 長整数 &amp;入力継続 )</v>
      </c>
      <c r="C79" s="97">
        <v>79</v>
      </c>
      <c r="D79" s="97" t="str">
        <f t="shared" si="25"/>
        <v>#条件選択( &amp;bt[79] = 1 , &amp;色付き ,&amp;bt[79] = 0 , &amp;色なし )</v>
      </c>
    </row>
    <row r="80" spans="1:4" x14ac:dyDescent="0.25">
      <c r="B80" t="str">
        <f t="shared" si="22"/>
        <v xml:space="preserve">    &amp;bt[49] = 0</v>
      </c>
      <c r="C80" s="97">
        <v>80</v>
      </c>
      <c r="D80" s="97" t="str">
        <f t="shared" si="25"/>
        <v>#条件選択( &amp;bt[80] = 1 , &amp;色付き ,&amp;bt[80] = 0 , &amp;色なし )</v>
      </c>
    </row>
    <row r="81" spans="1:4" x14ac:dyDescent="0.25">
      <c r="B81" t="s">
        <v>602</v>
      </c>
      <c r="C81" s="97">
        <v>81</v>
      </c>
      <c r="D81" s="97" t="str">
        <f t="shared" si="25"/>
        <v>#条件選択( &amp;bt[81] = 1 , &amp;色付き ,&amp;bt[81] = 0 , &amp;色なし )</v>
      </c>
    </row>
    <row r="82" spans="1:4" x14ac:dyDescent="0.25">
      <c r="A82">
        <f t="shared" si="23"/>
        <v>50</v>
      </c>
      <c r="B82" t="str">
        <f t="shared" si="24"/>
        <v>手続き定義開始　Bt050::編集開始(  参照 文字列 &amp;編集文字列　，長整数 &amp;モード，参照 長整数 &amp;入力継続 )</v>
      </c>
      <c r="C82" s="97">
        <v>82</v>
      </c>
      <c r="D82" s="97" t="str">
        <f t="shared" si="25"/>
        <v>#条件選択( &amp;bt[82] = 1 , &amp;色付き ,&amp;bt[82] = 0 , &amp;色なし )</v>
      </c>
    </row>
    <row r="83" spans="1:4" x14ac:dyDescent="0.25">
      <c r="B83" t="str">
        <f t="shared" si="22"/>
        <v xml:space="preserve">    &amp;bt[50] = 0</v>
      </c>
      <c r="C83" s="97">
        <v>83</v>
      </c>
      <c r="D83" s="97" t="str">
        <f t="shared" si="25"/>
        <v>#条件選択( &amp;bt[83] = 1 , &amp;色付き ,&amp;bt[83] = 0 , &amp;色なし )</v>
      </c>
    </row>
    <row r="84" spans="1:4" x14ac:dyDescent="0.25">
      <c r="B84" t="s">
        <v>602</v>
      </c>
      <c r="C84" s="97">
        <v>84</v>
      </c>
      <c r="D84" s="97" t="str">
        <f t="shared" si="25"/>
        <v>#条件選択( &amp;bt[84] = 1 , &amp;色付き ,&amp;bt[84] = 0 , &amp;色なし )</v>
      </c>
    </row>
    <row r="85" spans="1:4" x14ac:dyDescent="0.25">
      <c r="A85">
        <f t="shared" si="23"/>
        <v>51</v>
      </c>
      <c r="B85" t="str">
        <f t="shared" si="24"/>
        <v>手続き定義開始　Bt051::編集開始(  参照 文字列 &amp;編集文字列　，長整数 &amp;モード，参照 長整数 &amp;入力継続 )</v>
      </c>
      <c r="C85" s="97">
        <v>85</v>
      </c>
      <c r="D85" s="97" t="str">
        <f t="shared" si="25"/>
        <v>#条件選択( &amp;bt[85] = 1 , &amp;色付き ,&amp;bt[85] = 0 , &amp;色なし )</v>
      </c>
    </row>
    <row r="86" spans="1:4" x14ac:dyDescent="0.25">
      <c r="B86" t="str">
        <f t="shared" si="22"/>
        <v xml:space="preserve">    &amp;bt[51] = 0</v>
      </c>
      <c r="C86" s="97">
        <v>86</v>
      </c>
      <c r="D86" s="97" t="str">
        <f t="shared" si="25"/>
        <v>#条件選択( &amp;bt[86] = 1 , &amp;色付き ,&amp;bt[86] = 0 , &amp;色なし )</v>
      </c>
    </row>
    <row r="87" spans="1:4" x14ac:dyDescent="0.25">
      <c r="B87" t="s">
        <v>602</v>
      </c>
      <c r="C87" s="97">
        <v>87</v>
      </c>
      <c r="D87" s="97" t="str">
        <f t="shared" si="25"/>
        <v>#条件選択( &amp;bt[87] = 1 , &amp;色付き ,&amp;bt[87] = 0 , &amp;色なし )</v>
      </c>
    </row>
    <row r="88" spans="1:4" x14ac:dyDescent="0.25">
      <c r="A88">
        <f t="shared" si="23"/>
        <v>52</v>
      </c>
      <c r="B88" t="str">
        <f t="shared" si="24"/>
        <v>手続き定義開始　Bt052::編集開始(  参照 文字列 &amp;編集文字列　，長整数 &amp;モード，参照 長整数 &amp;入力継続 )</v>
      </c>
      <c r="C88" s="97">
        <v>88</v>
      </c>
      <c r="D88" s="97" t="str">
        <f t="shared" si="25"/>
        <v>#条件選択( &amp;bt[88] = 1 , &amp;色付き ,&amp;bt[88] = 0 , &amp;色なし )</v>
      </c>
    </row>
    <row r="89" spans="1:4" x14ac:dyDescent="0.25">
      <c r="B89" t="str">
        <f t="shared" si="22"/>
        <v xml:space="preserve">    &amp;bt[52] = 0</v>
      </c>
      <c r="C89" s="97">
        <v>89</v>
      </c>
      <c r="D89" s="97" t="str">
        <f t="shared" si="25"/>
        <v>#条件選択( &amp;bt[89] = 1 , &amp;色付き ,&amp;bt[89] = 0 , &amp;色なし )</v>
      </c>
    </row>
    <row r="90" spans="1:4" x14ac:dyDescent="0.25">
      <c r="B90" t="s">
        <v>602</v>
      </c>
      <c r="C90" s="97">
        <v>90</v>
      </c>
      <c r="D90" s="97" t="str">
        <f t="shared" si="25"/>
        <v>#条件選択( &amp;bt[90] = 1 , &amp;色付き ,&amp;bt[90] = 0 , &amp;色なし )</v>
      </c>
    </row>
    <row r="91" spans="1:4" x14ac:dyDescent="0.25">
      <c r="A91">
        <f t="shared" si="23"/>
        <v>53</v>
      </c>
      <c r="B91" t="str">
        <f t="shared" si="24"/>
        <v>手続き定義開始　Bt053::編集開始(  参照 文字列 &amp;編集文字列　，長整数 &amp;モード，参照 長整数 &amp;入力継続 )</v>
      </c>
      <c r="C91" s="97">
        <v>91</v>
      </c>
      <c r="D91" s="97" t="str">
        <f t="shared" si="25"/>
        <v>#条件選択( &amp;bt[91] = 1 , &amp;色付き ,&amp;bt[91] = 0 , &amp;色なし )</v>
      </c>
    </row>
    <row r="92" spans="1:4" x14ac:dyDescent="0.25">
      <c r="B92" t="str">
        <f t="shared" ref="B92:B155" si="26">"    &amp;bt["&amp;A91&amp;"] = 0"</f>
        <v xml:space="preserve">    &amp;bt[53] = 0</v>
      </c>
      <c r="C92" s="97">
        <v>92</v>
      </c>
      <c r="D92" s="97" t="str">
        <f t="shared" si="25"/>
        <v>#条件選択( &amp;bt[92] = 1 , &amp;色付き ,&amp;bt[92] = 0 , &amp;色なし )</v>
      </c>
    </row>
    <row r="93" spans="1:4" x14ac:dyDescent="0.25">
      <c r="B93" t="s">
        <v>602</v>
      </c>
      <c r="C93" s="97">
        <v>93</v>
      </c>
      <c r="D93" s="97" t="str">
        <f t="shared" si="25"/>
        <v>#条件選択( &amp;bt[93] = 1 , &amp;色付き ,&amp;bt[93] = 0 , &amp;色なし )</v>
      </c>
    </row>
    <row r="94" spans="1:4" x14ac:dyDescent="0.25">
      <c r="A94">
        <f t="shared" ref="A94:A157" si="27">A91+1</f>
        <v>54</v>
      </c>
      <c r="B94" t="str">
        <f t="shared" ref="B94:B157" si="28">"手続き定義開始　Bt0"&amp;A94 &amp;"::編集開始(  参照 文字列 &amp;編集文字列　，長整数 &amp;モード，参照 長整数 &amp;入力継続 )"</f>
        <v>手続き定義開始　Bt054::編集開始(  参照 文字列 &amp;編集文字列　，長整数 &amp;モード，参照 長整数 &amp;入力継続 )</v>
      </c>
      <c r="C94" s="97">
        <v>94</v>
      </c>
      <c r="D94" s="97" t="str">
        <f t="shared" si="25"/>
        <v>#条件選択( &amp;bt[94] = 1 , &amp;色付き ,&amp;bt[94] = 0 , &amp;色なし )</v>
      </c>
    </row>
    <row r="95" spans="1:4" x14ac:dyDescent="0.25">
      <c r="B95" t="str">
        <f t="shared" si="26"/>
        <v xml:space="preserve">    &amp;bt[54] = 0</v>
      </c>
      <c r="C95" s="97">
        <v>95</v>
      </c>
      <c r="D95" s="97" t="str">
        <f t="shared" si="25"/>
        <v>#条件選択( &amp;bt[95] = 1 , &amp;色付き ,&amp;bt[95] = 0 , &amp;色なし )</v>
      </c>
    </row>
    <row r="96" spans="1:4" x14ac:dyDescent="0.25">
      <c r="B96" t="s">
        <v>602</v>
      </c>
      <c r="C96" s="97">
        <v>96</v>
      </c>
      <c r="D96" s="97" t="str">
        <f t="shared" si="25"/>
        <v>#条件選択( &amp;bt[96] = 1 , &amp;色付き ,&amp;bt[96] = 0 , &amp;色なし )</v>
      </c>
    </row>
    <row r="97" spans="1:4" x14ac:dyDescent="0.25">
      <c r="A97">
        <f t="shared" si="27"/>
        <v>55</v>
      </c>
      <c r="B97" t="str">
        <f t="shared" si="28"/>
        <v>手続き定義開始　Bt055::編集開始(  参照 文字列 &amp;編集文字列　，長整数 &amp;モード，参照 長整数 &amp;入力継続 )</v>
      </c>
      <c r="C97" s="97">
        <v>97</v>
      </c>
      <c r="D97" s="97" t="str">
        <f t="shared" si="25"/>
        <v>#条件選択( &amp;bt[97] = 1 , &amp;色付き ,&amp;bt[97] = 0 , &amp;色なし )</v>
      </c>
    </row>
    <row r="98" spans="1:4" x14ac:dyDescent="0.25">
      <c r="B98" t="str">
        <f t="shared" si="26"/>
        <v xml:space="preserve">    &amp;bt[55] = 0</v>
      </c>
      <c r="C98" s="97">
        <v>98</v>
      </c>
      <c r="D98" s="97" t="str">
        <f t="shared" si="25"/>
        <v>#条件選択( &amp;bt[98] = 1 , &amp;色付き ,&amp;bt[98] = 0 , &amp;色なし )</v>
      </c>
    </row>
    <row r="99" spans="1:4" x14ac:dyDescent="0.25">
      <c r="B99" t="s">
        <v>602</v>
      </c>
      <c r="C99" s="97">
        <v>99</v>
      </c>
      <c r="D99" s="97" t="str">
        <f t="shared" si="25"/>
        <v>#条件選択( &amp;bt[99] = 1 , &amp;色付き ,&amp;bt[99] = 0 , &amp;色なし )</v>
      </c>
    </row>
    <row r="100" spans="1:4" x14ac:dyDescent="0.25">
      <c r="A100">
        <f t="shared" si="27"/>
        <v>56</v>
      </c>
      <c r="B100" t="str">
        <f t="shared" si="28"/>
        <v>手続き定義開始　Bt056::編集開始(  参照 文字列 &amp;編集文字列　，長整数 &amp;モード，参照 長整数 &amp;入力継続 )</v>
      </c>
      <c r="C100" s="97">
        <v>100</v>
      </c>
      <c r="D100" s="97" t="str">
        <f t="shared" si="25"/>
        <v>#条件選択( &amp;bt[100] = 1 , &amp;色付き ,&amp;bt[100] = 0 , &amp;色なし )</v>
      </c>
    </row>
    <row r="101" spans="1:4" x14ac:dyDescent="0.25">
      <c r="B101" t="str">
        <f t="shared" si="26"/>
        <v xml:space="preserve">    &amp;bt[56] = 0</v>
      </c>
      <c r="C101" s="97">
        <v>101</v>
      </c>
      <c r="D101" s="97" t="str">
        <f t="shared" si="25"/>
        <v>#条件選択( &amp;bt[101] = 1 , &amp;色付き ,&amp;bt[101] = 0 , &amp;色なし )</v>
      </c>
    </row>
    <row r="102" spans="1:4" x14ac:dyDescent="0.25">
      <c r="B102" t="s">
        <v>602</v>
      </c>
      <c r="C102" s="97">
        <v>102</v>
      </c>
      <c r="D102" s="97" t="str">
        <f t="shared" si="25"/>
        <v>#条件選択( &amp;bt[102] = 1 , &amp;色付き ,&amp;bt[102] = 0 , &amp;色なし )</v>
      </c>
    </row>
    <row r="103" spans="1:4" x14ac:dyDescent="0.25">
      <c r="A103">
        <f t="shared" si="27"/>
        <v>57</v>
      </c>
      <c r="B103" t="str">
        <f t="shared" si="28"/>
        <v>手続き定義開始　Bt057::編集開始(  参照 文字列 &amp;編集文字列　，長整数 &amp;モード，参照 長整数 &amp;入力継続 )</v>
      </c>
    </row>
    <row r="104" spans="1:4" x14ac:dyDescent="0.25">
      <c r="B104" t="str">
        <f t="shared" si="26"/>
        <v xml:space="preserve">    &amp;bt[57] = 0</v>
      </c>
    </row>
    <row r="105" spans="1:4" x14ac:dyDescent="0.25">
      <c r="B105" t="s">
        <v>602</v>
      </c>
    </row>
    <row r="106" spans="1:4" x14ac:dyDescent="0.25">
      <c r="A106">
        <f t="shared" si="27"/>
        <v>58</v>
      </c>
      <c r="B106" t="str">
        <f t="shared" si="28"/>
        <v>手続き定義開始　Bt058::編集開始(  参照 文字列 &amp;編集文字列　，長整数 &amp;モード，参照 長整数 &amp;入力継続 )</v>
      </c>
    </row>
    <row r="107" spans="1:4" x14ac:dyDescent="0.25">
      <c r="B107" t="str">
        <f t="shared" si="26"/>
        <v xml:space="preserve">    &amp;bt[58] = 0</v>
      </c>
    </row>
    <row r="108" spans="1:4" x14ac:dyDescent="0.25">
      <c r="B108" t="s">
        <v>602</v>
      </c>
    </row>
    <row r="109" spans="1:4" x14ac:dyDescent="0.25">
      <c r="A109">
        <f t="shared" si="27"/>
        <v>59</v>
      </c>
      <c r="B109" t="str">
        <f t="shared" si="28"/>
        <v>手続き定義開始　Bt059::編集開始(  参照 文字列 &amp;編集文字列　，長整数 &amp;モード，参照 長整数 &amp;入力継続 )</v>
      </c>
    </row>
    <row r="110" spans="1:4" x14ac:dyDescent="0.25">
      <c r="B110" t="str">
        <f t="shared" si="26"/>
        <v xml:space="preserve">    &amp;bt[59] = 0</v>
      </c>
    </row>
    <row r="111" spans="1:4" x14ac:dyDescent="0.25">
      <c r="B111" t="s">
        <v>602</v>
      </c>
    </row>
    <row r="112" spans="1:4" x14ac:dyDescent="0.25">
      <c r="A112">
        <f t="shared" si="27"/>
        <v>60</v>
      </c>
      <c r="B112" t="str">
        <f t="shared" si="28"/>
        <v>手続き定義開始　Bt060::編集開始(  参照 文字列 &amp;編集文字列　，長整数 &amp;モード，参照 長整数 &amp;入力継続 )</v>
      </c>
    </row>
    <row r="113" spans="1:2" x14ac:dyDescent="0.25">
      <c r="B113" t="str">
        <f t="shared" si="26"/>
        <v xml:space="preserve">    &amp;bt[60] = 0</v>
      </c>
    </row>
    <row r="114" spans="1:2" x14ac:dyDescent="0.25">
      <c r="B114" t="s">
        <v>602</v>
      </c>
    </row>
    <row r="115" spans="1:2" x14ac:dyDescent="0.25">
      <c r="A115">
        <f t="shared" si="27"/>
        <v>61</v>
      </c>
      <c r="B115" t="str">
        <f t="shared" si="28"/>
        <v>手続き定義開始　Bt061::編集開始(  参照 文字列 &amp;編集文字列　，長整数 &amp;モード，参照 長整数 &amp;入力継続 )</v>
      </c>
    </row>
    <row r="116" spans="1:2" x14ac:dyDescent="0.25">
      <c r="B116" t="str">
        <f t="shared" si="26"/>
        <v xml:space="preserve">    &amp;bt[61] = 0</v>
      </c>
    </row>
    <row r="117" spans="1:2" x14ac:dyDescent="0.25">
      <c r="B117" t="s">
        <v>602</v>
      </c>
    </row>
    <row r="118" spans="1:2" x14ac:dyDescent="0.25">
      <c r="A118">
        <f t="shared" si="27"/>
        <v>62</v>
      </c>
      <c r="B118" t="str">
        <f t="shared" si="28"/>
        <v>手続き定義開始　Bt062::編集開始(  参照 文字列 &amp;編集文字列　，長整数 &amp;モード，参照 長整数 &amp;入力継続 )</v>
      </c>
    </row>
    <row r="119" spans="1:2" x14ac:dyDescent="0.25">
      <c r="B119" t="str">
        <f t="shared" si="26"/>
        <v xml:space="preserve">    &amp;bt[62] = 0</v>
      </c>
    </row>
    <row r="120" spans="1:2" x14ac:dyDescent="0.25">
      <c r="B120" t="s">
        <v>602</v>
      </c>
    </row>
    <row r="121" spans="1:2" x14ac:dyDescent="0.25">
      <c r="A121">
        <f t="shared" si="27"/>
        <v>63</v>
      </c>
      <c r="B121" t="str">
        <f t="shared" si="28"/>
        <v>手続き定義開始　Bt063::編集開始(  参照 文字列 &amp;編集文字列　，長整数 &amp;モード，参照 長整数 &amp;入力継続 )</v>
      </c>
    </row>
    <row r="122" spans="1:2" x14ac:dyDescent="0.25">
      <c r="B122" t="str">
        <f t="shared" si="26"/>
        <v xml:space="preserve">    &amp;bt[63] = 0</v>
      </c>
    </row>
    <row r="123" spans="1:2" x14ac:dyDescent="0.25">
      <c r="B123" t="s">
        <v>602</v>
      </c>
    </row>
    <row r="124" spans="1:2" x14ac:dyDescent="0.25">
      <c r="A124">
        <f t="shared" si="27"/>
        <v>64</v>
      </c>
      <c r="B124" t="str">
        <f t="shared" si="28"/>
        <v>手続き定義開始　Bt064::編集開始(  参照 文字列 &amp;編集文字列　，長整数 &amp;モード，参照 長整数 &amp;入力継続 )</v>
      </c>
    </row>
    <row r="125" spans="1:2" x14ac:dyDescent="0.25">
      <c r="B125" t="str">
        <f t="shared" si="26"/>
        <v xml:space="preserve">    &amp;bt[64] = 0</v>
      </c>
    </row>
    <row r="126" spans="1:2" x14ac:dyDescent="0.25">
      <c r="B126" t="s">
        <v>602</v>
      </c>
    </row>
    <row r="127" spans="1:2" x14ac:dyDescent="0.25">
      <c r="A127">
        <f t="shared" si="27"/>
        <v>65</v>
      </c>
      <c r="B127" t="str">
        <f t="shared" si="28"/>
        <v>手続き定義開始　Bt065::編集開始(  参照 文字列 &amp;編集文字列　，長整数 &amp;モード，参照 長整数 &amp;入力継続 )</v>
      </c>
    </row>
    <row r="128" spans="1:2" x14ac:dyDescent="0.25">
      <c r="B128" t="str">
        <f t="shared" si="26"/>
        <v xml:space="preserve">    &amp;bt[65] = 0</v>
      </c>
    </row>
    <row r="129" spans="1:2" x14ac:dyDescent="0.25">
      <c r="B129" t="s">
        <v>602</v>
      </c>
    </row>
    <row r="130" spans="1:2" x14ac:dyDescent="0.25">
      <c r="A130">
        <f t="shared" si="27"/>
        <v>66</v>
      </c>
      <c r="B130" t="str">
        <f t="shared" si="28"/>
        <v>手続き定義開始　Bt066::編集開始(  参照 文字列 &amp;編集文字列　，長整数 &amp;モード，参照 長整数 &amp;入力継続 )</v>
      </c>
    </row>
    <row r="131" spans="1:2" x14ac:dyDescent="0.25">
      <c r="B131" t="str">
        <f t="shared" si="26"/>
        <v xml:space="preserve">    &amp;bt[66] = 0</v>
      </c>
    </row>
    <row r="132" spans="1:2" x14ac:dyDescent="0.25">
      <c r="B132" t="s">
        <v>602</v>
      </c>
    </row>
    <row r="133" spans="1:2" x14ac:dyDescent="0.25">
      <c r="A133">
        <f t="shared" si="27"/>
        <v>67</v>
      </c>
      <c r="B133" t="str">
        <f t="shared" si="28"/>
        <v>手続き定義開始　Bt067::編集開始(  参照 文字列 &amp;編集文字列　，長整数 &amp;モード，参照 長整数 &amp;入力継続 )</v>
      </c>
    </row>
    <row r="134" spans="1:2" x14ac:dyDescent="0.25">
      <c r="B134" t="str">
        <f t="shared" si="26"/>
        <v xml:space="preserve">    &amp;bt[67] = 0</v>
      </c>
    </row>
    <row r="135" spans="1:2" x14ac:dyDescent="0.25">
      <c r="B135" t="s">
        <v>602</v>
      </c>
    </row>
    <row r="136" spans="1:2" x14ac:dyDescent="0.25">
      <c r="A136">
        <f t="shared" si="27"/>
        <v>68</v>
      </c>
      <c r="B136" t="str">
        <f t="shared" si="28"/>
        <v>手続き定義開始　Bt068::編集開始(  参照 文字列 &amp;編集文字列　，長整数 &amp;モード，参照 長整数 &amp;入力継続 )</v>
      </c>
    </row>
    <row r="137" spans="1:2" x14ac:dyDescent="0.25">
      <c r="B137" t="str">
        <f t="shared" si="26"/>
        <v xml:space="preserve">    &amp;bt[68] = 0</v>
      </c>
    </row>
    <row r="138" spans="1:2" x14ac:dyDescent="0.25">
      <c r="B138" t="s">
        <v>602</v>
      </c>
    </row>
    <row r="139" spans="1:2" x14ac:dyDescent="0.25">
      <c r="A139">
        <f t="shared" si="27"/>
        <v>69</v>
      </c>
      <c r="B139" t="str">
        <f t="shared" si="28"/>
        <v>手続き定義開始　Bt069::編集開始(  参照 文字列 &amp;編集文字列　，長整数 &amp;モード，参照 長整数 &amp;入力継続 )</v>
      </c>
    </row>
    <row r="140" spans="1:2" x14ac:dyDescent="0.25">
      <c r="B140" t="str">
        <f t="shared" si="26"/>
        <v xml:space="preserve">    &amp;bt[69] = 0</v>
      </c>
    </row>
    <row r="141" spans="1:2" x14ac:dyDescent="0.25">
      <c r="B141" t="s">
        <v>602</v>
      </c>
    </row>
    <row r="142" spans="1:2" x14ac:dyDescent="0.25">
      <c r="A142">
        <f t="shared" si="27"/>
        <v>70</v>
      </c>
      <c r="B142" t="str">
        <f t="shared" si="28"/>
        <v>手続き定義開始　Bt070::編集開始(  参照 文字列 &amp;編集文字列　，長整数 &amp;モード，参照 長整数 &amp;入力継続 )</v>
      </c>
    </row>
    <row r="143" spans="1:2" x14ac:dyDescent="0.25">
      <c r="B143" t="str">
        <f t="shared" si="26"/>
        <v xml:space="preserve">    &amp;bt[70] = 0</v>
      </c>
    </row>
    <row r="144" spans="1:2" x14ac:dyDescent="0.25">
      <c r="B144" t="s">
        <v>602</v>
      </c>
    </row>
    <row r="145" spans="1:2" x14ac:dyDescent="0.25">
      <c r="A145">
        <f t="shared" si="27"/>
        <v>71</v>
      </c>
      <c r="B145" t="str">
        <f t="shared" si="28"/>
        <v>手続き定義開始　Bt071::編集開始(  参照 文字列 &amp;編集文字列　，長整数 &amp;モード，参照 長整数 &amp;入力継続 )</v>
      </c>
    </row>
    <row r="146" spans="1:2" x14ac:dyDescent="0.25">
      <c r="B146" t="str">
        <f t="shared" si="26"/>
        <v xml:space="preserve">    &amp;bt[71] = 0</v>
      </c>
    </row>
    <row r="147" spans="1:2" x14ac:dyDescent="0.25">
      <c r="B147" t="s">
        <v>602</v>
      </c>
    </row>
    <row r="148" spans="1:2" x14ac:dyDescent="0.25">
      <c r="A148">
        <f t="shared" si="27"/>
        <v>72</v>
      </c>
      <c r="B148" t="str">
        <f t="shared" si="28"/>
        <v>手続き定義開始　Bt072::編集開始(  参照 文字列 &amp;編集文字列　，長整数 &amp;モード，参照 長整数 &amp;入力継続 )</v>
      </c>
    </row>
    <row r="149" spans="1:2" x14ac:dyDescent="0.25">
      <c r="B149" t="str">
        <f t="shared" si="26"/>
        <v xml:space="preserve">    &amp;bt[72] = 0</v>
      </c>
    </row>
    <row r="150" spans="1:2" x14ac:dyDescent="0.25">
      <c r="B150" t="s">
        <v>602</v>
      </c>
    </row>
    <row r="151" spans="1:2" x14ac:dyDescent="0.25">
      <c r="A151">
        <f t="shared" si="27"/>
        <v>73</v>
      </c>
      <c r="B151" t="str">
        <f t="shared" si="28"/>
        <v>手続き定義開始　Bt073::編集開始(  参照 文字列 &amp;編集文字列　，長整数 &amp;モード，参照 長整数 &amp;入力継続 )</v>
      </c>
    </row>
    <row r="152" spans="1:2" x14ac:dyDescent="0.25">
      <c r="B152" t="str">
        <f t="shared" si="26"/>
        <v xml:space="preserve">    &amp;bt[73] = 0</v>
      </c>
    </row>
    <row r="153" spans="1:2" x14ac:dyDescent="0.25">
      <c r="B153" t="s">
        <v>602</v>
      </c>
    </row>
    <row r="154" spans="1:2" x14ac:dyDescent="0.25">
      <c r="A154">
        <f t="shared" si="27"/>
        <v>74</v>
      </c>
      <c r="B154" t="str">
        <f t="shared" si="28"/>
        <v>手続き定義開始　Bt074::編集開始(  参照 文字列 &amp;編集文字列　，長整数 &amp;モード，参照 長整数 &amp;入力継続 )</v>
      </c>
    </row>
    <row r="155" spans="1:2" x14ac:dyDescent="0.25">
      <c r="B155" t="str">
        <f t="shared" si="26"/>
        <v xml:space="preserve">    &amp;bt[74] = 0</v>
      </c>
    </row>
    <row r="156" spans="1:2" x14ac:dyDescent="0.25">
      <c r="B156" t="s">
        <v>602</v>
      </c>
    </row>
    <row r="157" spans="1:2" x14ac:dyDescent="0.25">
      <c r="A157">
        <f t="shared" si="27"/>
        <v>75</v>
      </c>
      <c r="B157" t="str">
        <f t="shared" si="28"/>
        <v>手続き定義開始　Bt075::編集開始(  参照 文字列 &amp;編集文字列　，長整数 &amp;モード，参照 長整数 &amp;入力継続 )</v>
      </c>
    </row>
    <row r="158" spans="1:2" x14ac:dyDescent="0.25">
      <c r="B158" t="str">
        <f t="shared" ref="B158:B221" si="29">"    &amp;bt["&amp;A157&amp;"] = 0"</f>
        <v xml:space="preserve">    &amp;bt[75] = 0</v>
      </c>
    </row>
    <row r="159" spans="1:2" x14ac:dyDescent="0.25">
      <c r="B159" t="s">
        <v>602</v>
      </c>
    </row>
    <row r="160" spans="1:2" x14ac:dyDescent="0.25">
      <c r="A160">
        <f t="shared" ref="A160:A223" si="30">A157+1</f>
        <v>76</v>
      </c>
      <c r="B160" t="str">
        <f t="shared" ref="B160:B223" si="31">"手続き定義開始　Bt0"&amp;A160 &amp;"::編集開始(  参照 文字列 &amp;編集文字列　，長整数 &amp;モード，参照 長整数 &amp;入力継続 )"</f>
        <v>手続き定義開始　Bt076::編集開始(  参照 文字列 &amp;編集文字列　，長整数 &amp;モード，参照 長整数 &amp;入力継続 )</v>
      </c>
    </row>
    <row r="161" spans="1:2" x14ac:dyDescent="0.25">
      <c r="B161" t="str">
        <f t="shared" si="29"/>
        <v xml:space="preserve">    &amp;bt[76] = 0</v>
      </c>
    </row>
    <row r="162" spans="1:2" x14ac:dyDescent="0.25">
      <c r="B162" t="s">
        <v>602</v>
      </c>
    </row>
    <row r="163" spans="1:2" x14ac:dyDescent="0.25">
      <c r="A163">
        <f t="shared" si="30"/>
        <v>77</v>
      </c>
      <c r="B163" t="str">
        <f t="shared" si="31"/>
        <v>手続き定義開始　Bt077::編集開始(  参照 文字列 &amp;編集文字列　，長整数 &amp;モード，参照 長整数 &amp;入力継続 )</v>
      </c>
    </row>
    <row r="164" spans="1:2" x14ac:dyDescent="0.25">
      <c r="B164" t="str">
        <f t="shared" si="29"/>
        <v xml:space="preserve">    &amp;bt[77] = 0</v>
      </c>
    </row>
    <row r="165" spans="1:2" x14ac:dyDescent="0.25">
      <c r="B165" t="s">
        <v>602</v>
      </c>
    </row>
    <row r="166" spans="1:2" x14ac:dyDescent="0.25">
      <c r="A166">
        <f t="shared" si="30"/>
        <v>78</v>
      </c>
      <c r="B166" t="str">
        <f t="shared" si="31"/>
        <v>手続き定義開始　Bt078::編集開始(  参照 文字列 &amp;編集文字列　，長整数 &amp;モード，参照 長整数 &amp;入力継続 )</v>
      </c>
    </row>
    <row r="167" spans="1:2" x14ac:dyDescent="0.25">
      <c r="B167" t="str">
        <f t="shared" si="29"/>
        <v xml:space="preserve">    &amp;bt[78] = 0</v>
      </c>
    </row>
    <row r="168" spans="1:2" x14ac:dyDescent="0.25">
      <c r="B168" t="s">
        <v>602</v>
      </c>
    </row>
    <row r="169" spans="1:2" x14ac:dyDescent="0.25">
      <c r="A169">
        <f t="shared" si="30"/>
        <v>79</v>
      </c>
      <c r="B169" t="str">
        <f t="shared" si="31"/>
        <v>手続き定義開始　Bt079::編集開始(  参照 文字列 &amp;編集文字列　，長整数 &amp;モード，参照 長整数 &amp;入力継続 )</v>
      </c>
    </row>
    <row r="170" spans="1:2" x14ac:dyDescent="0.25">
      <c r="B170" t="str">
        <f t="shared" si="29"/>
        <v xml:space="preserve">    &amp;bt[79] = 0</v>
      </c>
    </row>
    <row r="171" spans="1:2" x14ac:dyDescent="0.25">
      <c r="B171" t="s">
        <v>602</v>
      </c>
    </row>
    <row r="172" spans="1:2" x14ac:dyDescent="0.25">
      <c r="A172">
        <f t="shared" si="30"/>
        <v>80</v>
      </c>
      <c r="B172" t="str">
        <f t="shared" si="31"/>
        <v>手続き定義開始　Bt080::編集開始(  参照 文字列 &amp;編集文字列　，長整数 &amp;モード，参照 長整数 &amp;入力継続 )</v>
      </c>
    </row>
    <row r="173" spans="1:2" x14ac:dyDescent="0.25">
      <c r="B173" t="str">
        <f t="shared" si="29"/>
        <v xml:space="preserve">    &amp;bt[80] = 0</v>
      </c>
    </row>
    <row r="174" spans="1:2" x14ac:dyDescent="0.25">
      <c r="B174" t="s">
        <v>602</v>
      </c>
    </row>
    <row r="175" spans="1:2" x14ac:dyDescent="0.25">
      <c r="A175">
        <f t="shared" si="30"/>
        <v>81</v>
      </c>
      <c r="B175" t="str">
        <f t="shared" si="31"/>
        <v>手続き定義開始　Bt081::編集開始(  参照 文字列 &amp;編集文字列　，長整数 &amp;モード，参照 長整数 &amp;入力継続 )</v>
      </c>
    </row>
    <row r="176" spans="1:2" x14ac:dyDescent="0.25">
      <c r="B176" t="str">
        <f t="shared" si="29"/>
        <v xml:space="preserve">    &amp;bt[81] = 0</v>
      </c>
    </row>
    <row r="177" spans="1:2" x14ac:dyDescent="0.25">
      <c r="B177" t="s">
        <v>602</v>
      </c>
    </row>
    <row r="178" spans="1:2" x14ac:dyDescent="0.25">
      <c r="A178">
        <f t="shared" si="30"/>
        <v>82</v>
      </c>
      <c r="B178" t="str">
        <f t="shared" si="31"/>
        <v>手続き定義開始　Bt082::編集開始(  参照 文字列 &amp;編集文字列　，長整数 &amp;モード，参照 長整数 &amp;入力継続 )</v>
      </c>
    </row>
    <row r="179" spans="1:2" x14ac:dyDescent="0.25">
      <c r="B179" t="str">
        <f t="shared" si="29"/>
        <v xml:space="preserve">    &amp;bt[82] = 0</v>
      </c>
    </row>
    <row r="180" spans="1:2" x14ac:dyDescent="0.25">
      <c r="B180" t="s">
        <v>602</v>
      </c>
    </row>
    <row r="181" spans="1:2" x14ac:dyDescent="0.25">
      <c r="A181">
        <f t="shared" si="30"/>
        <v>83</v>
      </c>
      <c r="B181" t="str">
        <f t="shared" si="31"/>
        <v>手続き定義開始　Bt083::編集開始(  参照 文字列 &amp;編集文字列　，長整数 &amp;モード，参照 長整数 &amp;入力継続 )</v>
      </c>
    </row>
    <row r="182" spans="1:2" x14ac:dyDescent="0.25">
      <c r="B182" t="str">
        <f t="shared" si="29"/>
        <v xml:space="preserve">    &amp;bt[83] = 0</v>
      </c>
    </row>
    <row r="183" spans="1:2" x14ac:dyDescent="0.25">
      <c r="B183" t="s">
        <v>602</v>
      </c>
    </row>
    <row r="184" spans="1:2" x14ac:dyDescent="0.25">
      <c r="A184">
        <f t="shared" si="30"/>
        <v>84</v>
      </c>
      <c r="B184" t="str">
        <f t="shared" si="31"/>
        <v>手続き定義開始　Bt084::編集開始(  参照 文字列 &amp;編集文字列　，長整数 &amp;モード，参照 長整数 &amp;入力継続 )</v>
      </c>
    </row>
    <row r="185" spans="1:2" x14ac:dyDescent="0.25">
      <c r="B185" t="str">
        <f t="shared" si="29"/>
        <v xml:space="preserve">    &amp;bt[84] = 0</v>
      </c>
    </row>
    <row r="186" spans="1:2" x14ac:dyDescent="0.25">
      <c r="B186" t="s">
        <v>602</v>
      </c>
    </row>
    <row r="187" spans="1:2" x14ac:dyDescent="0.25">
      <c r="A187">
        <f t="shared" si="30"/>
        <v>85</v>
      </c>
      <c r="B187" t="str">
        <f t="shared" si="31"/>
        <v>手続き定義開始　Bt085::編集開始(  参照 文字列 &amp;編集文字列　，長整数 &amp;モード，参照 長整数 &amp;入力継続 )</v>
      </c>
    </row>
    <row r="188" spans="1:2" x14ac:dyDescent="0.25">
      <c r="B188" t="str">
        <f t="shared" si="29"/>
        <v xml:space="preserve">    &amp;bt[85] = 0</v>
      </c>
    </row>
    <row r="189" spans="1:2" x14ac:dyDescent="0.25">
      <c r="B189" t="s">
        <v>602</v>
      </c>
    </row>
    <row r="190" spans="1:2" x14ac:dyDescent="0.25">
      <c r="A190">
        <f t="shared" si="30"/>
        <v>86</v>
      </c>
      <c r="B190" t="str">
        <f t="shared" si="31"/>
        <v>手続き定義開始　Bt086::編集開始(  参照 文字列 &amp;編集文字列　，長整数 &amp;モード，参照 長整数 &amp;入力継続 )</v>
      </c>
    </row>
    <row r="191" spans="1:2" x14ac:dyDescent="0.25">
      <c r="B191" t="str">
        <f t="shared" si="29"/>
        <v xml:space="preserve">    &amp;bt[86] = 0</v>
      </c>
    </row>
    <row r="192" spans="1:2" x14ac:dyDescent="0.25">
      <c r="B192" t="s">
        <v>602</v>
      </c>
    </row>
    <row r="193" spans="1:4" x14ac:dyDescent="0.25">
      <c r="A193">
        <f t="shared" si="30"/>
        <v>87</v>
      </c>
      <c r="B193" t="str">
        <f t="shared" si="31"/>
        <v>手続き定義開始　Bt087::編集開始(  参照 文字列 &amp;編集文字列　，長整数 &amp;モード，参照 長整数 &amp;入力継続 )</v>
      </c>
    </row>
    <row r="194" spans="1:4" x14ac:dyDescent="0.25">
      <c r="B194" t="str">
        <f t="shared" si="29"/>
        <v xml:space="preserve">    &amp;bt[87] = 0</v>
      </c>
    </row>
    <row r="195" spans="1:4" x14ac:dyDescent="0.25">
      <c r="B195" t="s">
        <v>602</v>
      </c>
    </row>
    <row r="196" spans="1:4" x14ac:dyDescent="0.25">
      <c r="A196">
        <f t="shared" si="30"/>
        <v>88</v>
      </c>
      <c r="B196" t="str">
        <f t="shared" si="31"/>
        <v>手続き定義開始　Bt088::編集開始(  参照 文字列 &amp;編集文字列　，長整数 &amp;モード，参照 長整数 &amp;入力継続 )</v>
      </c>
    </row>
    <row r="197" spans="1:4" x14ac:dyDescent="0.25">
      <c r="B197" t="str">
        <f t="shared" si="29"/>
        <v xml:space="preserve">    &amp;bt[88] = 0</v>
      </c>
    </row>
    <row r="198" spans="1:4" x14ac:dyDescent="0.25">
      <c r="B198" t="s">
        <v>602</v>
      </c>
    </row>
    <row r="199" spans="1:4" x14ac:dyDescent="0.25">
      <c r="A199">
        <f t="shared" si="30"/>
        <v>89</v>
      </c>
      <c r="B199" t="str">
        <f t="shared" si="31"/>
        <v>手続き定義開始　Bt089::編集開始(  参照 文字列 &amp;編集文字列　，長整数 &amp;モード，参照 長整数 &amp;入力継続 )</v>
      </c>
    </row>
    <row r="200" spans="1:4" x14ac:dyDescent="0.25">
      <c r="B200" t="str">
        <f t="shared" si="29"/>
        <v xml:space="preserve">    &amp;bt[89] = 0</v>
      </c>
    </row>
    <row r="201" spans="1:4" x14ac:dyDescent="0.25">
      <c r="B201" t="s">
        <v>602</v>
      </c>
    </row>
    <row r="202" spans="1:4" x14ac:dyDescent="0.25">
      <c r="A202">
        <f t="shared" si="30"/>
        <v>90</v>
      </c>
      <c r="B202" t="str">
        <f t="shared" si="31"/>
        <v>手続き定義開始　Bt090::編集開始(  参照 文字列 &amp;編集文字列　，長整数 &amp;モード，参照 長整数 &amp;入力継続 )</v>
      </c>
    </row>
    <row r="203" spans="1:4" x14ac:dyDescent="0.25">
      <c r="B203" t="str">
        <f t="shared" si="29"/>
        <v xml:space="preserve">    &amp;bt[90] = 0</v>
      </c>
    </row>
    <row r="204" spans="1:4" x14ac:dyDescent="0.25">
      <c r="B204" t="s">
        <v>602</v>
      </c>
      <c r="C204" s="97"/>
      <c r="D204" s="97"/>
    </row>
    <row r="205" spans="1:4" x14ac:dyDescent="0.25">
      <c r="A205">
        <f t="shared" si="30"/>
        <v>91</v>
      </c>
      <c r="B205" t="str">
        <f t="shared" si="31"/>
        <v>手続き定義開始　Bt091::編集開始(  参照 文字列 &amp;編集文字列　，長整数 &amp;モード，参照 長整数 &amp;入力継続 )</v>
      </c>
      <c r="C205" s="97"/>
      <c r="D205" s="97"/>
    </row>
    <row r="206" spans="1:4" x14ac:dyDescent="0.25">
      <c r="B206" t="str">
        <f t="shared" si="29"/>
        <v xml:space="preserve">    &amp;bt[91] = 0</v>
      </c>
      <c r="C206" s="97"/>
      <c r="D206" s="97"/>
    </row>
    <row r="207" spans="1:4" x14ac:dyDescent="0.25">
      <c r="B207" t="s">
        <v>602</v>
      </c>
      <c r="C207" s="97"/>
      <c r="D207" s="97"/>
    </row>
    <row r="208" spans="1:4" x14ac:dyDescent="0.25">
      <c r="A208">
        <f t="shared" si="30"/>
        <v>92</v>
      </c>
      <c r="B208" t="str">
        <f t="shared" si="31"/>
        <v>手続き定義開始　Bt092::編集開始(  参照 文字列 &amp;編集文字列　，長整数 &amp;モード，参照 長整数 &amp;入力継続 )</v>
      </c>
      <c r="C208" s="97"/>
      <c r="D208" s="97"/>
    </row>
    <row r="209" spans="1:4" x14ac:dyDescent="0.25">
      <c r="B209" t="str">
        <f t="shared" si="29"/>
        <v xml:space="preserve">    &amp;bt[92] = 0</v>
      </c>
      <c r="C209" s="97"/>
      <c r="D209" s="97"/>
    </row>
    <row r="210" spans="1:4" x14ac:dyDescent="0.25">
      <c r="B210" t="s">
        <v>602</v>
      </c>
      <c r="C210" s="97"/>
      <c r="D210" s="97"/>
    </row>
    <row r="211" spans="1:4" x14ac:dyDescent="0.25">
      <c r="A211">
        <f t="shared" si="30"/>
        <v>93</v>
      </c>
      <c r="B211" t="str">
        <f t="shared" si="31"/>
        <v>手続き定義開始　Bt093::編集開始(  参照 文字列 &amp;編集文字列　，長整数 &amp;モード，参照 長整数 &amp;入力継続 )</v>
      </c>
      <c r="C211" s="97"/>
      <c r="D211" s="97"/>
    </row>
    <row r="212" spans="1:4" x14ac:dyDescent="0.25">
      <c r="B212" t="str">
        <f t="shared" si="29"/>
        <v xml:space="preserve">    &amp;bt[93] = 0</v>
      </c>
      <c r="C212" s="97"/>
      <c r="D212" s="97"/>
    </row>
    <row r="213" spans="1:4" x14ac:dyDescent="0.25">
      <c r="B213" t="s">
        <v>602</v>
      </c>
    </row>
    <row r="214" spans="1:4" x14ac:dyDescent="0.25">
      <c r="A214">
        <f t="shared" si="30"/>
        <v>94</v>
      </c>
      <c r="B214" t="str">
        <f t="shared" si="31"/>
        <v>手続き定義開始　Bt094::編集開始(  参照 文字列 &amp;編集文字列　，長整数 &amp;モード，参照 長整数 &amp;入力継続 )</v>
      </c>
    </row>
    <row r="215" spans="1:4" x14ac:dyDescent="0.25">
      <c r="B215" t="str">
        <f t="shared" si="29"/>
        <v xml:space="preserve">    &amp;bt[94] = 0</v>
      </c>
    </row>
    <row r="216" spans="1:4" x14ac:dyDescent="0.25">
      <c r="B216" t="s">
        <v>602</v>
      </c>
    </row>
    <row r="217" spans="1:4" x14ac:dyDescent="0.25">
      <c r="A217">
        <f t="shared" si="30"/>
        <v>95</v>
      </c>
      <c r="B217" t="str">
        <f t="shared" si="31"/>
        <v>手続き定義開始　Bt095::編集開始(  参照 文字列 &amp;編集文字列　，長整数 &amp;モード，参照 長整数 &amp;入力継続 )</v>
      </c>
    </row>
    <row r="218" spans="1:4" x14ac:dyDescent="0.25">
      <c r="B218" t="str">
        <f t="shared" si="29"/>
        <v xml:space="preserve">    &amp;bt[95] = 0</v>
      </c>
    </row>
    <row r="219" spans="1:4" x14ac:dyDescent="0.25">
      <c r="B219" t="s">
        <v>602</v>
      </c>
    </row>
    <row r="220" spans="1:4" x14ac:dyDescent="0.25">
      <c r="A220">
        <f t="shared" si="30"/>
        <v>96</v>
      </c>
      <c r="B220" t="str">
        <f t="shared" si="31"/>
        <v>手続き定義開始　Bt096::編集開始(  参照 文字列 &amp;編集文字列　，長整数 &amp;モード，参照 長整数 &amp;入力継続 )</v>
      </c>
    </row>
    <row r="221" spans="1:4" x14ac:dyDescent="0.25">
      <c r="B221" t="str">
        <f t="shared" si="29"/>
        <v xml:space="preserve">    &amp;bt[96] = 0</v>
      </c>
    </row>
    <row r="222" spans="1:4" x14ac:dyDescent="0.25">
      <c r="B222" t="s">
        <v>602</v>
      </c>
    </row>
    <row r="223" spans="1:4" x14ac:dyDescent="0.25">
      <c r="A223">
        <f t="shared" si="30"/>
        <v>97</v>
      </c>
      <c r="B223" t="str">
        <f t="shared" si="31"/>
        <v>手続き定義開始　Bt097::編集開始(  参照 文字列 &amp;編集文字列　，長整数 &amp;モード，参照 長整数 &amp;入力継続 )</v>
      </c>
    </row>
    <row r="224" spans="1:4" x14ac:dyDescent="0.25">
      <c r="B224" t="str">
        <f t="shared" ref="B224:B260" si="32">"    &amp;bt["&amp;A223&amp;"] = 0"</f>
        <v xml:space="preserve">    &amp;bt[97] = 0</v>
      </c>
    </row>
    <row r="225" spans="1:2" x14ac:dyDescent="0.25">
      <c r="B225" t="s">
        <v>602</v>
      </c>
    </row>
    <row r="226" spans="1:2" x14ac:dyDescent="0.25">
      <c r="A226">
        <f t="shared" ref="A226:A259" si="33">A223+1</f>
        <v>98</v>
      </c>
      <c r="B226" t="str">
        <f t="shared" ref="B226:B259" si="34">"手続き定義開始　Bt0"&amp;A226 &amp;"::編集開始(  参照 文字列 &amp;編集文字列　，長整数 &amp;モード，参照 長整数 &amp;入力継続 )"</f>
        <v>手続き定義開始　Bt098::編集開始(  参照 文字列 &amp;編集文字列　，長整数 &amp;モード，参照 長整数 &amp;入力継続 )</v>
      </c>
    </row>
    <row r="227" spans="1:2" x14ac:dyDescent="0.25">
      <c r="B227" t="str">
        <f t="shared" si="32"/>
        <v xml:space="preserve">    &amp;bt[98] = 0</v>
      </c>
    </row>
    <row r="228" spans="1:2" x14ac:dyDescent="0.25">
      <c r="B228" t="s">
        <v>602</v>
      </c>
    </row>
    <row r="229" spans="1:2" x14ac:dyDescent="0.25">
      <c r="A229">
        <f t="shared" si="33"/>
        <v>99</v>
      </c>
      <c r="B229" t="str">
        <f t="shared" si="34"/>
        <v>手続き定義開始　Bt099::編集開始(  参照 文字列 &amp;編集文字列　，長整数 &amp;モード，参照 長整数 &amp;入力継続 )</v>
      </c>
    </row>
    <row r="230" spans="1:2" x14ac:dyDescent="0.25">
      <c r="B230" t="str">
        <f t="shared" si="32"/>
        <v xml:space="preserve">    &amp;bt[99] = 0</v>
      </c>
    </row>
    <row r="231" spans="1:2" x14ac:dyDescent="0.25">
      <c r="B231" t="s">
        <v>602</v>
      </c>
    </row>
    <row r="232" spans="1:2" x14ac:dyDescent="0.25">
      <c r="A232">
        <f t="shared" si="33"/>
        <v>100</v>
      </c>
      <c r="B232" t="str">
        <f>"手続き定義開始　Bt"&amp;A232 &amp;"::編集開始(  参照 文字列 &amp;編集文字列　，長整数 &amp;モード，参照 長整数 &amp;入力継続 )"</f>
        <v>手続き定義開始　Bt100::編集開始(  参照 文字列 &amp;編集文字列　，長整数 &amp;モード，参照 長整数 &amp;入力継続 )</v>
      </c>
    </row>
    <row r="233" spans="1:2" x14ac:dyDescent="0.25">
      <c r="B233" t="str">
        <f t="shared" si="32"/>
        <v xml:space="preserve">    &amp;bt[100] = 0</v>
      </c>
    </row>
    <row r="234" spans="1:2" x14ac:dyDescent="0.25">
      <c r="B234" t="s">
        <v>602</v>
      </c>
    </row>
    <row r="235" spans="1:2" x14ac:dyDescent="0.25">
      <c r="A235">
        <f t="shared" si="33"/>
        <v>101</v>
      </c>
      <c r="B235" t="str">
        <f>"手続き定義開始　Bt"&amp;A235 &amp;"::編集開始(  参照 文字列 &amp;編集文字列　，長整数 &amp;モード，参照 長整数 &amp;入力継続 )"</f>
        <v>手続き定義開始　Bt101::編集開始(  参照 文字列 &amp;編集文字列　，長整数 &amp;モード，参照 長整数 &amp;入力継続 )</v>
      </c>
    </row>
    <row r="236" spans="1:2" x14ac:dyDescent="0.25">
      <c r="B236" t="str">
        <f t="shared" si="32"/>
        <v xml:space="preserve">    &amp;bt[101] = 0</v>
      </c>
    </row>
    <row r="237" spans="1:2" x14ac:dyDescent="0.25">
      <c r="B237" t="s">
        <v>602</v>
      </c>
    </row>
    <row r="238" spans="1:2" x14ac:dyDescent="0.25">
      <c r="A238">
        <f t="shared" si="33"/>
        <v>102</v>
      </c>
      <c r="B238" t="str">
        <f t="shared" si="34"/>
        <v>手続き定義開始　Bt0102::編集開始(  参照 文字列 &amp;編集文字列　，長整数 &amp;モード，参照 長整数 &amp;入力継続 )</v>
      </c>
    </row>
    <row r="239" spans="1:2" x14ac:dyDescent="0.25">
      <c r="B239" t="str">
        <f t="shared" si="32"/>
        <v xml:space="preserve">    &amp;bt[102] = 0</v>
      </c>
    </row>
    <row r="240" spans="1:2" x14ac:dyDescent="0.25">
      <c r="B240" t="s">
        <v>602</v>
      </c>
    </row>
    <row r="241" spans="1:2" x14ac:dyDescent="0.25">
      <c r="A241">
        <f t="shared" si="33"/>
        <v>103</v>
      </c>
      <c r="B241" t="str">
        <f t="shared" si="34"/>
        <v>手続き定義開始　Bt0103::編集開始(  参照 文字列 &amp;編集文字列　，長整数 &amp;モード，参照 長整数 &amp;入力継続 )</v>
      </c>
    </row>
    <row r="242" spans="1:2" x14ac:dyDescent="0.25">
      <c r="B242" t="str">
        <f t="shared" si="32"/>
        <v xml:space="preserve">    &amp;bt[103] = 0</v>
      </c>
    </row>
    <row r="243" spans="1:2" x14ac:dyDescent="0.25">
      <c r="B243" t="s">
        <v>602</v>
      </c>
    </row>
    <row r="244" spans="1:2" x14ac:dyDescent="0.25">
      <c r="A244">
        <f t="shared" si="33"/>
        <v>104</v>
      </c>
      <c r="B244" t="str">
        <f t="shared" si="34"/>
        <v>手続き定義開始　Bt0104::編集開始(  参照 文字列 &amp;編集文字列　，長整数 &amp;モード，参照 長整数 &amp;入力継続 )</v>
      </c>
    </row>
    <row r="245" spans="1:2" x14ac:dyDescent="0.25">
      <c r="B245" t="str">
        <f t="shared" si="32"/>
        <v xml:space="preserve">    &amp;bt[104] = 0</v>
      </c>
    </row>
    <row r="246" spans="1:2" x14ac:dyDescent="0.25">
      <c r="B246" t="s">
        <v>602</v>
      </c>
    </row>
    <row r="247" spans="1:2" x14ac:dyDescent="0.25">
      <c r="A247">
        <f t="shared" si="33"/>
        <v>105</v>
      </c>
      <c r="B247" t="str">
        <f t="shared" si="34"/>
        <v>手続き定義開始　Bt0105::編集開始(  参照 文字列 &amp;編集文字列　，長整数 &amp;モード，参照 長整数 &amp;入力継続 )</v>
      </c>
    </row>
    <row r="248" spans="1:2" x14ac:dyDescent="0.25">
      <c r="B248" t="str">
        <f t="shared" si="32"/>
        <v xml:space="preserve">    &amp;bt[105] = 0</v>
      </c>
    </row>
    <row r="249" spans="1:2" x14ac:dyDescent="0.25">
      <c r="B249" t="s">
        <v>602</v>
      </c>
    </row>
    <row r="250" spans="1:2" x14ac:dyDescent="0.25">
      <c r="A250">
        <f t="shared" si="33"/>
        <v>106</v>
      </c>
      <c r="B250" t="str">
        <f t="shared" si="34"/>
        <v>手続き定義開始　Bt0106::編集開始(  参照 文字列 &amp;編集文字列　，長整数 &amp;モード，参照 長整数 &amp;入力継続 )</v>
      </c>
    </row>
    <row r="251" spans="1:2" x14ac:dyDescent="0.25">
      <c r="B251" t="str">
        <f t="shared" si="32"/>
        <v xml:space="preserve">    &amp;bt[106] = 0</v>
      </c>
    </row>
    <row r="252" spans="1:2" x14ac:dyDescent="0.25">
      <c r="B252" t="s">
        <v>602</v>
      </c>
    </row>
    <row r="253" spans="1:2" x14ac:dyDescent="0.25">
      <c r="A253">
        <f t="shared" si="33"/>
        <v>107</v>
      </c>
      <c r="B253" t="str">
        <f t="shared" si="34"/>
        <v>手続き定義開始　Bt0107::編集開始(  参照 文字列 &amp;編集文字列　，長整数 &amp;モード，参照 長整数 &amp;入力継続 )</v>
      </c>
    </row>
    <row r="254" spans="1:2" x14ac:dyDescent="0.25">
      <c r="B254" t="str">
        <f t="shared" si="32"/>
        <v xml:space="preserve">    &amp;bt[107] = 0</v>
      </c>
    </row>
    <row r="255" spans="1:2" x14ac:dyDescent="0.25">
      <c r="B255" t="s">
        <v>602</v>
      </c>
    </row>
    <row r="256" spans="1:2" x14ac:dyDescent="0.25">
      <c r="A256">
        <f t="shared" si="33"/>
        <v>108</v>
      </c>
      <c r="B256" t="str">
        <f t="shared" si="34"/>
        <v>手続き定義開始　Bt0108::編集開始(  参照 文字列 &amp;編集文字列　，長整数 &amp;モード，参照 長整数 &amp;入力継続 )</v>
      </c>
    </row>
    <row r="257" spans="1:2" x14ac:dyDescent="0.25">
      <c r="B257" t="str">
        <f t="shared" si="32"/>
        <v xml:space="preserve">    &amp;bt[108] = 0</v>
      </c>
    </row>
    <row r="258" spans="1:2" x14ac:dyDescent="0.25">
      <c r="B258" t="s">
        <v>602</v>
      </c>
    </row>
    <row r="259" spans="1:2" x14ac:dyDescent="0.25">
      <c r="A259">
        <f t="shared" si="33"/>
        <v>109</v>
      </c>
      <c r="B259" t="str">
        <f t="shared" si="34"/>
        <v>手続き定義開始　Bt0109::編集開始(  参照 文字列 &amp;編集文字列　，長整数 &amp;モード，参照 長整数 &amp;入力継続 )</v>
      </c>
    </row>
    <row r="260" spans="1:2" x14ac:dyDescent="0.25">
      <c r="B260" t="str">
        <f t="shared" si="32"/>
        <v xml:space="preserve">    &amp;bt[109] = 0</v>
      </c>
    </row>
    <row r="261" spans="1:2" x14ac:dyDescent="0.25">
      <c r="B261" t="s">
        <v>602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3BE8-D66F-4497-A9DB-CECCDE895094}">
  <sheetPr codeName="Sheet8"/>
  <dimension ref="A1:AB189"/>
  <sheetViews>
    <sheetView topLeftCell="A133" workbookViewId="0">
      <selection activeCell="A4" sqref="A4:A188"/>
    </sheetView>
  </sheetViews>
  <sheetFormatPr defaultRowHeight="14.25" x14ac:dyDescent="0.25"/>
  <cols>
    <col min="1" max="1" width="17.875" customWidth="1"/>
  </cols>
  <sheetData>
    <row r="1" spans="1:28" x14ac:dyDescent="0.25">
      <c r="A1" t="s">
        <v>603</v>
      </c>
    </row>
    <row r="2" spans="1:28" x14ac:dyDescent="0.25">
      <c r="A2" t="s">
        <v>603</v>
      </c>
      <c r="B2" t="s">
        <v>604</v>
      </c>
      <c r="C2">
        <v>0</v>
      </c>
    </row>
    <row r="3" spans="1:28" x14ac:dyDescent="0.25">
      <c r="A3" t="s">
        <v>603</v>
      </c>
    </row>
    <row r="4" spans="1:28" x14ac:dyDescent="0.25">
      <c r="A4" t="s">
        <v>605</v>
      </c>
      <c r="B4" t="s">
        <v>462</v>
      </c>
      <c r="C4" t="s">
        <v>606</v>
      </c>
      <c r="D4" t="s">
        <v>607</v>
      </c>
      <c r="E4" t="s">
        <v>608</v>
      </c>
      <c r="F4" t="s">
        <v>609</v>
      </c>
      <c r="G4" t="s">
        <v>610</v>
      </c>
      <c r="H4" t="s">
        <v>611</v>
      </c>
      <c r="I4" t="s">
        <v>608</v>
      </c>
      <c r="J4" t="s">
        <v>608</v>
      </c>
      <c r="K4" t="s">
        <v>612</v>
      </c>
      <c r="L4">
        <v>0</v>
      </c>
      <c r="M4">
        <v>0</v>
      </c>
      <c r="N4">
        <v>1</v>
      </c>
      <c r="O4">
        <v>1</v>
      </c>
      <c r="P4">
        <v>1</v>
      </c>
      <c r="Q4" t="s">
        <v>606</v>
      </c>
      <c r="R4" t="s">
        <v>613</v>
      </c>
      <c r="S4" t="s">
        <v>614</v>
      </c>
      <c r="T4">
        <v>0</v>
      </c>
      <c r="U4" t="s">
        <v>614</v>
      </c>
      <c r="V4">
        <v>0</v>
      </c>
      <c r="W4" t="s">
        <v>615</v>
      </c>
      <c r="X4" t="s">
        <v>615</v>
      </c>
      <c r="Y4">
        <v>-1</v>
      </c>
      <c r="Z4" t="s">
        <v>616</v>
      </c>
      <c r="AA4" t="s">
        <v>617</v>
      </c>
      <c r="AB4">
        <v>0</v>
      </c>
    </row>
    <row r="5" spans="1:28" x14ac:dyDescent="0.25">
      <c r="A5" t="s">
        <v>69</v>
      </c>
      <c r="B5" t="s">
        <v>462</v>
      </c>
      <c r="C5" t="s">
        <v>618</v>
      </c>
      <c r="D5" t="s">
        <v>613</v>
      </c>
      <c r="E5" t="s">
        <v>619</v>
      </c>
      <c r="F5">
        <v>2</v>
      </c>
      <c r="G5" t="s">
        <v>619</v>
      </c>
      <c r="H5" t="s">
        <v>619</v>
      </c>
      <c r="I5" t="s">
        <v>612</v>
      </c>
      <c r="J5">
        <v>0</v>
      </c>
      <c r="K5">
        <v>0</v>
      </c>
      <c r="L5">
        <v>2</v>
      </c>
      <c r="M5">
        <v>2</v>
      </c>
      <c r="N5">
        <v>2</v>
      </c>
      <c r="O5" t="s">
        <v>618</v>
      </c>
      <c r="P5" t="s">
        <v>613</v>
      </c>
      <c r="Q5" t="s">
        <v>614</v>
      </c>
      <c r="R5">
        <v>0</v>
      </c>
      <c r="S5" t="s">
        <v>614</v>
      </c>
      <c r="T5">
        <v>0</v>
      </c>
      <c r="U5" t="s">
        <v>615</v>
      </c>
      <c r="V5" t="s">
        <v>615</v>
      </c>
      <c r="W5">
        <v>-1</v>
      </c>
      <c r="X5" t="s">
        <v>616</v>
      </c>
      <c r="Y5" t="s">
        <v>617</v>
      </c>
      <c r="Z5">
        <v>0</v>
      </c>
    </row>
    <row r="6" spans="1:28" x14ac:dyDescent="0.25">
      <c r="A6" t="s">
        <v>79</v>
      </c>
      <c r="B6" t="s">
        <v>620</v>
      </c>
      <c r="C6" t="s">
        <v>621</v>
      </c>
      <c r="D6" t="s">
        <v>607</v>
      </c>
      <c r="E6" t="s">
        <v>619</v>
      </c>
      <c r="F6" t="s">
        <v>622</v>
      </c>
      <c r="G6" t="s">
        <v>619</v>
      </c>
      <c r="H6" t="s">
        <v>619</v>
      </c>
      <c r="I6" t="s">
        <v>612</v>
      </c>
      <c r="J6">
        <v>0</v>
      </c>
      <c r="K6">
        <v>0</v>
      </c>
      <c r="L6">
        <v>3</v>
      </c>
      <c r="M6">
        <v>3</v>
      </c>
      <c r="N6">
        <v>3</v>
      </c>
      <c r="O6" t="s">
        <v>621</v>
      </c>
      <c r="P6" t="s">
        <v>613</v>
      </c>
      <c r="Q6" t="s">
        <v>614</v>
      </c>
      <c r="R6">
        <v>0</v>
      </c>
      <c r="S6" t="s">
        <v>614</v>
      </c>
      <c r="T6">
        <v>0</v>
      </c>
      <c r="U6" t="s">
        <v>615</v>
      </c>
      <c r="V6" t="s">
        <v>615</v>
      </c>
      <c r="W6">
        <v>-1</v>
      </c>
      <c r="X6" t="s">
        <v>623</v>
      </c>
      <c r="Y6" t="s">
        <v>617</v>
      </c>
      <c r="Z6">
        <v>0</v>
      </c>
    </row>
    <row r="7" spans="1:28" x14ac:dyDescent="0.25">
      <c r="A7" t="s">
        <v>74</v>
      </c>
      <c r="B7" t="s">
        <v>620</v>
      </c>
      <c r="C7" t="s">
        <v>624</v>
      </c>
      <c r="D7" t="s">
        <v>607</v>
      </c>
      <c r="E7" t="s">
        <v>619</v>
      </c>
      <c r="F7" t="s">
        <v>622</v>
      </c>
      <c r="G7" t="s">
        <v>619</v>
      </c>
      <c r="H7" t="s">
        <v>619</v>
      </c>
      <c r="I7" t="s">
        <v>612</v>
      </c>
      <c r="J7">
        <v>0</v>
      </c>
      <c r="K7">
        <v>0</v>
      </c>
      <c r="L7">
        <v>4</v>
      </c>
      <c r="M7">
        <v>4</v>
      </c>
      <c r="N7">
        <v>4</v>
      </c>
      <c r="O7" t="s">
        <v>624</v>
      </c>
      <c r="P7" t="s">
        <v>613</v>
      </c>
      <c r="Q7" t="s">
        <v>614</v>
      </c>
      <c r="R7">
        <v>0</v>
      </c>
      <c r="S7" t="s">
        <v>614</v>
      </c>
      <c r="T7">
        <v>0</v>
      </c>
      <c r="U7" t="s">
        <v>615</v>
      </c>
      <c r="V7" t="s">
        <v>615</v>
      </c>
      <c r="W7">
        <v>-1</v>
      </c>
      <c r="X7" t="s">
        <v>623</v>
      </c>
      <c r="Y7" t="s">
        <v>617</v>
      </c>
      <c r="Z7">
        <v>0</v>
      </c>
    </row>
    <row r="8" spans="1:28" x14ac:dyDescent="0.25">
      <c r="A8" t="s">
        <v>102</v>
      </c>
      <c r="B8" t="s">
        <v>625</v>
      </c>
      <c r="C8" t="s">
        <v>626</v>
      </c>
      <c r="D8" t="s">
        <v>607</v>
      </c>
      <c r="E8" t="s">
        <v>619</v>
      </c>
      <c r="F8" t="s">
        <v>627</v>
      </c>
      <c r="G8" t="s">
        <v>619</v>
      </c>
      <c r="H8" t="s">
        <v>619</v>
      </c>
      <c r="I8" t="s">
        <v>612</v>
      </c>
      <c r="J8">
        <v>0</v>
      </c>
      <c r="K8">
        <v>0</v>
      </c>
      <c r="L8">
        <v>5</v>
      </c>
      <c r="M8">
        <v>5</v>
      </c>
      <c r="N8">
        <v>5</v>
      </c>
      <c r="O8" t="s">
        <v>626</v>
      </c>
      <c r="P8" t="s">
        <v>613</v>
      </c>
      <c r="Q8" t="s">
        <v>614</v>
      </c>
      <c r="R8">
        <v>0</v>
      </c>
      <c r="S8" t="s">
        <v>614</v>
      </c>
      <c r="T8">
        <v>0</v>
      </c>
      <c r="U8" t="s">
        <v>615</v>
      </c>
      <c r="V8" t="s">
        <v>615</v>
      </c>
      <c r="W8">
        <v>-1</v>
      </c>
      <c r="X8" t="s">
        <v>628</v>
      </c>
      <c r="Y8" t="s">
        <v>617</v>
      </c>
      <c r="Z8">
        <v>0</v>
      </c>
    </row>
    <row r="9" spans="1:28" x14ac:dyDescent="0.25">
      <c r="A9" t="s">
        <v>82</v>
      </c>
      <c r="B9" t="s">
        <v>462</v>
      </c>
      <c r="C9" t="s">
        <v>629</v>
      </c>
      <c r="D9" t="s">
        <v>607</v>
      </c>
      <c r="E9" t="s">
        <v>619</v>
      </c>
      <c r="F9" t="s">
        <v>619</v>
      </c>
      <c r="G9" t="s">
        <v>608</v>
      </c>
      <c r="H9" t="s">
        <v>612</v>
      </c>
      <c r="I9">
        <v>0</v>
      </c>
      <c r="J9">
        <v>0</v>
      </c>
      <c r="K9">
        <v>6</v>
      </c>
      <c r="L9">
        <v>6</v>
      </c>
      <c r="M9">
        <v>6</v>
      </c>
      <c r="N9" t="s">
        <v>629</v>
      </c>
      <c r="O9" t="s">
        <v>613</v>
      </c>
      <c r="P9" t="s">
        <v>614</v>
      </c>
      <c r="Q9">
        <v>0</v>
      </c>
      <c r="R9" t="s">
        <v>614</v>
      </c>
      <c r="S9">
        <v>0</v>
      </c>
      <c r="T9" t="s">
        <v>615</v>
      </c>
      <c r="U9" t="s">
        <v>615</v>
      </c>
      <c r="V9">
        <v>-1</v>
      </c>
      <c r="W9" t="s">
        <v>616</v>
      </c>
      <c r="X9" t="s">
        <v>617</v>
      </c>
      <c r="Y9">
        <v>0</v>
      </c>
    </row>
    <row r="10" spans="1:28" x14ac:dyDescent="0.25">
      <c r="A10" t="s">
        <v>90</v>
      </c>
      <c r="B10" t="s">
        <v>625</v>
      </c>
      <c r="C10" t="s">
        <v>629</v>
      </c>
      <c r="D10" t="s">
        <v>607</v>
      </c>
      <c r="E10" t="s">
        <v>619</v>
      </c>
      <c r="F10" t="s">
        <v>630</v>
      </c>
      <c r="G10" t="s">
        <v>619</v>
      </c>
      <c r="H10" t="s">
        <v>608</v>
      </c>
      <c r="I10" t="s">
        <v>612</v>
      </c>
      <c r="J10">
        <v>0</v>
      </c>
      <c r="K10">
        <v>0</v>
      </c>
      <c r="L10">
        <v>7</v>
      </c>
      <c r="M10">
        <v>7</v>
      </c>
      <c r="N10">
        <v>7</v>
      </c>
      <c r="O10" t="s">
        <v>629</v>
      </c>
      <c r="P10" t="s">
        <v>613</v>
      </c>
      <c r="Q10" t="s">
        <v>614</v>
      </c>
      <c r="R10">
        <v>0</v>
      </c>
      <c r="S10" t="s">
        <v>614</v>
      </c>
      <c r="T10">
        <v>0</v>
      </c>
      <c r="U10" t="s">
        <v>615</v>
      </c>
      <c r="V10" t="s">
        <v>615</v>
      </c>
      <c r="W10">
        <v>-1</v>
      </c>
      <c r="X10" t="s">
        <v>628</v>
      </c>
      <c r="Y10" t="s">
        <v>617</v>
      </c>
      <c r="Z10">
        <v>0</v>
      </c>
    </row>
    <row r="11" spans="1:28" x14ac:dyDescent="0.25">
      <c r="A11" t="s">
        <v>95</v>
      </c>
      <c r="B11" t="s">
        <v>631</v>
      </c>
      <c r="C11" t="s">
        <v>618</v>
      </c>
      <c r="D11" t="s">
        <v>607</v>
      </c>
      <c r="E11" t="s">
        <v>619</v>
      </c>
      <c r="F11" t="s">
        <v>632</v>
      </c>
      <c r="G11" t="s">
        <v>619</v>
      </c>
      <c r="H11" t="s">
        <v>619</v>
      </c>
      <c r="I11" t="s">
        <v>612</v>
      </c>
      <c r="J11">
        <v>0</v>
      </c>
      <c r="K11">
        <v>0</v>
      </c>
      <c r="L11">
        <v>8</v>
      </c>
      <c r="M11">
        <v>8</v>
      </c>
      <c r="N11">
        <v>8</v>
      </c>
      <c r="O11" t="s">
        <v>618</v>
      </c>
      <c r="P11" t="s">
        <v>613</v>
      </c>
      <c r="Q11" t="s">
        <v>614</v>
      </c>
      <c r="R11">
        <v>0</v>
      </c>
      <c r="S11" t="s">
        <v>614</v>
      </c>
      <c r="T11">
        <v>0</v>
      </c>
      <c r="U11" t="s">
        <v>615</v>
      </c>
      <c r="V11" t="s">
        <v>615</v>
      </c>
      <c r="W11">
        <v>-1</v>
      </c>
      <c r="X11" t="s">
        <v>633</v>
      </c>
      <c r="Y11" t="s">
        <v>617</v>
      </c>
      <c r="Z11">
        <v>0</v>
      </c>
    </row>
    <row r="12" spans="1:28" x14ac:dyDescent="0.25">
      <c r="A12" t="s">
        <v>99</v>
      </c>
      <c r="B12" t="s">
        <v>625</v>
      </c>
      <c r="C12" t="s">
        <v>634</v>
      </c>
      <c r="D12" t="s">
        <v>607</v>
      </c>
      <c r="E12" t="s">
        <v>619</v>
      </c>
      <c r="F12" t="s">
        <v>635</v>
      </c>
      <c r="G12" t="s">
        <v>619</v>
      </c>
      <c r="H12" t="s">
        <v>619</v>
      </c>
      <c r="I12" t="s">
        <v>612</v>
      </c>
      <c r="J12">
        <v>0</v>
      </c>
      <c r="K12">
        <v>0</v>
      </c>
      <c r="L12">
        <v>9</v>
      </c>
      <c r="M12">
        <v>9</v>
      </c>
      <c r="N12">
        <v>9</v>
      </c>
      <c r="O12" t="s">
        <v>634</v>
      </c>
      <c r="P12" t="s">
        <v>613</v>
      </c>
      <c r="Q12" t="s">
        <v>614</v>
      </c>
      <c r="R12">
        <v>0</v>
      </c>
      <c r="S12" t="s">
        <v>614</v>
      </c>
      <c r="T12">
        <v>0</v>
      </c>
      <c r="U12" t="s">
        <v>615</v>
      </c>
      <c r="V12" t="s">
        <v>615</v>
      </c>
      <c r="W12">
        <v>-1</v>
      </c>
      <c r="X12" t="s">
        <v>628</v>
      </c>
      <c r="Y12" t="s">
        <v>617</v>
      </c>
      <c r="Z12">
        <v>0</v>
      </c>
    </row>
    <row r="13" spans="1:28" x14ac:dyDescent="0.25">
      <c r="A13" t="s">
        <v>108</v>
      </c>
      <c r="B13" t="s">
        <v>625</v>
      </c>
      <c r="C13" t="s">
        <v>606</v>
      </c>
      <c r="D13" t="s">
        <v>607</v>
      </c>
      <c r="E13" t="s">
        <v>619</v>
      </c>
      <c r="F13" t="s">
        <v>619</v>
      </c>
      <c r="G13" t="s">
        <v>619</v>
      </c>
      <c r="H13" t="s">
        <v>612</v>
      </c>
      <c r="I13">
        <v>0</v>
      </c>
      <c r="J13">
        <v>0</v>
      </c>
      <c r="K13">
        <v>10</v>
      </c>
      <c r="L13">
        <v>10</v>
      </c>
      <c r="M13">
        <v>10</v>
      </c>
      <c r="N13" t="s">
        <v>606</v>
      </c>
      <c r="O13" t="s">
        <v>613</v>
      </c>
      <c r="P13" t="s">
        <v>614</v>
      </c>
      <c r="Q13">
        <v>0</v>
      </c>
      <c r="R13" t="s">
        <v>614</v>
      </c>
      <c r="S13">
        <v>0</v>
      </c>
      <c r="T13" t="s">
        <v>615</v>
      </c>
      <c r="U13" t="s">
        <v>615</v>
      </c>
      <c r="V13">
        <v>-1</v>
      </c>
      <c r="W13" t="s">
        <v>628</v>
      </c>
      <c r="X13" t="s">
        <v>617</v>
      </c>
      <c r="Y13">
        <v>0</v>
      </c>
    </row>
    <row r="14" spans="1:28" x14ac:dyDescent="0.25">
      <c r="A14" t="s">
        <v>136</v>
      </c>
      <c r="B14" t="s">
        <v>625</v>
      </c>
      <c r="C14" t="s">
        <v>606</v>
      </c>
      <c r="D14" t="s">
        <v>607</v>
      </c>
      <c r="E14" t="s">
        <v>619</v>
      </c>
      <c r="F14" t="s">
        <v>636</v>
      </c>
      <c r="G14" t="s">
        <v>619</v>
      </c>
      <c r="H14" t="s">
        <v>619</v>
      </c>
      <c r="I14" t="s">
        <v>612</v>
      </c>
      <c r="J14">
        <v>0</v>
      </c>
      <c r="K14">
        <v>0</v>
      </c>
      <c r="L14">
        <v>11</v>
      </c>
      <c r="M14">
        <v>11</v>
      </c>
      <c r="N14">
        <v>11</v>
      </c>
      <c r="O14" t="s">
        <v>606</v>
      </c>
      <c r="P14" t="s">
        <v>613</v>
      </c>
      <c r="Q14" t="s">
        <v>614</v>
      </c>
      <c r="R14">
        <v>0</v>
      </c>
      <c r="S14" t="s">
        <v>614</v>
      </c>
      <c r="T14">
        <v>0</v>
      </c>
      <c r="U14" t="s">
        <v>615</v>
      </c>
      <c r="V14" t="s">
        <v>615</v>
      </c>
      <c r="W14">
        <v>-1</v>
      </c>
      <c r="X14" t="s">
        <v>628</v>
      </c>
      <c r="Y14" t="s">
        <v>617</v>
      </c>
      <c r="Z14">
        <v>0</v>
      </c>
    </row>
    <row r="15" spans="1:28" x14ac:dyDescent="0.25">
      <c r="A15" t="s">
        <v>112</v>
      </c>
      <c r="B15" t="s">
        <v>625</v>
      </c>
      <c r="C15" t="s">
        <v>634</v>
      </c>
      <c r="D15" t="s">
        <v>607</v>
      </c>
      <c r="E15" t="s">
        <v>619</v>
      </c>
      <c r="F15" t="s">
        <v>619</v>
      </c>
      <c r="G15" t="s">
        <v>619</v>
      </c>
      <c r="H15" t="s">
        <v>612</v>
      </c>
      <c r="I15">
        <v>0</v>
      </c>
      <c r="J15">
        <v>0</v>
      </c>
      <c r="K15">
        <v>12</v>
      </c>
      <c r="L15">
        <v>12</v>
      </c>
      <c r="M15">
        <v>12</v>
      </c>
      <c r="N15" t="s">
        <v>634</v>
      </c>
      <c r="O15" t="s">
        <v>613</v>
      </c>
      <c r="P15" t="s">
        <v>614</v>
      </c>
      <c r="Q15">
        <v>0</v>
      </c>
      <c r="R15" t="s">
        <v>614</v>
      </c>
      <c r="S15">
        <v>0</v>
      </c>
      <c r="T15" t="s">
        <v>615</v>
      </c>
      <c r="U15" t="s">
        <v>615</v>
      </c>
      <c r="V15">
        <v>-1</v>
      </c>
      <c r="W15" t="s">
        <v>628</v>
      </c>
      <c r="X15" t="s">
        <v>617</v>
      </c>
      <c r="Y15">
        <v>0</v>
      </c>
    </row>
    <row r="16" spans="1:28" x14ac:dyDescent="0.25">
      <c r="A16" t="s">
        <v>116</v>
      </c>
      <c r="B16" t="s">
        <v>625</v>
      </c>
      <c r="C16" t="s">
        <v>637</v>
      </c>
      <c r="D16" t="s">
        <v>607</v>
      </c>
      <c r="E16" t="s">
        <v>619</v>
      </c>
      <c r="F16" t="s">
        <v>619</v>
      </c>
      <c r="G16" t="s">
        <v>619</v>
      </c>
      <c r="H16" t="s">
        <v>612</v>
      </c>
      <c r="I16">
        <v>0</v>
      </c>
      <c r="J16">
        <v>0</v>
      </c>
      <c r="K16">
        <v>13</v>
      </c>
      <c r="L16">
        <v>13</v>
      </c>
      <c r="M16">
        <v>13</v>
      </c>
      <c r="N16" t="s">
        <v>637</v>
      </c>
      <c r="O16" t="s">
        <v>613</v>
      </c>
      <c r="P16" t="s">
        <v>614</v>
      </c>
      <c r="Q16">
        <v>0</v>
      </c>
      <c r="R16" t="s">
        <v>614</v>
      </c>
      <c r="S16">
        <v>0</v>
      </c>
      <c r="T16" t="s">
        <v>615</v>
      </c>
      <c r="U16" t="s">
        <v>615</v>
      </c>
      <c r="V16">
        <v>-1</v>
      </c>
      <c r="W16" t="s">
        <v>628</v>
      </c>
      <c r="X16" t="s">
        <v>617</v>
      </c>
      <c r="Y16">
        <v>0</v>
      </c>
    </row>
    <row r="17" spans="1:26" x14ac:dyDescent="0.25">
      <c r="A17" t="s">
        <v>119</v>
      </c>
      <c r="B17" t="s">
        <v>625</v>
      </c>
      <c r="C17" t="s">
        <v>637</v>
      </c>
      <c r="D17" t="s">
        <v>607</v>
      </c>
      <c r="E17" t="s">
        <v>619</v>
      </c>
      <c r="F17" t="s">
        <v>619</v>
      </c>
      <c r="G17" t="s">
        <v>619</v>
      </c>
      <c r="H17">
        <v>3210</v>
      </c>
      <c r="I17" t="s">
        <v>612</v>
      </c>
      <c r="J17">
        <v>0</v>
      </c>
      <c r="K17">
        <v>0</v>
      </c>
      <c r="L17">
        <v>14</v>
      </c>
      <c r="M17">
        <v>14</v>
      </c>
      <c r="N17">
        <v>14</v>
      </c>
      <c r="O17" t="s">
        <v>637</v>
      </c>
      <c r="P17" t="s">
        <v>613</v>
      </c>
      <c r="Q17" t="s">
        <v>614</v>
      </c>
      <c r="R17">
        <v>0</v>
      </c>
      <c r="S17" t="s">
        <v>614</v>
      </c>
      <c r="T17">
        <v>0</v>
      </c>
      <c r="U17" t="s">
        <v>615</v>
      </c>
      <c r="V17" t="s">
        <v>615</v>
      </c>
      <c r="W17">
        <v>-1</v>
      </c>
      <c r="X17" t="s">
        <v>628</v>
      </c>
      <c r="Y17" t="s">
        <v>617</v>
      </c>
      <c r="Z17">
        <v>0</v>
      </c>
    </row>
    <row r="18" spans="1:26" x14ac:dyDescent="0.25">
      <c r="A18" t="s">
        <v>127</v>
      </c>
      <c r="B18" t="s">
        <v>625</v>
      </c>
      <c r="C18" t="s">
        <v>606</v>
      </c>
      <c r="D18" t="s">
        <v>607</v>
      </c>
      <c r="E18" t="s">
        <v>619</v>
      </c>
      <c r="F18" t="s">
        <v>638</v>
      </c>
      <c r="G18" t="s">
        <v>619</v>
      </c>
      <c r="H18" t="s">
        <v>619</v>
      </c>
      <c r="I18" t="s">
        <v>612</v>
      </c>
      <c r="J18">
        <v>0</v>
      </c>
      <c r="K18">
        <v>0</v>
      </c>
      <c r="L18">
        <v>15</v>
      </c>
      <c r="M18">
        <v>15</v>
      </c>
      <c r="N18">
        <v>15</v>
      </c>
      <c r="O18" t="s">
        <v>606</v>
      </c>
      <c r="P18" t="s">
        <v>613</v>
      </c>
      <c r="Q18" t="s">
        <v>614</v>
      </c>
      <c r="R18">
        <v>0</v>
      </c>
      <c r="S18" t="s">
        <v>614</v>
      </c>
      <c r="T18">
        <v>0</v>
      </c>
      <c r="U18" t="s">
        <v>615</v>
      </c>
      <c r="V18" t="s">
        <v>615</v>
      </c>
      <c r="W18">
        <v>-1</v>
      </c>
      <c r="X18" t="s">
        <v>628</v>
      </c>
      <c r="Y18" t="s">
        <v>617</v>
      </c>
      <c r="Z18">
        <v>0</v>
      </c>
    </row>
    <row r="19" spans="1:26" x14ac:dyDescent="0.25">
      <c r="A19" t="s">
        <v>122</v>
      </c>
      <c r="B19" t="s">
        <v>625</v>
      </c>
      <c r="C19" t="s">
        <v>637</v>
      </c>
      <c r="D19" t="s">
        <v>607</v>
      </c>
      <c r="E19" t="s">
        <v>619</v>
      </c>
      <c r="F19" t="s">
        <v>619</v>
      </c>
      <c r="G19" t="s">
        <v>619</v>
      </c>
      <c r="H19" t="s">
        <v>612</v>
      </c>
      <c r="I19">
        <v>0</v>
      </c>
      <c r="J19">
        <v>0</v>
      </c>
      <c r="K19">
        <v>16</v>
      </c>
      <c r="L19">
        <v>16</v>
      </c>
      <c r="M19">
        <v>16</v>
      </c>
      <c r="N19" t="s">
        <v>637</v>
      </c>
      <c r="O19" t="s">
        <v>613</v>
      </c>
      <c r="P19" t="s">
        <v>614</v>
      </c>
      <c r="Q19">
        <v>0</v>
      </c>
      <c r="R19" t="s">
        <v>614</v>
      </c>
      <c r="S19">
        <v>0</v>
      </c>
      <c r="T19" t="s">
        <v>615</v>
      </c>
      <c r="U19" t="s">
        <v>615</v>
      </c>
      <c r="V19">
        <v>-1</v>
      </c>
      <c r="W19" t="s">
        <v>628</v>
      </c>
      <c r="X19" t="s">
        <v>617</v>
      </c>
      <c r="Y19">
        <v>0</v>
      </c>
    </row>
    <row r="20" spans="1:26" x14ac:dyDescent="0.25">
      <c r="A20" t="s">
        <v>133</v>
      </c>
      <c r="B20" t="s">
        <v>625</v>
      </c>
      <c r="C20" t="s">
        <v>637</v>
      </c>
      <c r="D20" t="s">
        <v>607</v>
      </c>
      <c r="E20" t="s">
        <v>619</v>
      </c>
      <c r="F20" t="s">
        <v>619</v>
      </c>
      <c r="G20" t="s">
        <v>619</v>
      </c>
      <c r="H20" t="s">
        <v>612</v>
      </c>
      <c r="I20">
        <v>0</v>
      </c>
      <c r="J20">
        <v>0</v>
      </c>
      <c r="K20">
        <v>17</v>
      </c>
      <c r="L20">
        <v>17</v>
      </c>
      <c r="M20">
        <v>17</v>
      </c>
      <c r="N20" t="s">
        <v>637</v>
      </c>
      <c r="O20" t="s">
        <v>613</v>
      </c>
      <c r="P20" t="s">
        <v>614</v>
      </c>
      <c r="Q20">
        <v>0</v>
      </c>
      <c r="R20" t="s">
        <v>614</v>
      </c>
      <c r="S20">
        <v>0</v>
      </c>
      <c r="T20" t="s">
        <v>615</v>
      </c>
      <c r="U20" t="s">
        <v>615</v>
      </c>
      <c r="V20">
        <v>-1</v>
      </c>
      <c r="W20" t="s">
        <v>628</v>
      </c>
      <c r="X20" t="s">
        <v>617</v>
      </c>
      <c r="Y20">
        <v>0</v>
      </c>
    </row>
    <row r="21" spans="1:26" x14ac:dyDescent="0.25">
      <c r="A21" t="s">
        <v>159</v>
      </c>
      <c r="B21" t="s">
        <v>625</v>
      </c>
      <c r="C21" t="s">
        <v>606</v>
      </c>
      <c r="D21" t="s">
        <v>607</v>
      </c>
      <c r="E21" t="s">
        <v>619</v>
      </c>
      <c r="F21" t="s">
        <v>619</v>
      </c>
      <c r="G21" t="s">
        <v>619</v>
      </c>
      <c r="H21" t="s">
        <v>612</v>
      </c>
      <c r="I21">
        <v>0</v>
      </c>
      <c r="J21">
        <v>0</v>
      </c>
      <c r="K21">
        <v>18</v>
      </c>
      <c r="L21">
        <v>18</v>
      </c>
      <c r="M21">
        <v>18</v>
      </c>
      <c r="N21" t="s">
        <v>606</v>
      </c>
      <c r="O21" t="s">
        <v>613</v>
      </c>
      <c r="P21" t="s">
        <v>614</v>
      </c>
      <c r="Q21">
        <v>0</v>
      </c>
      <c r="R21" t="s">
        <v>614</v>
      </c>
      <c r="S21">
        <v>0</v>
      </c>
      <c r="T21" t="s">
        <v>615</v>
      </c>
      <c r="U21" t="s">
        <v>615</v>
      </c>
      <c r="V21">
        <v>-1</v>
      </c>
      <c r="W21" t="s">
        <v>628</v>
      </c>
      <c r="X21" t="s">
        <v>617</v>
      </c>
      <c r="Y21">
        <v>0</v>
      </c>
    </row>
    <row r="22" spans="1:26" x14ac:dyDescent="0.25">
      <c r="A22" t="s">
        <v>639</v>
      </c>
      <c r="B22" t="s">
        <v>462</v>
      </c>
      <c r="C22" t="s">
        <v>637</v>
      </c>
      <c r="D22" t="s">
        <v>607</v>
      </c>
      <c r="E22" t="s">
        <v>619</v>
      </c>
      <c r="F22" t="s">
        <v>619</v>
      </c>
      <c r="G22" t="s">
        <v>619</v>
      </c>
      <c r="H22" t="s">
        <v>612</v>
      </c>
      <c r="I22">
        <v>0</v>
      </c>
      <c r="J22">
        <v>0</v>
      </c>
      <c r="K22">
        <v>19</v>
      </c>
      <c r="L22">
        <v>19</v>
      </c>
      <c r="M22">
        <v>19</v>
      </c>
      <c r="N22" t="s">
        <v>637</v>
      </c>
      <c r="O22" t="s">
        <v>613</v>
      </c>
      <c r="P22" t="s">
        <v>614</v>
      </c>
      <c r="Q22">
        <v>0</v>
      </c>
      <c r="R22" t="s">
        <v>614</v>
      </c>
      <c r="S22">
        <v>0</v>
      </c>
      <c r="T22" t="s">
        <v>615</v>
      </c>
      <c r="U22" t="s">
        <v>615</v>
      </c>
      <c r="V22">
        <v>-1</v>
      </c>
      <c r="W22" t="s">
        <v>616</v>
      </c>
      <c r="X22" t="s">
        <v>617</v>
      </c>
      <c r="Y22">
        <v>0</v>
      </c>
    </row>
    <row r="23" spans="1:26" x14ac:dyDescent="0.25">
      <c r="A23" t="s">
        <v>267</v>
      </c>
      <c r="B23" t="s">
        <v>625</v>
      </c>
      <c r="C23" t="s">
        <v>629</v>
      </c>
      <c r="D23" t="s">
        <v>607</v>
      </c>
      <c r="E23" t="s">
        <v>619</v>
      </c>
      <c r="F23" t="s">
        <v>640</v>
      </c>
      <c r="G23" t="s">
        <v>619</v>
      </c>
      <c r="H23" t="s">
        <v>619</v>
      </c>
      <c r="I23" t="s">
        <v>612</v>
      </c>
      <c r="J23">
        <v>0</v>
      </c>
      <c r="K23">
        <v>0</v>
      </c>
      <c r="L23">
        <v>20</v>
      </c>
      <c r="M23">
        <v>20</v>
      </c>
      <c r="N23">
        <v>20</v>
      </c>
      <c r="O23" t="s">
        <v>629</v>
      </c>
      <c r="P23" t="s">
        <v>613</v>
      </c>
      <c r="Q23" t="s">
        <v>614</v>
      </c>
      <c r="R23">
        <v>0</v>
      </c>
      <c r="S23" t="s">
        <v>614</v>
      </c>
      <c r="T23">
        <v>0</v>
      </c>
      <c r="U23" t="s">
        <v>615</v>
      </c>
      <c r="V23" t="s">
        <v>615</v>
      </c>
      <c r="W23">
        <v>-1</v>
      </c>
      <c r="X23" t="s">
        <v>628</v>
      </c>
      <c r="Y23" t="s">
        <v>617</v>
      </c>
      <c r="Z23">
        <v>0</v>
      </c>
    </row>
    <row r="24" spans="1:26" x14ac:dyDescent="0.25">
      <c r="A24" t="s">
        <v>641</v>
      </c>
      <c r="B24" t="s">
        <v>462</v>
      </c>
      <c r="C24" t="s">
        <v>637</v>
      </c>
      <c r="D24" t="s">
        <v>607</v>
      </c>
      <c r="E24" t="s">
        <v>619</v>
      </c>
      <c r="F24" t="s">
        <v>619</v>
      </c>
      <c r="G24" t="s">
        <v>619</v>
      </c>
      <c r="H24" t="s">
        <v>612</v>
      </c>
      <c r="I24">
        <v>0</v>
      </c>
      <c r="J24">
        <v>0</v>
      </c>
      <c r="K24">
        <v>21</v>
      </c>
      <c r="L24">
        <v>21</v>
      </c>
      <c r="M24">
        <v>21</v>
      </c>
      <c r="N24" t="s">
        <v>637</v>
      </c>
      <c r="O24" t="s">
        <v>613</v>
      </c>
      <c r="P24" t="s">
        <v>614</v>
      </c>
      <c r="Q24">
        <v>0</v>
      </c>
      <c r="R24" t="s">
        <v>614</v>
      </c>
      <c r="S24">
        <v>0</v>
      </c>
      <c r="T24" t="s">
        <v>615</v>
      </c>
      <c r="U24" t="s">
        <v>615</v>
      </c>
      <c r="V24">
        <v>-1</v>
      </c>
      <c r="W24" t="s">
        <v>616</v>
      </c>
      <c r="X24" t="s">
        <v>617</v>
      </c>
      <c r="Y24">
        <v>0</v>
      </c>
    </row>
    <row r="25" spans="1:26" x14ac:dyDescent="0.25">
      <c r="A25" t="s">
        <v>275</v>
      </c>
      <c r="B25" t="s">
        <v>625</v>
      </c>
      <c r="C25" t="s">
        <v>629</v>
      </c>
      <c r="D25" t="s">
        <v>607</v>
      </c>
      <c r="E25" t="s">
        <v>619</v>
      </c>
      <c r="F25" t="s">
        <v>640</v>
      </c>
      <c r="G25" t="s">
        <v>619</v>
      </c>
      <c r="H25" t="s">
        <v>619</v>
      </c>
      <c r="I25" t="s">
        <v>612</v>
      </c>
      <c r="J25">
        <v>0</v>
      </c>
      <c r="K25">
        <v>0</v>
      </c>
      <c r="L25">
        <v>22</v>
      </c>
      <c r="M25">
        <v>22</v>
      </c>
      <c r="N25">
        <v>22</v>
      </c>
      <c r="O25" t="s">
        <v>629</v>
      </c>
      <c r="P25" t="s">
        <v>613</v>
      </c>
      <c r="Q25" t="s">
        <v>614</v>
      </c>
      <c r="R25">
        <v>0</v>
      </c>
      <c r="S25" t="s">
        <v>614</v>
      </c>
      <c r="T25">
        <v>0</v>
      </c>
      <c r="U25" t="s">
        <v>615</v>
      </c>
      <c r="V25" t="s">
        <v>615</v>
      </c>
      <c r="W25">
        <v>-1</v>
      </c>
      <c r="X25" t="s">
        <v>628</v>
      </c>
      <c r="Y25" t="s">
        <v>617</v>
      </c>
      <c r="Z25">
        <v>0</v>
      </c>
    </row>
    <row r="26" spans="1:26" x14ac:dyDescent="0.25">
      <c r="A26" t="s">
        <v>279</v>
      </c>
      <c r="B26" t="s">
        <v>625</v>
      </c>
      <c r="C26" t="s">
        <v>637</v>
      </c>
      <c r="D26" t="s">
        <v>607</v>
      </c>
      <c r="E26" t="s">
        <v>619</v>
      </c>
      <c r="F26" t="s">
        <v>619</v>
      </c>
      <c r="G26" t="s">
        <v>619</v>
      </c>
      <c r="H26" t="s">
        <v>612</v>
      </c>
      <c r="I26">
        <v>0</v>
      </c>
      <c r="J26">
        <v>0</v>
      </c>
      <c r="K26">
        <v>23</v>
      </c>
      <c r="L26">
        <v>23</v>
      </c>
      <c r="M26">
        <v>23</v>
      </c>
      <c r="N26" t="s">
        <v>637</v>
      </c>
      <c r="O26" t="s">
        <v>613</v>
      </c>
      <c r="P26" t="s">
        <v>614</v>
      </c>
      <c r="Q26">
        <v>0</v>
      </c>
      <c r="R26" t="s">
        <v>614</v>
      </c>
      <c r="S26">
        <v>0</v>
      </c>
      <c r="T26" t="s">
        <v>615</v>
      </c>
      <c r="U26" t="s">
        <v>615</v>
      </c>
      <c r="V26">
        <v>-1</v>
      </c>
      <c r="W26" t="s">
        <v>628</v>
      </c>
      <c r="X26" t="s">
        <v>617</v>
      </c>
      <c r="Y26">
        <v>0</v>
      </c>
    </row>
    <row r="27" spans="1:26" x14ac:dyDescent="0.25">
      <c r="A27" t="s">
        <v>282</v>
      </c>
      <c r="B27" t="s">
        <v>625</v>
      </c>
      <c r="C27" t="s">
        <v>637</v>
      </c>
      <c r="D27" t="s">
        <v>607</v>
      </c>
      <c r="E27" t="s">
        <v>619</v>
      </c>
      <c r="F27" t="s">
        <v>619</v>
      </c>
      <c r="G27" t="s">
        <v>619</v>
      </c>
      <c r="H27" t="s">
        <v>612</v>
      </c>
      <c r="I27">
        <v>0</v>
      </c>
      <c r="J27">
        <v>0</v>
      </c>
      <c r="K27">
        <v>24</v>
      </c>
      <c r="L27">
        <v>24</v>
      </c>
      <c r="M27">
        <v>24</v>
      </c>
      <c r="N27" t="s">
        <v>637</v>
      </c>
      <c r="O27" t="s">
        <v>613</v>
      </c>
      <c r="P27" t="s">
        <v>614</v>
      </c>
      <c r="Q27">
        <v>0</v>
      </c>
      <c r="R27" t="s">
        <v>614</v>
      </c>
      <c r="S27">
        <v>0</v>
      </c>
      <c r="T27" t="s">
        <v>615</v>
      </c>
      <c r="U27" t="s">
        <v>615</v>
      </c>
      <c r="V27">
        <v>-1</v>
      </c>
      <c r="W27" t="s">
        <v>628</v>
      </c>
      <c r="X27" t="s">
        <v>617</v>
      </c>
      <c r="Y27">
        <v>0</v>
      </c>
    </row>
    <row r="28" spans="1:26" x14ac:dyDescent="0.25">
      <c r="A28" t="s">
        <v>642</v>
      </c>
      <c r="B28" t="s">
        <v>625</v>
      </c>
      <c r="C28" t="s">
        <v>606</v>
      </c>
      <c r="D28" t="s">
        <v>607</v>
      </c>
      <c r="E28" t="s">
        <v>619</v>
      </c>
      <c r="F28" t="s">
        <v>643</v>
      </c>
      <c r="G28" t="s">
        <v>619</v>
      </c>
      <c r="H28" t="s">
        <v>619</v>
      </c>
      <c r="I28" t="s">
        <v>612</v>
      </c>
      <c r="J28">
        <v>0</v>
      </c>
      <c r="K28">
        <v>0</v>
      </c>
      <c r="L28">
        <v>25</v>
      </c>
      <c r="M28">
        <v>25</v>
      </c>
      <c r="N28">
        <v>25</v>
      </c>
      <c r="O28" t="s">
        <v>606</v>
      </c>
      <c r="P28" t="s">
        <v>613</v>
      </c>
      <c r="Q28" t="s">
        <v>614</v>
      </c>
      <c r="R28">
        <v>0</v>
      </c>
      <c r="S28" t="s">
        <v>614</v>
      </c>
      <c r="T28">
        <v>0</v>
      </c>
      <c r="U28" t="s">
        <v>615</v>
      </c>
      <c r="V28" t="s">
        <v>615</v>
      </c>
      <c r="W28">
        <v>-1</v>
      </c>
      <c r="X28" t="s">
        <v>628</v>
      </c>
      <c r="Y28" t="s">
        <v>617</v>
      </c>
      <c r="Z28">
        <v>0</v>
      </c>
    </row>
    <row r="29" spans="1:26" x14ac:dyDescent="0.25">
      <c r="A29" t="s">
        <v>644</v>
      </c>
      <c r="B29" t="s">
        <v>462</v>
      </c>
      <c r="C29" t="s">
        <v>637</v>
      </c>
      <c r="D29" t="s">
        <v>607</v>
      </c>
      <c r="E29" t="s">
        <v>619</v>
      </c>
      <c r="F29" t="s">
        <v>619</v>
      </c>
      <c r="G29" t="s">
        <v>619</v>
      </c>
      <c r="H29" t="s">
        <v>612</v>
      </c>
      <c r="I29">
        <v>0</v>
      </c>
      <c r="J29">
        <v>0</v>
      </c>
      <c r="K29">
        <v>26</v>
      </c>
      <c r="L29">
        <v>26</v>
      </c>
      <c r="M29">
        <v>26</v>
      </c>
      <c r="N29" t="s">
        <v>637</v>
      </c>
      <c r="O29" t="s">
        <v>613</v>
      </c>
      <c r="P29" t="s">
        <v>614</v>
      </c>
      <c r="Q29">
        <v>0</v>
      </c>
      <c r="R29" t="s">
        <v>614</v>
      </c>
      <c r="S29">
        <v>0</v>
      </c>
      <c r="T29" t="s">
        <v>615</v>
      </c>
      <c r="U29" t="s">
        <v>615</v>
      </c>
      <c r="V29">
        <v>-1</v>
      </c>
      <c r="W29" t="s">
        <v>616</v>
      </c>
      <c r="X29" t="s">
        <v>617</v>
      </c>
      <c r="Y29">
        <v>0</v>
      </c>
    </row>
    <row r="30" spans="1:26" x14ac:dyDescent="0.25">
      <c r="A30" t="s">
        <v>645</v>
      </c>
      <c r="B30" t="s">
        <v>625</v>
      </c>
      <c r="C30" t="s">
        <v>634</v>
      </c>
      <c r="D30" t="s">
        <v>607</v>
      </c>
      <c r="E30" t="s">
        <v>619</v>
      </c>
      <c r="F30" t="s">
        <v>646</v>
      </c>
      <c r="G30" t="s">
        <v>619</v>
      </c>
      <c r="H30" t="s">
        <v>619</v>
      </c>
      <c r="I30" t="s">
        <v>612</v>
      </c>
      <c r="J30">
        <v>0</v>
      </c>
      <c r="K30">
        <v>0</v>
      </c>
      <c r="L30">
        <v>27</v>
      </c>
      <c r="M30">
        <v>27</v>
      </c>
      <c r="N30">
        <v>27</v>
      </c>
      <c r="O30" t="s">
        <v>634</v>
      </c>
      <c r="P30" t="s">
        <v>613</v>
      </c>
      <c r="Q30" t="s">
        <v>614</v>
      </c>
      <c r="R30">
        <v>0</v>
      </c>
      <c r="S30" t="s">
        <v>614</v>
      </c>
      <c r="T30">
        <v>0</v>
      </c>
      <c r="U30" t="s">
        <v>615</v>
      </c>
      <c r="V30" t="s">
        <v>615</v>
      </c>
      <c r="W30">
        <v>-1</v>
      </c>
      <c r="X30" t="s">
        <v>628</v>
      </c>
      <c r="Y30" t="s">
        <v>617</v>
      </c>
      <c r="Z30">
        <v>0</v>
      </c>
    </row>
    <row r="31" spans="1:26" x14ac:dyDescent="0.25">
      <c r="A31" t="s">
        <v>647</v>
      </c>
      <c r="B31" t="s">
        <v>462</v>
      </c>
      <c r="C31" t="s">
        <v>637</v>
      </c>
      <c r="D31" t="s">
        <v>607</v>
      </c>
      <c r="E31" t="s">
        <v>619</v>
      </c>
      <c r="F31" t="s">
        <v>619</v>
      </c>
      <c r="G31" t="s">
        <v>619</v>
      </c>
      <c r="H31" t="s">
        <v>612</v>
      </c>
      <c r="I31">
        <v>0</v>
      </c>
      <c r="J31">
        <v>0</v>
      </c>
      <c r="K31">
        <v>28</v>
      </c>
      <c r="L31">
        <v>28</v>
      </c>
      <c r="M31">
        <v>28</v>
      </c>
      <c r="N31" t="s">
        <v>637</v>
      </c>
      <c r="O31" t="s">
        <v>613</v>
      </c>
      <c r="P31" t="s">
        <v>614</v>
      </c>
      <c r="Q31">
        <v>0</v>
      </c>
      <c r="R31" t="s">
        <v>614</v>
      </c>
      <c r="S31">
        <v>0</v>
      </c>
      <c r="T31" t="s">
        <v>615</v>
      </c>
      <c r="U31" t="s">
        <v>615</v>
      </c>
      <c r="V31">
        <v>-1</v>
      </c>
      <c r="W31" t="s">
        <v>616</v>
      </c>
      <c r="X31" t="s">
        <v>617</v>
      </c>
      <c r="Y31">
        <v>0</v>
      </c>
    </row>
    <row r="32" spans="1:26" x14ac:dyDescent="0.25">
      <c r="A32" t="s">
        <v>648</v>
      </c>
      <c r="B32" t="s">
        <v>625</v>
      </c>
      <c r="C32" t="s">
        <v>634</v>
      </c>
      <c r="D32" t="s">
        <v>607</v>
      </c>
      <c r="E32" t="s">
        <v>619</v>
      </c>
      <c r="F32" t="s">
        <v>649</v>
      </c>
      <c r="G32" t="s">
        <v>619</v>
      </c>
      <c r="H32" t="s">
        <v>619</v>
      </c>
      <c r="I32" t="s">
        <v>612</v>
      </c>
      <c r="J32">
        <v>0</v>
      </c>
      <c r="K32">
        <v>0</v>
      </c>
      <c r="L32">
        <v>29</v>
      </c>
      <c r="M32">
        <v>29</v>
      </c>
      <c r="N32">
        <v>29</v>
      </c>
      <c r="O32" t="s">
        <v>634</v>
      </c>
      <c r="P32" t="s">
        <v>613</v>
      </c>
      <c r="Q32" t="s">
        <v>614</v>
      </c>
      <c r="R32">
        <v>0</v>
      </c>
      <c r="S32" t="s">
        <v>614</v>
      </c>
      <c r="T32">
        <v>0</v>
      </c>
      <c r="U32" t="s">
        <v>615</v>
      </c>
      <c r="V32" t="s">
        <v>615</v>
      </c>
      <c r="W32">
        <v>-1</v>
      </c>
      <c r="X32" t="s">
        <v>628</v>
      </c>
      <c r="Y32" t="s">
        <v>617</v>
      </c>
      <c r="Z32">
        <v>0</v>
      </c>
    </row>
    <row r="33" spans="1:26" x14ac:dyDescent="0.25">
      <c r="A33" t="s">
        <v>650</v>
      </c>
      <c r="B33" t="s">
        <v>625</v>
      </c>
      <c r="C33" t="s">
        <v>606</v>
      </c>
      <c r="D33" t="s">
        <v>607</v>
      </c>
      <c r="E33" t="s">
        <v>619</v>
      </c>
      <c r="F33" t="s">
        <v>619</v>
      </c>
      <c r="G33" t="s">
        <v>619</v>
      </c>
      <c r="H33" t="s">
        <v>612</v>
      </c>
      <c r="I33">
        <v>0</v>
      </c>
      <c r="J33">
        <v>0</v>
      </c>
      <c r="K33">
        <v>30</v>
      </c>
      <c r="L33">
        <v>30</v>
      </c>
      <c r="M33">
        <v>30</v>
      </c>
      <c r="N33" t="s">
        <v>606</v>
      </c>
      <c r="O33" t="s">
        <v>613</v>
      </c>
      <c r="P33" t="s">
        <v>614</v>
      </c>
      <c r="Q33">
        <v>0</v>
      </c>
      <c r="R33" t="s">
        <v>614</v>
      </c>
      <c r="S33">
        <v>0</v>
      </c>
      <c r="T33" t="s">
        <v>615</v>
      </c>
      <c r="U33" t="s">
        <v>615</v>
      </c>
      <c r="V33">
        <v>-1</v>
      </c>
      <c r="W33" t="s">
        <v>628</v>
      </c>
      <c r="X33" t="s">
        <v>617</v>
      </c>
      <c r="Y33">
        <v>0</v>
      </c>
    </row>
    <row r="34" spans="1:26" x14ac:dyDescent="0.25">
      <c r="A34" t="s">
        <v>292</v>
      </c>
      <c r="B34" t="s">
        <v>625</v>
      </c>
      <c r="C34" t="s">
        <v>606</v>
      </c>
      <c r="D34" t="s">
        <v>607</v>
      </c>
      <c r="E34" t="s">
        <v>619</v>
      </c>
      <c r="F34" t="s">
        <v>651</v>
      </c>
      <c r="G34" t="s">
        <v>619</v>
      </c>
      <c r="H34" t="s">
        <v>619</v>
      </c>
      <c r="I34" t="s">
        <v>612</v>
      </c>
      <c r="J34">
        <v>0</v>
      </c>
      <c r="K34">
        <v>0</v>
      </c>
      <c r="L34">
        <v>31</v>
      </c>
      <c r="M34">
        <v>31</v>
      </c>
      <c r="N34">
        <v>31</v>
      </c>
      <c r="O34" t="s">
        <v>606</v>
      </c>
      <c r="P34" t="s">
        <v>613</v>
      </c>
      <c r="Q34" t="s">
        <v>614</v>
      </c>
      <c r="R34">
        <v>0</v>
      </c>
      <c r="S34" t="s">
        <v>614</v>
      </c>
      <c r="T34">
        <v>0</v>
      </c>
      <c r="U34" t="s">
        <v>615</v>
      </c>
      <c r="V34" t="s">
        <v>615</v>
      </c>
      <c r="W34">
        <v>-1</v>
      </c>
      <c r="X34" t="s">
        <v>628</v>
      </c>
      <c r="Y34" t="s">
        <v>617</v>
      </c>
      <c r="Z34">
        <v>0</v>
      </c>
    </row>
    <row r="35" spans="1:26" x14ac:dyDescent="0.25">
      <c r="A35" t="s">
        <v>302</v>
      </c>
      <c r="B35" t="s">
        <v>625</v>
      </c>
      <c r="C35" t="s">
        <v>606</v>
      </c>
      <c r="D35" t="s">
        <v>607</v>
      </c>
      <c r="E35" t="s">
        <v>619</v>
      </c>
      <c r="F35" t="s">
        <v>619</v>
      </c>
      <c r="G35" t="s">
        <v>619</v>
      </c>
      <c r="H35" t="s">
        <v>612</v>
      </c>
      <c r="I35">
        <v>0</v>
      </c>
      <c r="J35">
        <v>0</v>
      </c>
      <c r="K35">
        <v>32</v>
      </c>
      <c r="L35">
        <v>32</v>
      </c>
      <c r="M35">
        <v>32</v>
      </c>
      <c r="N35" t="s">
        <v>606</v>
      </c>
      <c r="O35" t="s">
        <v>613</v>
      </c>
      <c r="P35" t="s">
        <v>614</v>
      </c>
      <c r="Q35">
        <v>0</v>
      </c>
      <c r="R35" t="s">
        <v>614</v>
      </c>
      <c r="S35">
        <v>0</v>
      </c>
      <c r="T35" t="s">
        <v>615</v>
      </c>
      <c r="U35" t="s">
        <v>615</v>
      </c>
      <c r="V35">
        <v>-1</v>
      </c>
      <c r="W35" t="s">
        <v>628</v>
      </c>
      <c r="X35" t="s">
        <v>617</v>
      </c>
      <c r="Y35">
        <v>0</v>
      </c>
    </row>
    <row r="36" spans="1:26" x14ac:dyDescent="0.25">
      <c r="A36" t="s">
        <v>238</v>
      </c>
      <c r="B36" t="s">
        <v>625</v>
      </c>
      <c r="C36" t="s">
        <v>634</v>
      </c>
      <c r="D36" t="s">
        <v>607</v>
      </c>
      <c r="E36" t="s">
        <v>619</v>
      </c>
      <c r="F36" t="s">
        <v>652</v>
      </c>
      <c r="G36" t="s">
        <v>619</v>
      </c>
      <c r="H36" t="s">
        <v>619</v>
      </c>
      <c r="I36" t="s">
        <v>612</v>
      </c>
      <c r="J36">
        <v>0</v>
      </c>
      <c r="K36">
        <v>0</v>
      </c>
      <c r="L36">
        <v>33</v>
      </c>
      <c r="M36">
        <v>33</v>
      </c>
      <c r="N36">
        <v>33</v>
      </c>
      <c r="O36" t="s">
        <v>634</v>
      </c>
      <c r="P36" t="s">
        <v>613</v>
      </c>
      <c r="Q36" t="s">
        <v>614</v>
      </c>
      <c r="R36">
        <v>0</v>
      </c>
      <c r="S36" t="s">
        <v>614</v>
      </c>
      <c r="T36">
        <v>0</v>
      </c>
      <c r="U36" t="s">
        <v>615</v>
      </c>
      <c r="V36" t="s">
        <v>615</v>
      </c>
      <c r="W36">
        <v>-1</v>
      </c>
      <c r="X36" t="s">
        <v>628</v>
      </c>
      <c r="Y36" t="s">
        <v>617</v>
      </c>
      <c r="Z36">
        <v>0</v>
      </c>
    </row>
    <row r="37" spans="1:26" x14ac:dyDescent="0.25">
      <c r="A37" t="s">
        <v>242</v>
      </c>
      <c r="B37" t="s">
        <v>620</v>
      </c>
      <c r="C37" t="s">
        <v>653</v>
      </c>
      <c r="D37" t="s">
        <v>607</v>
      </c>
      <c r="E37" t="s">
        <v>619</v>
      </c>
      <c r="F37" t="s">
        <v>619</v>
      </c>
      <c r="G37" t="s">
        <v>619</v>
      </c>
      <c r="H37" t="s">
        <v>612</v>
      </c>
      <c r="I37">
        <v>0</v>
      </c>
      <c r="J37">
        <v>0</v>
      </c>
      <c r="K37">
        <v>34</v>
      </c>
      <c r="L37">
        <v>34</v>
      </c>
      <c r="M37">
        <v>34</v>
      </c>
      <c r="N37" t="s">
        <v>653</v>
      </c>
      <c r="O37" t="s">
        <v>613</v>
      </c>
      <c r="P37" t="s">
        <v>614</v>
      </c>
      <c r="Q37">
        <v>0</v>
      </c>
      <c r="R37" t="s">
        <v>614</v>
      </c>
      <c r="S37">
        <v>0</v>
      </c>
      <c r="T37" t="s">
        <v>615</v>
      </c>
      <c r="U37" t="s">
        <v>615</v>
      </c>
      <c r="V37">
        <v>-1</v>
      </c>
      <c r="W37" t="s">
        <v>654</v>
      </c>
      <c r="X37" t="s">
        <v>617</v>
      </c>
      <c r="Y37">
        <v>0</v>
      </c>
    </row>
    <row r="38" spans="1:26" x14ac:dyDescent="0.25">
      <c r="A38" t="s">
        <v>655</v>
      </c>
      <c r="B38" t="s">
        <v>625</v>
      </c>
      <c r="C38" t="s">
        <v>634</v>
      </c>
      <c r="D38" t="s">
        <v>607</v>
      </c>
      <c r="E38" t="s">
        <v>619</v>
      </c>
      <c r="F38" t="s">
        <v>656</v>
      </c>
      <c r="G38" t="s">
        <v>619</v>
      </c>
      <c r="H38" t="s">
        <v>619</v>
      </c>
      <c r="I38" t="s">
        <v>612</v>
      </c>
      <c r="J38">
        <v>0</v>
      </c>
      <c r="K38">
        <v>0</v>
      </c>
      <c r="L38">
        <v>35</v>
      </c>
      <c r="M38">
        <v>35</v>
      </c>
      <c r="N38">
        <v>35</v>
      </c>
      <c r="O38" t="s">
        <v>634</v>
      </c>
      <c r="P38" t="s">
        <v>613</v>
      </c>
      <c r="Q38" t="s">
        <v>614</v>
      </c>
      <c r="R38">
        <v>0</v>
      </c>
      <c r="S38" t="s">
        <v>614</v>
      </c>
      <c r="T38">
        <v>0</v>
      </c>
      <c r="U38" t="s">
        <v>615</v>
      </c>
      <c r="V38" t="s">
        <v>615</v>
      </c>
      <c r="W38">
        <v>-1</v>
      </c>
      <c r="X38" t="s">
        <v>628</v>
      </c>
      <c r="Y38" t="s">
        <v>617</v>
      </c>
      <c r="Z38">
        <v>0</v>
      </c>
    </row>
    <row r="39" spans="1:26" x14ac:dyDescent="0.25">
      <c r="A39" t="s">
        <v>657</v>
      </c>
      <c r="B39" t="s">
        <v>620</v>
      </c>
      <c r="C39" t="s">
        <v>653</v>
      </c>
      <c r="D39" t="s">
        <v>607</v>
      </c>
      <c r="E39" t="s">
        <v>619</v>
      </c>
      <c r="F39" t="s">
        <v>619</v>
      </c>
      <c r="G39" t="s">
        <v>619</v>
      </c>
      <c r="H39" t="s">
        <v>612</v>
      </c>
      <c r="I39">
        <v>0</v>
      </c>
      <c r="J39">
        <v>0</v>
      </c>
      <c r="K39">
        <v>36</v>
      </c>
      <c r="L39">
        <v>36</v>
      </c>
      <c r="M39">
        <v>36</v>
      </c>
      <c r="N39" t="s">
        <v>653</v>
      </c>
      <c r="O39" t="s">
        <v>613</v>
      </c>
      <c r="P39" t="s">
        <v>614</v>
      </c>
      <c r="Q39">
        <v>0</v>
      </c>
      <c r="R39" t="s">
        <v>614</v>
      </c>
      <c r="S39">
        <v>0</v>
      </c>
      <c r="T39" t="s">
        <v>615</v>
      </c>
      <c r="U39" t="s">
        <v>615</v>
      </c>
      <c r="V39">
        <v>-1</v>
      </c>
      <c r="W39" t="s">
        <v>654</v>
      </c>
      <c r="X39" t="s">
        <v>617</v>
      </c>
      <c r="Y39">
        <v>0</v>
      </c>
    </row>
    <row r="40" spans="1:26" x14ac:dyDescent="0.25">
      <c r="A40" t="s">
        <v>246</v>
      </c>
      <c r="B40" t="s">
        <v>625</v>
      </c>
      <c r="C40" t="s">
        <v>629</v>
      </c>
      <c r="D40" t="s">
        <v>607</v>
      </c>
      <c r="E40" t="s">
        <v>619</v>
      </c>
      <c r="F40" t="s">
        <v>658</v>
      </c>
      <c r="G40" t="s">
        <v>619</v>
      </c>
      <c r="H40" t="s">
        <v>619</v>
      </c>
      <c r="I40" t="s">
        <v>612</v>
      </c>
      <c r="J40">
        <v>0</v>
      </c>
      <c r="K40">
        <v>0</v>
      </c>
      <c r="L40">
        <v>37</v>
      </c>
      <c r="M40">
        <v>37</v>
      </c>
      <c r="N40">
        <v>37</v>
      </c>
      <c r="O40" t="s">
        <v>629</v>
      </c>
      <c r="P40" t="s">
        <v>613</v>
      </c>
      <c r="Q40" t="s">
        <v>614</v>
      </c>
      <c r="R40">
        <v>0</v>
      </c>
      <c r="S40" t="s">
        <v>614</v>
      </c>
      <c r="T40">
        <v>0</v>
      </c>
      <c r="U40" t="s">
        <v>615</v>
      </c>
      <c r="V40" t="s">
        <v>615</v>
      </c>
      <c r="W40">
        <v>-1</v>
      </c>
      <c r="X40" t="s">
        <v>628</v>
      </c>
      <c r="Y40" t="s">
        <v>617</v>
      </c>
      <c r="Z40">
        <v>0</v>
      </c>
    </row>
    <row r="41" spans="1:26" x14ac:dyDescent="0.25">
      <c r="A41" t="s">
        <v>251</v>
      </c>
      <c r="B41" t="s">
        <v>620</v>
      </c>
      <c r="C41" t="s">
        <v>659</v>
      </c>
      <c r="D41" t="s">
        <v>607</v>
      </c>
      <c r="E41" t="s">
        <v>619</v>
      </c>
      <c r="F41" t="s">
        <v>619</v>
      </c>
      <c r="G41" t="s">
        <v>619</v>
      </c>
      <c r="H41" t="s">
        <v>612</v>
      </c>
      <c r="I41">
        <v>0</v>
      </c>
      <c r="J41">
        <v>0</v>
      </c>
      <c r="K41">
        <v>38</v>
      </c>
      <c r="L41">
        <v>38</v>
      </c>
      <c r="M41">
        <v>38</v>
      </c>
      <c r="N41" t="s">
        <v>659</v>
      </c>
      <c r="O41" t="s">
        <v>613</v>
      </c>
      <c r="P41" t="s">
        <v>614</v>
      </c>
      <c r="Q41">
        <v>0</v>
      </c>
      <c r="R41" t="s">
        <v>614</v>
      </c>
      <c r="S41">
        <v>0</v>
      </c>
      <c r="T41" t="s">
        <v>615</v>
      </c>
      <c r="U41" t="s">
        <v>615</v>
      </c>
      <c r="V41">
        <v>-1</v>
      </c>
      <c r="W41" t="s">
        <v>654</v>
      </c>
      <c r="X41" t="s">
        <v>617</v>
      </c>
      <c r="Y41">
        <v>0</v>
      </c>
    </row>
    <row r="42" spans="1:26" x14ac:dyDescent="0.25">
      <c r="A42" t="s">
        <v>254</v>
      </c>
      <c r="B42" t="s">
        <v>620</v>
      </c>
      <c r="C42" t="s">
        <v>660</v>
      </c>
      <c r="D42" t="s">
        <v>607</v>
      </c>
      <c r="E42" t="s">
        <v>619</v>
      </c>
      <c r="F42" t="s">
        <v>619</v>
      </c>
      <c r="G42" t="s">
        <v>619</v>
      </c>
      <c r="H42" t="s">
        <v>612</v>
      </c>
      <c r="I42">
        <v>0</v>
      </c>
      <c r="J42">
        <v>0</v>
      </c>
      <c r="K42">
        <v>39</v>
      </c>
      <c r="L42">
        <v>39</v>
      </c>
      <c r="M42">
        <v>39</v>
      </c>
      <c r="N42" t="s">
        <v>660</v>
      </c>
      <c r="O42" t="s">
        <v>613</v>
      </c>
      <c r="P42" t="s">
        <v>614</v>
      </c>
      <c r="Q42">
        <v>0</v>
      </c>
      <c r="R42" t="s">
        <v>614</v>
      </c>
      <c r="S42">
        <v>0</v>
      </c>
      <c r="T42" t="s">
        <v>615</v>
      </c>
      <c r="U42" t="s">
        <v>615</v>
      </c>
      <c r="V42">
        <v>-1</v>
      </c>
      <c r="W42" t="s">
        <v>654</v>
      </c>
      <c r="X42" t="s">
        <v>617</v>
      </c>
      <c r="Y42">
        <v>0</v>
      </c>
    </row>
    <row r="43" spans="1:26" x14ac:dyDescent="0.25">
      <c r="A43" t="s">
        <v>257</v>
      </c>
      <c r="B43" t="s">
        <v>620</v>
      </c>
      <c r="C43" t="s">
        <v>660</v>
      </c>
      <c r="D43" t="s">
        <v>607</v>
      </c>
      <c r="E43" t="s">
        <v>619</v>
      </c>
      <c r="F43" t="s">
        <v>619</v>
      </c>
      <c r="G43" t="s">
        <v>619</v>
      </c>
      <c r="H43" t="s">
        <v>612</v>
      </c>
      <c r="I43">
        <v>0</v>
      </c>
      <c r="J43">
        <v>0</v>
      </c>
      <c r="K43">
        <v>40</v>
      </c>
      <c r="L43">
        <v>40</v>
      </c>
      <c r="M43">
        <v>40</v>
      </c>
      <c r="N43" t="s">
        <v>660</v>
      </c>
      <c r="O43" t="s">
        <v>613</v>
      </c>
      <c r="P43" t="s">
        <v>614</v>
      </c>
      <c r="Q43">
        <v>0</v>
      </c>
      <c r="R43" t="s">
        <v>614</v>
      </c>
      <c r="S43">
        <v>0</v>
      </c>
      <c r="T43" t="s">
        <v>615</v>
      </c>
      <c r="U43" t="s">
        <v>615</v>
      </c>
      <c r="V43">
        <v>-1</v>
      </c>
      <c r="W43" t="s">
        <v>654</v>
      </c>
      <c r="X43" t="s">
        <v>617</v>
      </c>
      <c r="Y43">
        <v>0</v>
      </c>
    </row>
    <row r="44" spans="1:26" x14ac:dyDescent="0.25">
      <c r="A44" t="s">
        <v>260</v>
      </c>
      <c r="B44" t="s">
        <v>625</v>
      </c>
      <c r="C44" t="s">
        <v>606</v>
      </c>
      <c r="D44" t="s">
        <v>607</v>
      </c>
      <c r="E44" t="s">
        <v>619</v>
      </c>
      <c r="F44" t="s">
        <v>619</v>
      </c>
      <c r="G44" t="s">
        <v>619</v>
      </c>
      <c r="H44" t="s">
        <v>612</v>
      </c>
      <c r="I44">
        <v>0</v>
      </c>
      <c r="J44">
        <v>0</v>
      </c>
      <c r="K44">
        <v>41</v>
      </c>
      <c r="L44">
        <v>41</v>
      </c>
      <c r="M44">
        <v>41</v>
      </c>
      <c r="N44" t="s">
        <v>606</v>
      </c>
      <c r="O44" t="s">
        <v>613</v>
      </c>
      <c r="P44" t="s">
        <v>614</v>
      </c>
      <c r="Q44">
        <v>0</v>
      </c>
      <c r="R44" t="s">
        <v>614</v>
      </c>
      <c r="S44">
        <v>0</v>
      </c>
      <c r="T44" t="s">
        <v>615</v>
      </c>
      <c r="U44" t="s">
        <v>615</v>
      </c>
      <c r="V44">
        <v>-1</v>
      </c>
      <c r="W44" t="s">
        <v>628</v>
      </c>
      <c r="X44" t="s">
        <v>617</v>
      </c>
      <c r="Y44">
        <v>0</v>
      </c>
    </row>
    <row r="45" spans="1:26" x14ac:dyDescent="0.25">
      <c r="A45" t="s">
        <v>661</v>
      </c>
      <c r="B45" t="s">
        <v>625</v>
      </c>
      <c r="C45" t="s">
        <v>634</v>
      </c>
      <c r="D45" t="s">
        <v>607</v>
      </c>
      <c r="E45" t="s">
        <v>619</v>
      </c>
      <c r="F45" t="s">
        <v>662</v>
      </c>
      <c r="G45" t="s">
        <v>619</v>
      </c>
      <c r="H45" t="s">
        <v>619</v>
      </c>
      <c r="I45" t="s">
        <v>612</v>
      </c>
      <c r="J45">
        <v>0</v>
      </c>
      <c r="K45">
        <v>0</v>
      </c>
      <c r="L45">
        <v>42</v>
      </c>
      <c r="M45">
        <v>42</v>
      </c>
      <c r="N45">
        <v>42</v>
      </c>
      <c r="O45" t="s">
        <v>634</v>
      </c>
      <c r="P45" t="s">
        <v>613</v>
      </c>
      <c r="Q45" t="s">
        <v>614</v>
      </c>
      <c r="R45">
        <v>0</v>
      </c>
      <c r="S45" t="s">
        <v>614</v>
      </c>
      <c r="T45">
        <v>0</v>
      </c>
      <c r="U45" t="s">
        <v>615</v>
      </c>
      <c r="V45" t="s">
        <v>615</v>
      </c>
      <c r="W45">
        <v>-1</v>
      </c>
      <c r="X45" t="s">
        <v>628</v>
      </c>
      <c r="Y45" t="s">
        <v>617</v>
      </c>
      <c r="Z45">
        <v>0</v>
      </c>
    </row>
    <row r="46" spans="1:26" x14ac:dyDescent="0.25">
      <c r="A46" t="s">
        <v>663</v>
      </c>
      <c r="B46" t="s">
        <v>625</v>
      </c>
      <c r="C46" t="s">
        <v>634</v>
      </c>
      <c r="D46" t="s">
        <v>607</v>
      </c>
      <c r="E46" t="s">
        <v>619</v>
      </c>
      <c r="F46" t="s">
        <v>664</v>
      </c>
      <c r="G46" t="s">
        <v>619</v>
      </c>
      <c r="H46" t="s">
        <v>619</v>
      </c>
      <c r="I46" t="s">
        <v>612</v>
      </c>
      <c r="J46">
        <v>0</v>
      </c>
      <c r="K46">
        <v>0</v>
      </c>
      <c r="L46">
        <v>43</v>
      </c>
      <c r="M46">
        <v>43</v>
      </c>
      <c r="N46">
        <v>43</v>
      </c>
      <c r="O46" t="s">
        <v>634</v>
      </c>
      <c r="P46" t="s">
        <v>613</v>
      </c>
      <c r="Q46" t="s">
        <v>614</v>
      </c>
      <c r="R46">
        <v>0</v>
      </c>
      <c r="S46" t="s">
        <v>614</v>
      </c>
      <c r="T46">
        <v>0</v>
      </c>
      <c r="U46" t="s">
        <v>615</v>
      </c>
      <c r="V46" t="s">
        <v>615</v>
      </c>
      <c r="W46">
        <v>-1</v>
      </c>
      <c r="X46" t="s">
        <v>628</v>
      </c>
      <c r="Y46" t="s">
        <v>617</v>
      </c>
      <c r="Z46">
        <v>0</v>
      </c>
    </row>
    <row r="47" spans="1:26" x14ac:dyDescent="0.25">
      <c r="A47" t="s">
        <v>665</v>
      </c>
      <c r="B47" t="s">
        <v>625</v>
      </c>
      <c r="C47" t="s">
        <v>666</v>
      </c>
      <c r="D47" t="s">
        <v>607</v>
      </c>
      <c r="E47" t="s">
        <v>619</v>
      </c>
      <c r="F47" t="s">
        <v>667</v>
      </c>
      <c r="G47" t="s">
        <v>619</v>
      </c>
      <c r="H47" t="s">
        <v>619</v>
      </c>
      <c r="I47" t="s">
        <v>612</v>
      </c>
      <c r="J47">
        <v>0</v>
      </c>
      <c r="K47">
        <v>0</v>
      </c>
      <c r="L47">
        <v>44</v>
      </c>
      <c r="M47">
        <v>44</v>
      </c>
      <c r="N47">
        <v>44</v>
      </c>
      <c r="O47" t="s">
        <v>666</v>
      </c>
      <c r="P47" t="s">
        <v>613</v>
      </c>
      <c r="Q47" t="s">
        <v>614</v>
      </c>
      <c r="R47">
        <v>0</v>
      </c>
      <c r="S47" t="s">
        <v>614</v>
      </c>
      <c r="T47">
        <v>0</v>
      </c>
      <c r="U47" t="s">
        <v>615</v>
      </c>
      <c r="V47" t="s">
        <v>615</v>
      </c>
      <c r="W47">
        <v>-1</v>
      </c>
      <c r="X47" t="s">
        <v>628</v>
      </c>
      <c r="Y47" t="s">
        <v>617</v>
      </c>
      <c r="Z47">
        <v>0</v>
      </c>
    </row>
    <row r="48" spans="1:26" x14ac:dyDescent="0.25">
      <c r="A48" t="s">
        <v>668</v>
      </c>
      <c r="B48" t="s">
        <v>625</v>
      </c>
      <c r="C48" t="s">
        <v>666</v>
      </c>
      <c r="D48" t="s">
        <v>607</v>
      </c>
      <c r="E48" t="s">
        <v>619</v>
      </c>
      <c r="F48" t="s">
        <v>669</v>
      </c>
      <c r="G48" t="s">
        <v>619</v>
      </c>
      <c r="H48" t="s">
        <v>619</v>
      </c>
      <c r="I48" t="s">
        <v>612</v>
      </c>
      <c r="J48">
        <v>0</v>
      </c>
      <c r="K48">
        <v>0</v>
      </c>
      <c r="L48">
        <v>45</v>
      </c>
      <c r="M48">
        <v>45</v>
      </c>
      <c r="N48">
        <v>45</v>
      </c>
      <c r="O48" t="s">
        <v>666</v>
      </c>
      <c r="P48" t="s">
        <v>613</v>
      </c>
      <c r="Q48" t="s">
        <v>614</v>
      </c>
      <c r="R48">
        <v>0</v>
      </c>
      <c r="S48" t="s">
        <v>614</v>
      </c>
      <c r="T48">
        <v>0</v>
      </c>
      <c r="U48" t="s">
        <v>615</v>
      </c>
      <c r="V48" t="s">
        <v>615</v>
      </c>
      <c r="W48">
        <v>-1</v>
      </c>
      <c r="X48" t="s">
        <v>628</v>
      </c>
      <c r="Y48" t="s">
        <v>617</v>
      </c>
      <c r="Z48">
        <v>0</v>
      </c>
    </row>
    <row r="49" spans="1:26" x14ac:dyDescent="0.25">
      <c r="A49" t="s">
        <v>670</v>
      </c>
      <c r="B49" t="s">
        <v>625</v>
      </c>
      <c r="C49" t="s">
        <v>637</v>
      </c>
      <c r="D49" t="s">
        <v>607</v>
      </c>
      <c r="E49" t="s">
        <v>619</v>
      </c>
      <c r="F49" t="s">
        <v>671</v>
      </c>
      <c r="G49" t="s">
        <v>619</v>
      </c>
      <c r="H49" t="s">
        <v>619</v>
      </c>
      <c r="I49" t="s">
        <v>612</v>
      </c>
      <c r="J49">
        <v>0</v>
      </c>
      <c r="K49">
        <v>0</v>
      </c>
      <c r="L49">
        <v>46</v>
      </c>
      <c r="M49">
        <v>46</v>
      </c>
      <c r="N49">
        <v>46</v>
      </c>
      <c r="O49" t="s">
        <v>637</v>
      </c>
      <c r="P49" t="s">
        <v>613</v>
      </c>
      <c r="Q49" t="s">
        <v>614</v>
      </c>
      <c r="R49">
        <v>0</v>
      </c>
      <c r="S49" t="s">
        <v>614</v>
      </c>
      <c r="T49">
        <v>0</v>
      </c>
      <c r="U49" t="s">
        <v>615</v>
      </c>
      <c r="V49" t="s">
        <v>615</v>
      </c>
      <c r="W49">
        <v>-1</v>
      </c>
      <c r="X49" t="s">
        <v>628</v>
      </c>
      <c r="Y49" t="s">
        <v>617</v>
      </c>
      <c r="Z49">
        <v>0</v>
      </c>
    </row>
    <row r="50" spans="1:26" x14ac:dyDescent="0.25">
      <c r="A50" t="s">
        <v>672</v>
      </c>
      <c r="B50" t="s">
        <v>625</v>
      </c>
      <c r="C50" t="s">
        <v>637</v>
      </c>
      <c r="D50" t="s">
        <v>607</v>
      </c>
      <c r="E50" t="s">
        <v>619</v>
      </c>
      <c r="F50" t="s">
        <v>673</v>
      </c>
      <c r="G50" t="s">
        <v>619</v>
      </c>
      <c r="H50" t="s">
        <v>619</v>
      </c>
      <c r="I50" t="s">
        <v>612</v>
      </c>
      <c r="J50">
        <v>0</v>
      </c>
      <c r="K50">
        <v>0</v>
      </c>
      <c r="L50">
        <v>47</v>
      </c>
      <c r="M50">
        <v>47</v>
      </c>
      <c r="N50">
        <v>47</v>
      </c>
      <c r="O50" t="s">
        <v>637</v>
      </c>
      <c r="P50" t="s">
        <v>613</v>
      </c>
      <c r="Q50" t="s">
        <v>614</v>
      </c>
      <c r="R50">
        <v>0</v>
      </c>
      <c r="S50" t="s">
        <v>614</v>
      </c>
      <c r="T50">
        <v>0</v>
      </c>
      <c r="U50" t="s">
        <v>615</v>
      </c>
      <c r="V50" t="s">
        <v>615</v>
      </c>
      <c r="W50">
        <v>-1</v>
      </c>
      <c r="X50" t="s">
        <v>628</v>
      </c>
      <c r="Y50" t="s">
        <v>617</v>
      </c>
      <c r="Z50">
        <v>0</v>
      </c>
    </row>
    <row r="51" spans="1:26" x14ac:dyDescent="0.25">
      <c r="A51" t="s">
        <v>674</v>
      </c>
      <c r="B51" t="s">
        <v>625</v>
      </c>
      <c r="C51" t="s">
        <v>637</v>
      </c>
      <c r="D51" t="s">
        <v>607</v>
      </c>
      <c r="E51" t="s">
        <v>619</v>
      </c>
      <c r="F51" t="s">
        <v>675</v>
      </c>
      <c r="G51" t="s">
        <v>619</v>
      </c>
      <c r="H51" t="s">
        <v>619</v>
      </c>
      <c r="I51" t="s">
        <v>612</v>
      </c>
      <c r="J51">
        <v>0</v>
      </c>
      <c r="K51">
        <v>0</v>
      </c>
      <c r="L51">
        <v>48</v>
      </c>
      <c r="M51">
        <v>48</v>
      </c>
      <c r="N51">
        <v>48</v>
      </c>
      <c r="O51" t="s">
        <v>637</v>
      </c>
      <c r="P51" t="s">
        <v>613</v>
      </c>
      <c r="Q51" t="s">
        <v>614</v>
      </c>
      <c r="R51">
        <v>0</v>
      </c>
      <c r="S51" t="s">
        <v>614</v>
      </c>
      <c r="T51">
        <v>0</v>
      </c>
      <c r="U51" t="s">
        <v>615</v>
      </c>
      <c r="V51" t="s">
        <v>615</v>
      </c>
      <c r="W51">
        <v>-1</v>
      </c>
      <c r="X51" t="s">
        <v>628</v>
      </c>
      <c r="Y51" t="s">
        <v>617</v>
      </c>
      <c r="Z51">
        <v>0</v>
      </c>
    </row>
    <row r="52" spans="1:26" x14ac:dyDescent="0.25">
      <c r="A52" t="s">
        <v>676</v>
      </c>
      <c r="B52" t="s">
        <v>625</v>
      </c>
      <c r="C52" t="s">
        <v>637</v>
      </c>
      <c r="D52" t="s">
        <v>607</v>
      </c>
      <c r="E52" t="s">
        <v>619</v>
      </c>
      <c r="F52" t="s">
        <v>675</v>
      </c>
      <c r="G52" t="s">
        <v>619</v>
      </c>
      <c r="H52" t="s">
        <v>619</v>
      </c>
      <c r="I52" t="s">
        <v>612</v>
      </c>
      <c r="J52">
        <v>0</v>
      </c>
      <c r="K52">
        <v>0</v>
      </c>
      <c r="L52">
        <v>49</v>
      </c>
      <c r="M52">
        <v>49</v>
      </c>
      <c r="N52">
        <v>49</v>
      </c>
      <c r="O52" t="s">
        <v>637</v>
      </c>
      <c r="P52" t="s">
        <v>613</v>
      </c>
      <c r="Q52" t="s">
        <v>614</v>
      </c>
      <c r="R52">
        <v>0</v>
      </c>
      <c r="S52" t="s">
        <v>614</v>
      </c>
      <c r="T52">
        <v>0</v>
      </c>
      <c r="U52" t="s">
        <v>615</v>
      </c>
      <c r="V52" t="s">
        <v>615</v>
      </c>
      <c r="W52">
        <v>-1</v>
      </c>
      <c r="X52" t="s">
        <v>628</v>
      </c>
      <c r="Y52" t="s">
        <v>617</v>
      </c>
      <c r="Z52">
        <v>0</v>
      </c>
    </row>
    <row r="53" spans="1:26" x14ac:dyDescent="0.25">
      <c r="A53" t="s">
        <v>677</v>
      </c>
      <c r="B53" t="s">
        <v>625</v>
      </c>
      <c r="C53" t="s">
        <v>637</v>
      </c>
      <c r="D53" t="s">
        <v>607</v>
      </c>
      <c r="E53" t="s">
        <v>619</v>
      </c>
      <c r="F53" t="s">
        <v>678</v>
      </c>
      <c r="G53" t="s">
        <v>619</v>
      </c>
      <c r="H53" t="s">
        <v>619</v>
      </c>
      <c r="I53" t="s">
        <v>612</v>
      </c>
      <c r="J53">
        <v>0</v>
      </c>
      <c r="K53">
        <v>0</v>
      </c>
      <c r="L53">
        <v>50</v>
      </c>
      <c r="M53">
        <v>50</v>
      </c>
      <c r="N53">
        <v>50</v>
      </c>
      <c r="O53" t="s">
        <v>637</v>
      </c>
      <c r="P53" t="s">
        <v>613</v>
      </c>
      <c r="Q53" t="s">
        <v>614</v>
      </c>
      <c r="R53">
        <v>0</v>
      </c>
      <c r="S53" t="s">
        <v>614</v>
      </c>
      <c r="T53">
        <v>0</v>
      </c>
      <c r="U53" t="s">
        <v>615</v>
      </c>
      <c r="V53" t="s">
        <v>615</v>
      </c>
      <c r="W53">
        <v>-1</v>
      </c>
      <c r="X53" t="s">
        <v>628</v>
      </c>
      <c r="Y53" t="s">
        <v>617</v>
      </c>
      <c r="Z53">
        <v>0</v>
      </c>
    </row>
    <row r="54" spans="1:26" x14ac:dyDescent="0.25">
      <c r="A54" t="s">
        <v>679</v>
      </c>
      <c r="B54" t="s">
        <v>625</v>
      </c>
      <c r="C54" t="s">
        <v>634</v>
      </c>
      <c r="D54" t="s">
        <v>607</v>
      </c>
      <c r="E54" t="s">
        <v>619</v>
      </c>
      <c r="F54" t="s">
        <v>662</v>
      </c>
      <c r="G54" t="s">
        <v>619</v>
      </c>
      <c r="H54" t="s">
        <v>619</v>
      </c>
      <c r="I54" t="s">
        <v>612</v>
      </c>
      <c r="J54">
        <v>0</v>
      </c>
      <c r="K54">
        <v>0</v>
      </c>
      <c r="L54">
        <v>51</v>
      </c>
      <c r="M54">
        <v>51</v>
      </c>
      <c r="N54">
        <v>51</v>
      </c>
      <c r="O54" t="s">
        <v>634</v>
      </c>
      <c r="P54" t="s">
        <v>613</v>
      </c>
      <c r="Q54" t="s">
        <v>614</v>
      </c>
      <c r="R54">
        <v>0</v>
      </c>
      <c r="S54" t="s">
        <v>614</v>
      </c>
      <c r="T54">
        <v>0</v>
      </c>
      <c r="U54" t="s">
        <v>615</v>
      </c>
      <c r="V54" t="s">
        <v>615</v>
      </c>
      <c r="W54">
        <v>-1</v>
      </c>
      <c r="X54" t="s">
        <v>628</v>
      </c>
      <c r="Y54" t="s">
        <v>617</v>
      </c>
      <c r="Z54">
        <v>0</v>
      </c>
    </row>
    <row r="55" spans="1:26" x14ac:dyDescent="0.25">
      <c r="A55" t="s">
        <v>680</v>
      </c>
      <c r="B55" t="s">
        <v>625</v>
      </c>
      <c r="C55" t="s">
        <v>634</v>
      </c>
      <c r="D55" t="s">
        <v>607</v>
      </c>
      <c r="E55" t="s">
        <v>619</v>
      </c>
      <c r="F55" t="s">
        <v>664</v>
      </c>
      <c r="G55" t="s">
        <v>619</v>
      </c>
      <c r="H55" t="s">
        <v>619</v>
      </c>
      <c r="I55" t="s">
        <v>612</v>
      </c>
      <c r="J55">
        <v>0</v>
      </c>
      <c r="K55">
        <v>0</v>
      </c>
      <c r="L55">
        <v>52</v>
      </c>
      <c r="M55">
        <v>52</v>
      </c>
      <c r="N55">
        <v>52</v>
      </c>
      <c r="O55" t="s">
        <v>634</v>
      </c>
      <c r="P55" t="s">
        <v>613</v>
      </c>
      <c r="Q55" t="s">
        <v>614</v>
      </c>
      <c r="R55">
        <v>0</v>
      </c>
      <c r="S55" t="s">
        <v>614</v>
      </c>
      <c r="T55">
        <v>0</v>
      </c>
      <c r="U55" t="s">
        <v>615</v>
      </c>
      <c r="V55" t="s">
        <v>615</v>
      </c>
      <c r="W55">
        <v>-1</v>
      </c>
      <c r="X55" t="s">
        <v>628</v>
      </c>
      <c r="Y55" t="s">
        <v>617</v>
      </c>
      <c r="Z55">
        <v>0</v>
      </c>
    </row>
    <row r="56" spans="1:26" x14ac:dyDescent="0.25">
      <c r="A56" t="s">
        <v>681</v>
      </c>
      <c r="B56" t="s">
        <v>625</v>
      </c>
      <c r="C56" t="s">
        <v>666</v>
      </c>
      <c r="D56" t="s">
        <v>607</v>
      </c>
      <c r="E56" t="s">
        <v>619</v>
      </c>
      <c r="F56" t="s">
        <v>667</v>
      </c>
      <c r="G56" t="s">
        <v>619</v>
      </c>
      <c r="H56" t="s">
        <v>619</v>
      </c>
      <c r="I56" t="s">
        <v>612</v>
      </c>
      <c r="J56">
        <v>0</v>
      </c>
      <c r="K56">
        <v>0</v>
      </c>
      <c r="L56">
        <v>53</v>
      </c>
      <c r="M56">
        <v>53</v>
      </c>
      <c r="N56">
        <v>53</v>
      </c>
      <c r="O56" t="s">
        <v>666</v>
      </c>
      <c r="P56" t="s">
        <v>613</v>
      </c>
      <c r="Q56" t="s">
        <v>614</v>
      </c>
      <c r="R56">
        <v>0</v>
      </c>
      <c r="S56" t="s">
        <v>614</v>
      </c>
      <c r="T56">
        <v>0</v>
      </c>
      <c r="U56" t="s">
        <v>615</v>
      </c>
      <c r="V56" t="s">
        <v>615</v>
      </c>
      <c r="W56">
        <v>-1</v>
      </c>
      <c r="X56" t="s">
        <v>628</v>
      </c>
      <c r="Y56" t="s">
        <v>617</v>
      </c>
      <c r="Z56">
        <v>0</v>
      </c>
    </row>
    <row r="57" spans="1:26" x14ac:dyDescent="0.25">
      <c r="A57" t="s">
        <v>682</v>
      </c>
      <c r="B57" t="s">
        <v>625</v>
      </c>
      <c r="C57" t="s">
        <v>666</v>
      </c>
      <c r="D57" t="s">
        <v>607</v>
      </c>
      <c r="E57" t="s">
        <v>619</v>
      </c>
      <c r="F57" t="s">
        <v>683</v>
      </c>
      <c r="G57" t="s">
        <v>619</v>
      </c>
      <c r="H57" t="s">
        <v>619</v>
      </c>
      <c r="I57" t="s">
        <v>612</v>
      </c>
      <c r="J57">
        <v>0</v>
      </c>
      <c r="K57">
        <v>0</v>
      </c>
      <c r="L57">
        <v>54</v>
      </c>
      <c r="M57">
        <v>54</v>
      </c>
      <c r="N57">
        <v>54</v>
      </c>
      <c r="O57" t="s">
        <v>666</v>
      </c>
      <c r="P57" t="s">
        <v>613</v>
      </c>
      <c r="Q57" t="s">
        <v>614</v>
      </c>
      <c r="R57">
        <v>0</v>
      </c>
      <c r="S57" t="s">
        <v>614</v>
      </c>
      <c r="T57">
        <v>0</v>
      </c>
      <c r="U57" t="s">
        <v>615</v>
      </c>
      <c r="V57" t="s">
        <v>615</v>
      </c>
      <c r="W57">
        <v>-1</v>
      </c>
      <c r="X57" t="s">
        <v>628</v>
      </c>
      <c r="Y57" t="s">
        <v>617</v>
      </c>
      <c r="Z57">
        <v>0</v>
      </c>
    </row>
    <row r="58" spans="1:26" x14ac:dyDescent="0.25">
      <c r="A58" t="s">
        <v>684</v>
      </c>
      <c r="B58" t="s">
        <v>625</v>
      </c>
      <c r="C58" t="s">
        <v>634</v>
      </c>
      <c r="D58" t="s">
        <v>607</v>
      </c>
      <c r="E58" t="s">
        <v>619</v>
      </c>
      <c r="F58" t="s">
        <v>662</v>
      </c>
      <c r="G58" t="s">
        <v>619</v>
      </c>
      <c r="H58" t="s">
        <v>619</v>
      </c>
      <c r="I58" t="s">
        <v>612</v>
      </c>
      <c r="J58">
        <v>0</v>
      </c>
      <c r="K58">
        <v>0</v>
      </c>
      <c r="L58">
        <v>55</v>
      </c>
      <c r="M58">
        <v>55</v>
      </c>
      <c r="N58">
        <v>55</v>
      </c>
      <c r="O58" t="s">
        <v>634</v>
      </c>
      <c r="P58" t="s">
        <v>613</v>
      </c>
      <c r="Q58" t="s">
        <v>614</v>
      </c>
      <c r="R58">
        <v>0</v>
      </c>
      <c r="S58" t="s">
        <v>614</v>
      </c>
      <c r="T58">
        <v>0</v>
      </c>
      <c r="U58" t="s">
        <v>615</v>
      </c>
      <c r="V58" t="s">
        <v>615</v>
      </c>
      <c r="W58">
        <v>-1</v>
      </c>
      <c r="X58" t="s">
        <v>628</v>
      </c>
      <c r="Y58" t="s">
        <v>617</v>
      </c>
      <c r="Z58">
        <v>0</v>
      </c>
    </row>
    <row r="59" spans="1:26" x14ac:dyDescent="0.25">
      <c r="A59" t="s">
        <v>685</v>
      </c>
      <c r="B59" t="s">
        <v>625</v>
      </c>
      <c r="C59" t="s">
        <v>634</v>
      </c>
      <c r="D59" t="s">
        <v>607</v>
      </c>
      <c r="E59" t="s">
        <v>619</v>
      </c>
      <c r="F59" t="s">
        <v>686</v>
      </c>
      <c r="G59" t="s">
        <v>619</v>
      </c>
      <c r="H59" t="s">
        <v>619</v>
      </c>
      <c r="I59" t="s">
        <v>612</v>
      </c>
      <c r="J59">
        <v>0</v>
      </c>
      <c r="K59">
        <v>0</v>
      </c>
      <c r="L59">
        <v>56</v>
      </c>
      <c r="M59">
        <v>56</v>
      </c>
      <c r="N59">
        <v>56</v>
      </c>
      <c r="O59" t="s">
        <v>634</v>
      </c>
      <c r="P59" t="s">
        <v>613</v>
      </c>
      <c r="Q59" t="s">
        <v>614</v>
      </c>
      <c r="R59">
        <v>0</v>
      </c>
      <c r="S59" t="s">
        <v>614</v>
      </c>
      <c r="T59">
        <v>0</v>
      </c>
      <c r="U59" t="s">
        <v>615</v>
      </c>
      <c r="V59" t="s">
        <v>615</v>
      </c>
      <c r="W59">
        <v>-1</v>
      </c>
      <c r="X59" t="s">
        <v>628</v>
      </c>
      <c r="Y59" t="s">
        <v>617</v>
      </c>
      <c r="Z59">
        <v>0</v>
      </c>
    </row>
    <row r="60" spans="1:26" x14ac:dyDescent="0.25">
      <c r="A60" t="s">
        <v>687</v>
      </c>
      <c r="B60" t="s">
        <v>625</v>
      </c>
      <c r="C60" t="s">
        <v>666</v>
      </c>
      <c r="D60" t="s">
        <v>607</v>
      </c>
      <c r="E60" t="s">
        <v>619</v>
      </c>
      <c r="F60" t="s">
        <v>688</v>
      </c>
      <c r="G60" t="s">
        <v>619</v>
      </c>
      <c r="H60" t="s">
        <v>619</v>
      </c>
      <c r="I60" t="s">
        <v>612</v>
      </c>
      <c r="J60">
        <v>0</v>
      </c>
      <c r="K60">
        <v>0</v>
      </c>
      <c r="L60">
        <v>57</v>
      </c>
      <c r="M60">
        <v>57</v>
      </c>
      <c r="N60">
        <v>57</v>
      </c>
      <c r="O60" t="s">
        <v>666</v>
      </c>
      <c r="P60" t="s">
        <v>613</v>
      </c>
      <c r="Q60" t="s">
        <v>614</v>
      </c>
      <c r="R60">
        <v>0</v>
      </c>
      <c r="S60" t="s">
        <v>614</v>
      </c>
      <c r="T60">
        <v>0</v>
      </c>
      <c r="U60" t="s">
        <v>615</v>
      </c>
      <c r="V60" t="s">
        <v>615</v>
      </c>
      <c r="W60">
        <v>-1</v>
      </c>
      <c r="X60" t="s">
        <v>628</v>
      </c>
      <c r="Y60" t="s">
        <v>617</v>
      </c>
      <c r="Z60">
        <v>0</v>
      </c>
    </row>
    <row r="61" spans="1:26" x14ac:dyDescent="0.25">
      <c r="A61" t="s">
        <v>689</v>
      </c>
      <c r="B61" t="s">
        <v>625</v>
      </c>
      <c r="C61" t="s">
        <v>666</v>
      </c>
      <c r="D61" t="s">
        <v>607</v>
      </c>
      <c r="E61" t="s">
        <v>619</v>
      </c>
      <c r="F61" t="s">
        <v>690</v>
      </c>
      <c r="G61" t="s">
        <v>619</v>
      </c>
      <c r="H61" t="s">
        <v>619</v>
      </c>
      <c r="I61" t="s">
        <v>612</v>
      </c>
      <c r="J61">
        <v>0</v>
      </c>
      <c r="K61">
        <v>0</v>
      </c>
      <c r="L61">
        <v>58</v>
      </c>
      <c r="M61">
        <v>58</v>
      </c>
      <c r="N61">
        <v>58</v>
      </c>
      <c r="O61" t="s">
        <v>666</v>
      </c>
      <c r="P61" t="s">
        <v>613</v>
      </c>
      <c r="Q61" t="s">
        <v>614</v>
      </c>
      <c r="R61">
        <v>0</v>
      </c>
      <c r="S61" t="s">
        <v>614</v>
      </c>
      <c r="T61">
        <v>0</v>
      </c>
      <c r="U61" t="s">
        <v>615</v>
      </c>
      <c r="V61" t="s">
        <v>615</v>
      </c>
      <c r="W61">
        <v>-1</v>
      </c>
      <c r="X61" t="s">
        <v>628</v>
      </c>
      <c r="Y61" t="s">
        <v>617</v>
      </c>
      <c r="Z61">
        <v>0</v>
      </c>
    </row>
    <row r="62" spans="1:26" x14ac:dyDescent="0.25">
      <c r="A62" t="s">
        <v>691</v>
      </c>
      <c r="B62" t="s">
        <v>625</v>
      </c>
      <c r="C62" t="s">
        <v>634</v>
      </c>
      <c r="D62" t="s">
        <v>607</v>
      </c>
      <c r="E62" t="s">
        <v>619</v>
      </c>
      <c r="F62" t="s">
        <v>662</v>
      </c>
      <c r="G62" t="s">
        <v>619</v>
      </c>
      <c r="H62" t="s">
        <v>619</v>
      </c>
      <c r="I62" t="s">
        <v>612</v>
      </c>
      <c r="J62">
        <v>0</v>
      </c>
      <c r="K62">
        <v>0</v>
      </c>
      <c r="L62">
        <v>59</v>
      </c>
      <c r="M62">
        <v>59</v>
      </c>
      <c r="N62">
        <v>59</v>
      </c>
      <c r="O62" t="s">
        <v>634</v>
      </c>
      <c r="P62" t="s">
        <v>613</v>
      </c>
      <c r="Q62" t="s">
        <v>614</v>
      </c>
      <c r="R62">
        <v>0</v>
      </c>
      <c r="S62" t="s">
        <v>614</v>
      </c>
      <c r="T62">
        <v>0</v>
      </c>
      <c r="U62" t="s">
        <v>615</v>
      </c>
      <c r="V62" t="s">
        <v>615</v>
      </c>
      <c r="W62">
        <v>-1</v>
      </c>
      <c r="X62" t="s">
        <v>628</v>
      </c>
      <c r="Y62" t="s">
        <v>617</v>
      </c>
      <c r="Z62">
        <v>0</v>
      </c>
    </row>
    <row r="63" spans="1:26" x14ac:dyDescent="0.25">
      <c r="A63" t="s">
        <v>692</v>
      </c>
      <c r="B63" t="s">
        <v>625</v>
      </c>
      <c r="C63" t="s">
        <v>634</v>
      </c>
      <c r="D63" t="s">
        <v>607</v>
      </c>
      <c r="E63" t="s">
        <v>619</v>
      </c>
      <c r="F63" t="s">
        <v>693</v>
      </c>
      <c r="G63" t="s">
        <v>619</v>
      </c>
      <c r="H63" t="s">
        <v>619</v>
      </c>
      <c r="I63" t="s">
        <v>612</v>
      </c>
      <c r="J63">
        <v>0</v>
      </c>
      <c r="K63">
        <v>0</v>
      </c>
      <c r="L63">
        <v>60</v>
      </c>
      <c r="M63">
        <v>60</v>
      </c>
      <c r="N63">
        <v>60</v>
      </c>
      <c r="O63" t="s">
        <v>634</v>
      </c>
      <c r="P63" t="s">
        <v>613</v>
      </c>
      <c r="Q63" t="s">
        <v>614</v>
      </c>
      <c r="R63">
        <v>0</v>
      </c>
      <c r="S63" t="s">
        <v>614</v>
      </c>
      <c r="T63">
        <v>0</v>
      </c>
      <c r="U63" t="s">
        <v>615</v>
      </c>
      <c r="V63" t="s">
        <v>615</v>
      </c>
      <c r="W63">
        <v>-1</v>
      </c>
      <c r="X63" t="s">
        <v>628</v>
      </c>
      <c r="Y63" t="s">
        <v>617</v>
      </c>
      <c r="Z63">
        <v>0</v>
      </c>
    </row>
    <row r="64" spans="1:26" x14ac:dyDescent="0.25">
      <c r="A64" t="s">
        <v>694</v>
      </c>
      <c r="B64" t="s">
        <v>625</v>
      </c>
      <c r="C64" t="s">
        <v>666</v>
      </c>
      <c r="D64" t="s">
        <v>607</v>
      </c>
      <c r="E64" t="s">
        <v>619</v>
      </c>
      <c r="F64" t="s">
        <v>688</v>
      </c>
      <c r="G64" t="s">
        <v>619</v>
      </c>
      <c r="H64" t="s">
        <v>619</v>
      </c>
      <c r="I64" t="s">
        <v>612</v>
      </c>
      <c r="J64">
        <v>0</v>
      </c>
      <c r="K64">
        <v>0</v>
      </c>
      <c r="L64">
        <v>61</v>
      </c>
      <c r="M64">
        <v>61</v>
      </c>
      <c r="N64">
        <v>61</v>
      </c>
      <c r="O64" t="s">
        <v>666</v>
      </c>
      <c r="P64" t="s">
        <v>613</v>
      </c>
      <c r="Q64" t="s">
        <v>614</v>
      </c>
      <c r="R64">
        <v>0</v>
      </c>
      <c r="S64" t="s">
        <v>614</v>
      </c>
      <c r="T64">
        <v>0</v>
      </c>
      <c r="U64" t="s">
        <v>615</v>
      </c>
      <c r="V64" t="s">
        <v>615</v>
      </c>
      <c r="W64">
        <v>-1</v>
      </c>
      <c r="X64" t="s">
        <v>628</v>
      </c>
      <c r="Y64" t="s">
        <v>617</v>
      </c>
      <c r="Z64">
        <v>0</v>
      </c>
    </row>
    <row r="65" spans="1:26" x14ac:dyDescent="0.25">
      <c r="A65" t="s">
        <v>695</v>
      </c>
      <c r="B65" t="s">
        <v>625</v>
      </c>
      <c r="C65" t="s">
        <v>666</v>
      </c>
      <c r="D65" t="s">
        <v>607</v>
      </c>
      <c r="E65" t="s">
        <v>619</v>
      </c>
      <c r="F65" t="s">
        <v>690</v>
      </c>
      <c r="G65" t="s">
        <v>619</v>
      </c>
      <c r="H65" t="s">
        <v>619</v>
      </c>
      <c r="I65" t="s">
        <v>612</v>
      </c>
      <c r="J65">
        <v>0</v>
      </c>
      <c r="K65">
        <v>0</v>
      </c>
      <c r="L65">
        <v>62</v>
      </c>
      <c r="M65">
        <v>62</v>
      </c>
      <c r="N65">
        <v>62</v>
      </c>
      <c r="O65" t="s">
        <v>666</v>
      </c>
      <c r="P65" t="s">
        <v>613</v>
      </c>
      <c r="Q65" t="s">
        <v>614</v>
      </c>
      <c r="R65">
        <v>0</v>
      </c>
      <c r="S65" t="s">
        <v>614</v>
      </c>
      <c r="T65">
        <v>0</v>
      </c>
      <c r="U65" t="s">
        <v>615</v>
      </c>
      <c r="V65" t="s">
        <v>615</v>
      </c>
      <c r="W65">
        <v>-1</v>
      </c>
      <c r="X65" t="s">
        <v>628</v>
      </c>
      <c r="Y65" t="s">
        <v>617</v>
      </c>
      <c r="Z65">
        <v>0</v>
      </c>
    </row>
    <row r="66" spans="1:26" x14ac:dyDescent="0.25">
      <c r="A66" t="s">
        <v>696</v>
      </c>
      <c r="B66" t="s">
        <v>625</v>
      </c>
      <c r="C66" t="s">
        <v>606</v>
      </c>
      <c r="D66" t="s">
        <v>607</v>
      </c>
      <c r="E66" t="s">
        <v>619</v>
      </c>
      <c r="F66" t="s">
        <v>619</v>
      </c>
      <c r="G66" t="s">
        <v>619</v>
      </c>
      <c r="H66" t="s">
        <v>612</v>
      </c>
      <c r="I66">
        <v>0</v>
      </c>
      <c r="J66">
        <v>0</v>
      </c>
      <c r="K66">
        <v>63</v>
      </c>
      <c r="L66">
        <v>63</v>
      </c>
      <c r="M66">
        <v>63</v>
      </c>
      <c r="N66" t="s">
        <v>606</v>
      </c>
      <c r="O66" t="s">
        <v>613</v>
      </c>
      <c r="P66" t="s">
        <v>614</v>
      </c>
      <c r="Q66">
        <v>0</v>
      </c>
      <c r="R66" t="s">
        <v>614</v>
      </c>
      <c r="S66">
        <v>0</v>
      </c>
      <c r="T66" t="s">
        <v>615</v>
      </c>
      <c r="U66" t="s">
        <v>615</v>
      </c>
      <c r="V66">
        <v>-1</v>
      </c>
      <c r="W66" t="s">
        <v>628</v>
      </c>
      <c r="X66" t="s">
        <v>617</v>
      </c>
      <c r="Y66">
        <v>0</v>
      </c>
    </row>
    <row r="67" spans="1:26" x14ac:dyDescent="0.25">
      <c r="A67" t="s">
        <v>697</v>
      </c>
      <c r="B67" t="s">
        <v>625</v>
      </c>
      <c r="C67" t="s">
        <v>634</v>
      </c>
      <c r="D67" t="s">
        <v>607</v>
      </c>
      <c r="E67" t="s">
        <v>619</v>
      </c>
      <c r="F67" t="s">
        <v>662</v>
      </c>
      <c r="G67" t="s">
        <v>619</v>
      </c>
      <c r="H67" t="s">
        <v>619</v>
      </c>
      <c r="I67" t="s">
        <v>612</v>
      </c>
      <c r="J67">
        <v>0</v>
      </c>
      <c r="K67">
        <v>0</v>
      </c>
      <c r="L67">
        <v>64</v>
      </c>
      <c r="M67">
        <v>64</v>
      </c>
      <c r="N67">
        <v>64</v>
      </c>
      <c r="O67" t="s">
        <v>634</v>
      </c>
      <c r="P67" t="s">
        <v>613</v>
      </c>
      <c r="Q67" t="s">
        <v>614</v>
      </c>
      <c r="R67">
        <v>0</v>
      </c>
      <c r="S67" t="s">
        <v>614</v>
      </c>
      <c r="T67">
        <v>0</v>
      </c>
      <c r="U67" t="s">
        <v>615</v>
      </c>
      <c r="V67" t="s">
        <v>615</v>
      </c>
      <c r="W67">
        <v>-1</v>
      </c>
      <c r="X67" t="s">
        <v>628</v>
      </c>
      <c r="Y67" t="s">
        <v>617</v>
      </c>
      <c r="Z67">
        <v>0</v>
      </c>
    </row>
    <row r="68" spans="1:26" x14ac:dyDescent="0.25">
      <c r="A68" t="s">
        <v>698</v>
      </c>
      <c r="B68" t="s">
        <v>625</v>
      </c>
      <c r="C68" t="s">
        <v>666</v>
      </c>
      <c r="D68" t="s">
        <v>607</v>
      </c>
      <c r="E68" t="s">
        <v>619</v>
      </c>
      <c r="F68" t="s">
        <v>699</v>
      </c>
      <c r="G68" t="s">
        <v>619</v>
      </c>
      <c r="H68" t="s">
        <v>619</v>
      </c>
      <c r="I68" t="s">
        <v>612</v>
      </c>
      <c r="J68">
        <v>0</v>
      </c>
      <c r="K68">
        <v>0</v>
      </c>
      <c r="L68">
        <v>65</v>
      </c>
      <c r="M68">
        <v>65</v>
      </c>
      <c r="N68">
        <v>65</v>
      </c>
      <c r="O68" t="s">
        <v>666</v>
      </c>
      <c r="P68" t="s">
        <v>613</v>
      </c>
      <c r="Q68" t="s">
        <v>614</v>
      </c>
      <c r="R68">
        <v>0</v>
      </c>
      <c r="S68" t="s">
        <v>614</v>
      </c>
      <c r="T68">
        <v>0</v>
      </c>
      <c r="U68" t="s">
        <v>615</v>
      </c>
      <c r="V68" t="s">
        <v>615</v>
      </c>
      <c r="W68">
        <v>-1</v>
      </c>
      <c r="X68" t="s">
        <v>628</v>
      </c>
      <c r="Y68" t="s">
        <v>617</v>
      </c>
      <c r="Z68">
        <v>0</v>
      </c>
    </row>
    <row r="69" spans="1:26" x14ac:dyDescent="0.25">
      <c r="A69" t="s">
        <v>700</v>
      </c>
      <c r="B69" t="s">
        <v>625</v>
      </c>
      <c r="C69" t="s">
        <v>666</v>
      </c>
      <c r="D69" t="s">
        <v>607</v>
      </c>
      <c r="E69" t="s">
        <v>619</v>
      </c>
      <c r="F69" t="s">
        <v>701</v>
      </c>
      <c r="G69" t="s">
        <v>619</v>
      </c>
      <c r="H69" t="s">
        <v>619</v>
      </c>
      <c r="I69" t="s">
        <v>612</v>
      </c>
      <c r="J69">
        <v>0</v>
      </c>
      <c r="K69">
        <v>0</v>
      </c>
      <c r="L69">
        <v>66</v>
      </c>
      <c r="M69">
        <v>66</v>
      </c>
      <c r="N69">
        <v>66</v>
      </c>
      <c r="O69" t="s">
        <v>666</v>
      </c>
      <c r="P69" t="s">
        <v>613</v>
      </c>
      <c r="Q69" t="s">
        <v>614</v>
      </c>
      <c r="R69">
        <v>0</v>
      </c>
      <c r="S69" t="s">
        <v>614</v>
      </c>
      <c r="T69">
        <v>0</v>
      </c>
      <c r="U69" t="s">
        <v>615</v>
      </c>
      <c r="V69" t="s">
        <v>615</v>
      </c>
      <c r="W69">
        <v>-1</v>
      </c>
      <c r="X69" t="s">
        <v>628</v>
      </c>
      <c r="Y69" t="s">
        <v>617</v>
      </c>
      <c r="Z69">
        <v>0</v>
      </c>
    </row>
    <row r="70" spans="1:26" x14ac:dyDescent="0.25">
      <c r="A70" t="s">
        <v>702</v>
      </c>
      <c r="B70" t="s">
        <v>462</v>
      </c>
      <c r="C70" t="s">
        <v>629</v>
      </c>
      <c r="D70" t="s">
        <v>607</v>
      </c>
      <c r="E70" t="s">
        <v>619</v>
      </c>
      <c r="F70" t="s">
        <v>619</v>
      </c>
      <c r="G70" t="s">
        <v>619</v>
      </c>
      <c r="H70" t="s">
        <v>612</v>
      </c>
      <c r="I70">
        <v>0</v>
      </c>
      <c r="J70">
        <v>0</v>
      </c>
      <c r="K70">
        <v>67</v>
      </c>
      <c r="L70">
        <v>67</v>
      </c>
      <c r="M70">
        <v>67</v>
      </c>
      <c r="N70" t="s">
        <v>629</v>
      </c>
      <c r="O70" t="s">
        <v>613</v>
      </c>
      <c r="P70" t="s">
        <v>614</v>
      </c>
      <c r="Q70">
        <v>0</v>
      </c>
      <c r="R70" t="s">
        <v>614</v>
      </c>
      <c r="S70">
        <v>0</v>
      </c>
      <c r="T70" t="s">
        <v>615</v>
      </c>
      <c r="U70" t="s">
        <v>615</v>
      </c>
      <c r="V70">
        <v>-1</v>
      </c>
      <c r="W70" t="s">
        <v>616</v>
      </c>
      <c r="X70" t="s">
        <v>617</v>
      </c>
      <c r="Y70">
        <v>0</v>
      </c>
    </row>
    <row r="71" spans="1:26" x14ac:dyDescent="0.25">
      <c r="A71" t="s">
        <v>703</v>
      </c>
      <c r="B71" t="s">
        <v>625</v>
      </c>
      <c r="C71" t="s">
        <v>634</v>
      </c>
      <c r="D71" t="s">
        <v>607</v>
      </c>
      <c r="E71" t="s">
        <v>619</v>
      </c>
      <c r="F71" t="s">
        <v>662</v>
      </c>
      <c r="G71" t="s">
        <v>619</v>
      </c>
      <c r="H71" t="s">
        <v>619</v>
      </c>
      <c r="I71" t="s">
        <v>612</v>
      </c>
      <c r="J71">
        <v>0</v>
      </c>
      <c r="K71">
        <v>0</v>
      </c>
      <c r="L71">
        <v>68</v>
      </c>
      <c r="M71">
        <v>68</v>
      </c>
      <c r="N71">
        <v>68</v>
      </c>
      <c r="O71" t="s">
        <v>634</v>
      </c>
      <c r="P71" t="s">
        <v>613</v>
      </c>
      <c r="Q71" t="s">
        <v>614</v>
      </c>
      <c r="R71">
        <v>0</v>
      </c>
      <c r="S71" t="s">
        <v>614</v>
      </c>
      <c r="T71">
        <v>0</v>
      </c>
      <c r="U71" t="s">
        <v>615</v>
      </c>
      <c r="V71" t="s">
        <v>615</v>
      </c>
      <c r="W71">
        <v>-1</v>
      </c>
      <c r="X71" t="s">
        <v>628</v>
      </c>
      <c r="Y71" t="s">
        <v>617</v>
      </c>
      <c r="Z71">
        <v>0</v>
      </c>
    </row>
    <row r="72" spans="1:26" x14ac:dyDescent="0.25">
      <c r="A72" t="s">
        <v>704</v>
      </c>
      <c r="B72" t="s">
        <v>625</v>
      </c>
      <c r="C72" t="s">
        <v>666</v>
      </c>
      <c r="D72" t="s">
        <v>607</v>
      </c>
      <c r="E72" t="s">
        <v>619</v>
      </c>
      <c r="F72" t="s">
        <v>699</v>
      </c>
      <c r="G72" t="s">
        <v>619</v>
      </c>
      <c r="H72" t="s">
        <v>619</v>
      </c>
      <c r="I72" t="s">
        <v>612</v>
      </c>
      <c r="J72">
        <v>0</v>
      </c>
      <c r="K72">
        <v>0</v>
      </c>
      <c r="L72">
        <v>69</v>
      </c>
      <c r="M72">
        <v>69</v>
      </c>
      <c r="N72">
        <v>69</v>
      </c>
      <c r="O72" t="s">
        <v>666</v>
      </c>
      <c r="P72" t="s">
        <v>613</v>
      </c>
      <c r="Q72" t="s">
        <v>614</v>
      </c>
      <c r="R72">
        <v>0</v>
      </c>
      <c r="S72" t="s">
        <v>614</v>
      </c>
      <c r="T72">
        <v>0</v>
      </c>
      <c r="U72" t="s">
        <v>615</v>
      </c>
      <c r="V72" t="s">
        <v>615</v>
      </c>
      <c r="W72">
        <v>-1</v>
      </c>
      <c r="X72" t="s">
        <v>628</v>
      </c>
      <c r="Y72" t="s">
        <v>617</v>
      </c>
      <c r="Z72">
        <v>0</v>
      </c>
    </row>
    <row r="73" spans="1:26" x14ac:dyDescent="0.25">
      <c r="A73" t="s">
        <v>705</v>
      </c>
      <c r="B73" t="s">
        <v>625</v>
      </c>
      <c r="C73" t="s">
        <v>666</v>
      </c>
      <c r="D73" t="s">
        <v>607</v>
      </c>
      <c r="E73" t="s">
        <v>619</v>
      </c>
      <c r="F73" t="s">
        <v>701</v>
      </c>
      <c r="G73" t="s">
        <v>619</v>
      </c>
      <c r="H73" t="s">
        <v>619</v>
      </c>
      <c r="I73" t="s">
        <v>612</v>
      </c>
      <c r="J73">
        <v>0</v>
      </c>
      <c r="K73">
        <v>0</v>
      </c>
      <c r="L73">
        <v>70</v>
      </c>
      <c r="M73">
        <v>70</v>
      </c>
      <c r="N73">
        <v>70</v>
      </c>
      <c r="O73" t="s">
        <v>666</v>
      </c>
      <c r="P73" t="s">
        <v>613</v>
      </c>
      <c r="Q73" t="s">
        <v>614</v>
      </c>
      <c r="R73">
        <v>0</v>
      </c>
      <c r="S73" t="s">
        <v>614</v>
      </c>
      <c r="T73">
        <v>0</v>
      </c>
      <c r="U73" t="s">
        <v>615</v>
      </c>
      <c r="V73" t="s">
        <v>615</v>
      </c>
      <c r="W73">
        <v>-1</v>
      </c>
      <c r="X73" t="s">
        <v>628</v>
      </c>
      <c r="Y73" t="s">
        <v>617</v>
      </c>
      <c r="Z73">
        <v>0</v>
      </c>
    </row>
    <row r="74" spans="1:26" x14ac:dyDescent="0.25">
      <c r="A74" t="s">
        <v>706</v>
      </c>
      <c r="B74" t="s">
        <v>462</v>
      </c>
      <c r="C74" t="s">
        <v>629</v>
      </c>
      <c r="D74" t="s">
        <v>607</v>
      </c>
      <c r="E74" t="s">
        <v>619</v>
      </c>
      <c r="F74" t="s">
        <v>619</v>
      </c>
      <c r="G74" t="s">
        <v>619</v>
      </c>
      <c r="H74" t="s">
        <v>612</v>
      </c>
      <c r="I74">
        <v>0</v>
      </c>
      <c r="J74">
        <v>0</v>
      </c>
      <c r="K74">
        <v>71</v>
      </c>
      <c r="L74">
        <v>71</v>
      </c>
      <c r="M74">
        <v>71</v>
      </c>
      <c r="N74" t="s">
        <v>629</v>
      </c>
      <c r="O74" t="s">
        <v>613</v>
      </c>
      <c r="P74" t="s">
        <v>614</v>
      </c>
      <c r="Q74">
        <v>0</v>
      </c>
      <c r="R74" t="s">
        <v>614</v>
      </c>
      <c r="S74">
        <v>0</v>
      </c>
      <c r="T74" t="s">
        <v>615</v>
      </c>
      <c r="U74" t="s">
        <v>615</v>
      </c>
      <c r="V74">
        <v>-1</v>
      </c>
      <c r="W74" t="s">
        <v>616</v>
      </c>
      <c r="X74" t="s">
        <v>617</v>
      </c>
      <c r="Y74">
        <v>0</v>
      </c>
    </row>
    <row r="75" spans="1:26" x14ac:dyDescent="0.25">
      <c r="A75" t="s">
        <v>707</v>
      </c>
      <c r="B75" t="s">
        <v>625</v>
      </c>
      <c r="C75" t="s">
        <v>634</v>
      </c>
      <c r="D75" t="s">
        <v>607</v>
      </c>
      <c r="E75" t="s">
        <v>619</v>
      </c>
      <c r="F75" t="s">
        <v>662</v>
      </c>
      <c r="G75" t="s">
        <v>619</v>
      </c>
      <c r="H75" t="s">
        <v>619</v>
      </c>
      <c r="I75" t="s">
        <v>612</v>
      </c>
      <c r="J75">
        <v>0</v>
      </c>
      <c r="K75">
        <v>0</v>
      </c>
      <c r="L75">
        <v>72</v>
      </c>
      <c r="M75">
        <v>72</v>
      </c>
      <c r="N75">
        <v>72</v>
      </c>
      <c r="O75" t="s">
        <v>634</v>
      </c>
      <c r="P75" t="s">
        <v>613</v>
      </c>
      <c r="Q75" t="s">
        <v>614</v>
      </c>
      <c r="R75">
        <v>0</v>
      </c>
      <c r="S75" t="s">
        <v>614</v>
      </c>
      <c r="T75">
        <v>0</v>
      </c>
      <c r="U75" t="s">
        <v>615</v>
      </c>
      <c r="V75" t="s">
        <v>615</v>
      </c>
      <c r="W75">
        <v>-1</v>
      </c>
      <c r="X75" t="s">
        <v>628</v>
      </c>
      <c r="Y75" t="s">
        <v>617</v>
      </c>
      <c r="Z75">
        <v>0</v>
      </c>
    </row>
    <row r="76" spans="1:26" x14ac:dyDescent="0.25">
      <c r="A76" t="s">
        <v>708</v>
      </c>
      <c r="B76" t="s">
        <v>625</v>
      </c>
      <c r="C76" t="s">
        <v>666</v>
      </c>
      <c r="D76" t="s">
        <v>607</v>
      </c>
      <c r="E76" t="s">
        <v>619</v>
      </c>
      <c r="F76" t="s">
        <v>699</v>
      </c>
      <c r="G76" t="s">
        <v>619</v>
      </c>
      <c r="H76" t="s">
        <v>619</v>
      </c>
      <c r="I76" t="s">
        <v>612</v>
      </c>
      <c r="J76">
        <v>0</v>
      </c>
      <c r="K76">
        <v>0</v>
      </c>
      <c r="L76">
        <v>73</v>
      </c>
      <c r="M76">
        <v>73</v>
      </c>
      <c r="N76">
        <v>73</v>
      </c>
      <c r="O76" t="s">
        <v>666</v>
      </c>
      <c r="P76" t="s">
        <v>613</v>
      </c>
      <c r="Q76" t="s">
        <v>614</v>
      </c>
      <c r="R76">
        <v>0</v>
      </c>
      <c r="S76" t="s">
        <v>614</v>
      </c>
      <c r="T76">
        <v>0</v>
      </c>
      <c r="U76" t="s">
        <v>615</v>
      </c>
      <c r="V76" t="s">
        <v>615</v>
      </c>
      <c r="W76">
        <v>-1</v>
      </c>
      <c r="X76" t="s">
        <v>628</v>
      </c>
      <c r="Y76" t="s">
        <v>617</v>
      </c>
      <c r="Z76">
        <v>0</v>
      </c>
    </row>
    <row r="77" spans="1:26" x14ac:dyDescent="0.25">
      <c r="A77" t="s">
        <v>709</v>
      </c>
      <c r="B77" t="s">
        <v>625</v>
      </c>
      <c r="C77" t="s">
        <v>666</v>
      </c>
      <c r="D77" t="s">
        <v>607</v>
      </c>
      <c r="E77" t="s">
        <v>619</v>
      </c>
      <c r="F77" t="s">
        <v>710</v>
      </c>
      <c r="G77" t="s">
        <v>619</v>
      </c>
      <c r="H77" t="s">
        <v>619</v>
      </c>
      <c r="I77" t="s">
        <v>612</v>
      </c>
      <c r="J77">
        <v>0</v>
      </c>
      <c r="K77">
        <v>0</v>
      </c>
      <c r="L77">
        <v>74</v>
      </c>
      <c r="M77">
        <v>74</v>
      </c>
      <c r="N77">
        <v>74</v>
      </c>
      <c r="O77" t="s">
        <v>666</v>
      </c>
      <c r="P77" t="s">
        <v>613</v>
      </c>
      <c r="Q77" t="s">
        <v>614</v>
      </c>
      <c r="R77">
        <v>0</v>
      </c>
      <c r="S77" t="s">
        <v>614</v>
      </c>
      <c r="T77">
        <v>0</v>
      </c>
      <c r="U77" t="s">
        <v>615</v>
      </c>
      <c r="V77" t="s">
        <v>615</v>
      </c>
      <c r="W77">
        <v>-1</v>
      </c>
      <c r="X77" t="s">
        <v>628</v>
      </c>
      <c r="Y77" t="s">
        <v>617</v>
      </c>
      <c r="Z77">
        <v>0</v>
      </c>
    </row>
    <row r="78" spans="1:26" x14ac:dyDescent="0.25">
      <c r="A78" t="s">
        <v>711</v>
      </c>
      <c r="B78" t="s">
        <v>462</v>
      </c>
      <c r="C78" t="s">
        <v>629</v>
      </c>
      <c r="D78" t="s">
        <v>607</v>
      </c>
      <c r="E78" t="s">
        <v>619</v>
      </c>
      <c r="F78" t="s">
        <v>619</v>
      </c>
      <c r="G78" t="s">
        <v>619</v>
      </c>
      <c r="H78" t="s">
        <v>612</v>
      </c>
      <c r="I78">
        <v>0</v>
      </c>
      <c r="J78">
        <v>0</v>
      </c>
      <c r="K78">
        <v>75</v>
      </c>
      <c r="L78">
        <v>75</v>
      </c>
      <c r="M78">
        <v>75</v>
      </c>
      <c r="N78" t="s">
        <v>629</v>
      </c>
      <c r="O78" t="s">
        <v>613</v>
      </c>
      <c r="P78" t="s">
        <v>614</v>
      </c>
      <c r="Q78">
        <v>0</v>
      </c>
      <c r="R78" t="s">
        <v>614</v>
      </c>
      <c r="S78">
        <v>0</v>
      </c>
      <c r="T78" t="s">
        <v>615</v>
      </c>
      <c r="U78" t="s">
        <v>615</v>
      </c>
      <c r="V78">
        <v>-1</v>
      </c>
      <c r="W78" t="s">
        <v>616</v>
      </c>
      <c r="X78" t="s">
        <v>617</v>
      </c>
      <c r="Y78">
        <v>0</v>
      </c>
    </row>
    <row r="79" spans="1:26" x14ac:dyDescent="0.25">
      <c r="A79" t="s">
        <v>712</v>
      </c>
      <c r="B79" t="s">
        <v>625</v>
      </c>
      <c r="C79" t="s">
        <v>634</v>
      </c>
      <c r="D79" t="s">
        <v>607</v>
      </c>
      <c r="E79" t="s">
        <v>619</v>
      </c>
      <c r="F79" t="s">
        <v>662</v>
      </c>
      <c r="G79" t="s">
        <v>619</v>
      </c>
      <c r="H79" t="s">
        <v>619</v>
      </c>
      <c r="I79" t="s">
        <v>612</v>
      </c>
      <c r="J79">
        <v>0</v>
      </c>
      <c r="K79">
        <v>0</v>
      </c>
      <c r="L79">
        <v>76</v>
      </c>
      <c r="M79">
        <v>76</v>
      </c>
      <c r="N79">
        <v>76</v>
      </c>
      <c r="O79" t="s">
        <v>634</v>
      </c>
      <c r="P79" t="s">
        <v>613</v>
      </c>
      <c r="Q79" t="s">
        <v>614</v>
      </c>
      <c r="R79">
        <v>0</v>
      </c>
      <c r="S79" t="s">
        <v>614</v>
      </c>
      <c r="T79">
        <v>0</v>
      </c>
      <c r="U79" t="s">
        <v>615</v>
      </c>
      <c r="V79" t="s">
        <v>615</v>
      </c>
      <c r="W79">
        <v>-1</v>
      </c>
      <c r="X79" t="s">
        <v>628</v>
      </c>
      <c r="Y79" t="s">
        <v>617</v>
      </c>
      <c r="Z79">
        <v>0</v>
      </c>
    </row>
    <row r="80" spans="1:26" x14ac:dyDescent="0.25">
      <c r="A80" t="s">
        <v>713</v>
      </c>
      <c r="B80" t="s">
        <v>625</v>
      </c>
      <c r="C80" t="s">
        <v>666</v>
      </c>
      <c r="D80" t="s">
        <v>607</v>
      </c>
      <c r="E80" t="s">
        <v>619</v>
      </c>
      <c r="F80" t="s">
        <v>699</v>
      </c>
      <c r="G80" t="s">
        <v>619</v>
      </c>
      <c r="H80" t="s">
        <v>619</v>
      </c>
      <c r="I80" t="s">
        <v>612</v>
      </c>
      <c r="J80">
        <v>0</v>
      </c>
      <c r="K80">
        <v>0</v>
      </c>
      <c r="L80">
        <v>77</v>
      </c>
      <c r="M80">
        <v>77</v>
      </c>
      <c r="N80">
        <v>77</v>
      </c>
      <c r="O80" t="s">
        <v>666</v>
      </c>
      <c r="P80" t="s">
        <v>613</v>
      </c>
      <c r="Q80" t="s">
        <v>614</v>
      </c>
      <c r="R80">
        <v>0</v>
      </c>
      <c r="S80" t="s">
        <v>614</v>
      </c>
      <c r="T80">
        <v>0</v>
      </c>
      <c r="U80" t="s">
        <v>615</v>
      </c>
      <c r="V80" t="s">
        <v>615</v>
      </c>
      <c r="W80">
        <v>-1</v>
      </c>
      <c r="X80" t="s">
        <v>628</v>
      </c>
      <c r="Y80" t="s">
        <v>617</v>
      </c>
      <c r="Z80">
        <v>0</v>
      </c>
    </row>
    <row r="81" spans="1:26" x14ac:dyDescent="0.25">
      <c r="A81" t="s">
        <v>714</v>
      </c>
      <c r="B81" t="s">
        <v>625</v>
      </c>
      <c r="C81" t="s">
        <v>666</v>
      </c>
      <c r="D81" t="s">
        <v>607</v>
      </c>
      <c r="E81" t="s">
        <v>619</v>
      </c>
      <c r="F81" t="s">
        <v>683</v>
      </c>
      <c r="G81" t="s">
        <v>619</v>
      </c>
      <c r="H81" t="s">
        <v>619</v>
      </c>
      <c r="I81" t="s">
        <v>612</v>
      </c>
      <c r="J81">
        <v>0</v>
      </c>
      <c r="K81">
        <v>0</v>
      </c>
      <c r="L81">
        <v>78</v>
      </c>
      <c r="M81">
        <v>78</v>
      </c>
      <c r="N81">
        <v>78</v>
      </c>
      <c r="O81" t="s">
        <v>666</v>
      </c>
      <c r="P81" t="s">
        <v>613</v>
      </c>
      <c r="Q81" t="s">
        <v>614</v>
      </c>
      <c r="R81">
        <v>0</v>
      </c>
      <c r="S81" t="s">
        <v>614</v>
      </c>
      <c r="T81">
        <v>0</v>
      </c>
      <c r="U81" t="s">
        <v>615</v>
      </c>
      <c r="V81" t="s">
        <v>615</v>
      </c>
      <c r="W81">
        <v>-1</v>
      </c>
      <c r="X81" t="s">
        <v>628</v>
      </c>
      <c r="Y81" t="s">
        <v>617</v>
      </c>
      <c r="Z81">
        <v>0</v>
      </c>
    </row>
    <row r="82" spans="1:26" x14ac:dyDescent="0.25">
      <c r="A82" t="s">
        <v>715</v>
      </c>
      <c r="B82" t="s">
        <v>625</v>
      </c>
      <c r="C82" t="s">
        <v>606</v>
      </c>
      <c r="D82" t="s">
        <v>607</v>
      </c>
      <c r="E82" t="s">
        <v>619</v>
      </c>
      <c r="F82" t="s">
        <v>716</v>
      </c>
      <c r="G82" t="s">
        <v>619</v>
      </c>
      <c r="H82" t="s">
        <v>619</v>
      </c>
      <c r="I82" t="s">
        <v>612</v>
      </c>
      <c r="J82">
        <v>0</v>
      </c>
      <c r="K82">
        <v>0</v>
      </c>
      <c r="L82">
        <v>79</v>
      </c>
      <c r="M82">
        <v>79</v>
      </c>
      <c r="N82">
        <v>79</v>
      </c>
      <c r="O82" t="s">
        <v>606</v>
      </c>
      <c r="P82" t="s">
        <v>613</v>
      </c>
      <c r="Q82" t="s">
        <v>614</v>
      </c>
      <c r="R82">
        <v>0</v>
      </c>
      <c r="S82" t="s">
        <v>614</v>
      </c>
      <c r="T82">
        <v>0</v>
      </c>
      <c r="U82" t="s">
        <v>615</v>
      </c>
      <c r="V82" t="s">
        <v>615</v>
      </c>
      <c r="W82">
        <v>-1</v>
      </c>
      <c r="X82" t="s">
        <v>628</v>
      </c>
      <c r="Y82" t="s">
        <v>617</v>
      </c>
      <c r="Z82">
        <v>0</v>
      </c>
    </row>
    <row r="83" spans="1:26" x14ac:dyDescent="0.25">
      <c r="A83" t="s">
        <v>717</v>
      </c>
      <c r="B83" t="s">
        <v>462</v>
      </c>
      <c r="C83" t="s">
        <v>629</v>
      </c>
      <c r="D83" t="s">
        <v>607</v>
      </c>
      <c r="E83" t="s">
        <v>619</v>
      </c>
      <c r="F83" t="s">
        <v>619</v>
      </c>
      <c r="G83" t="s">
        <v>619</v>
      </c>
      <c r="H83" t="s">
        <v>612</v>
      </c>
      <c r="I83">
        <v>0</v>
      </c>
      <c r="J83">
        <v>0</v>
      </c>
      <c r="K83">
        <v>80</v>
      </c>
      <c r="L83">
        <v>80</v>
      </c>
      <c r="M83">
        <v>80</v>
      </c>
      <c r="N83" t="s">
        <v>629</v>
      </c>
      <c r="O83" t="s">
        <v>613</v>
      </c>
      <c r="P83" t="s">
        <v>614</v>
      </c>
      <c r="Q83">
        <v>0</v>
      </c>
      <c r="R83" t="s">
        <v>614</v>
      </c>
      <c r="S83">
        <v>0</v>
      </c>
      <c r="T83" t="s">
        <v>615</v>
      </c>
      <c r="U83" t="s">
        <v>615</v>
      </c>
      <c r="V83">
        <v>-1</v>
      </c>
      <c r="W83" t="s">
        <v>616</v>
      </c>
      <c r="X83" t="s">
        <v>617</v>
      </c>
      <c r="Y83">
        <v>0</v>
      </c>
    </row>
    <row r="84" spans="1:26" x14ac:dyDescent="0.25">
      <c r="A84" t="s">
        <v>718</v>
      </c>
      <c r="B84" t="s">
        <v>625</v>
      </c>
      <c r="C84" t="s">
        <v>618</v>
      </c>
      <c r="D84" t="s">
        <v>607</v>
      </c>
      <c r="E84" t="s">
        <v>619</v>
      </c>
      <c r="F84" t="s">
        <v>719</v>
      </c>
      <c r="G84" t="s">
        <v>619</v>
      </c>
      <c r="H84" t="s">
        <v>619</v>
      </c>
      <c r="I84" t="s">
        <v>612</v>
      </c>
      <c r="J84">
        <v>0</v>
      </c>
      <c r="K84">
        <v>0</v>
      </c>
      <c r="L84">
        <v>81</v>
      </c>
      <c r="M84">
        <v>81</v>
      </c>
      <c r="N84">
        <v>81</v>
      </c>
      <c r="O84" t="s">
        <v>618</v>
      </c>
      <c r="P84" t="s">
        <v>613</v>
      </c>
      <c r="Q84" t="s">
        <v>614</v>
      </c>
      <c r="R84">
        <v>0</v>
      </c>
      <c r="S84" t="s">
        <v>614</v>
      </c>
      <c r="T84">
        <v>0</v>
      </c>
      <c r="U84" t="s">
        <v>615</v>
      </c>
      <c r="V84" t="s">
        <v>615</v>
      </c>
      <c r="W84">
        <v>-1</v>
      </c>
      <c r="X84" t="s">
        <v>628</v>
      </c>
      <c r="Y84" t="s">
        <v>617</v>
      </c>
      <c r="Z84">
        <v>0</v>
      </c>
    </row>
    <row r="85" spans="1:26" x14ac:dyDescent="0.25">
      <c r="A85" t="s">
        <v>720</v>
      </c>
      <c r="B85" t="s">
        <v>625</v>
      </c>
      <c r="C85" t="s">
        <v>634</v>
      </c>
      <c r="D85" t="s">
        <v>607</v>
      </c>
      <c r="E85" t="s">
        <v>619</v>
      </c>
      <c r="F85" t="s">
        <v>662</v>
      </c>
      <c r="G85" t="s">
        <v>619</v>
      </c>
      <c r="H85" t="s">
        <v>619</v>
      </c>
      <c r="I85" t="s">
        <v>612</v>
      </c>
      <c r="J85">
        <v>0</v>
      </c>
      <c r="K85">
        <v>0</v>
      </c>
      <c r="L85">
        <v>82</v>
      </c>
      <c r="M85">
        <v>82</v>
      </c>
      <c r="N85">
        <v>82</v>
      </c>
      <c r="O85" t="s">
        <v>634</v>
      </c>
      <c r="P85" t="s">
        <v>613</v>
      </c>
      <c r="Q85" t="s">
        <v>614</v>
      </c>
      <c r="R85">
        <v>0</v>
      </c>
      <c r="S85" t="s">
        <v>614</v>
      </c>
      <c r="T85">
        <v>0</v>
      </c>
      <c r="U85" t="s">
        <v>615</v>
      </c>
      <c r="V85" t="s">
        <v>615</v>
      </c>
      <c r="W85">
        <v>-1</v>
      </c>
      <c r="X85" t="s">
        <v>628</v>
      </c>
      <c r="Y85" t="s">
        <v>617</v>
      </c>
      <c r="Z85">
        <v>0</v>
      </c>
    </row>
    <row r="86" spans="1:26" x14ac:dyDescent="0.25">
      <c r="A86" t="s">
        <v>721</v>
      </c>
      <c r="B86" t="s">
        <v>625</v>
      </c>
      <c r="C86" t="s">
        <v>666</v>
      </c>
      <c r="D86" t="s">
        <v>607</v>
      </c>
      <c r="E86" t="s">
        <v>619</v>
      </c>
      <c r="F86" t="s">
        <v>722</v>
      </c>
      <c r="G86" t="s">
        <v>619</v>
      </c>
      <c r="H86" t="s">
        <v>619</v>
      </c>
      <c r="I86" t="s">
        <v>612</v>
      </c>
      <c r="J86">
        <v>0</v>
      </c>
      <c r="K86">
        <v>0</v>
      </c>
      <c r="L86">
        <v>83</v>
      </c>
      <c r="M86">
        <v>83</v>
      </c>
      <c r="N86">
        <v>83</v>
      </c>
      <c r="O86" t="s">
        <v>666</v>
      </c>
      <c r="P86" t="s">
        <v>613</v>
      </c>
      <c r="Q86" t="s">
        <v>614</v>
      </c>
      <c r="R86">
        <v>0</v>
      </c>
      <c r="S86" t="s">
        <v>614</v>
      </c>
      <c r="T86">
        <v>0</v>
      </c>
      <c r="U86" t="s">
        <v>615</v>
      </c>
      <c r="V86" t="s">
        <v>615</v>
      </c>
      <c r="W86">
        <v>-1</v>
      </c>
      <c r="X86" t="s">
        <v>628</v>
      </c>
      <c r="Y86" t="s">
        <v>617</v>
      </c>
      <c r="Z86">
        <v>0</v>
      </c>
    </row>
    <row r="87" spans="1:26" x14ac:dyDescent="0.25">
      <c r="A87" t="s">
        <v>723</v>
      </c>
      <c r="B87" t="s">
        <v>625</v>
      </c>
      <c r="C87" t="s">
        <v>666</v>
      </c>
      <c r="D87" t="s">
        <v>607</v>
      </c>
      <c r="E87" t="s">
        <v>619</v>
      </c>
      <c r="F87" t="s">
        <v>724</v>
      </c>
      <c r="G87" t="s">
        <v>619</v>
      </c>
      <c r="H87" t="s">
        <v>619</v>
      </c>
      <c r="I87" t="s">
        <v>612</v>
      </c>
      <c r="J87">
        <v>0</v>
      </c>
      <c r="K87">
        <v>0</v>
      </c>
      <c r="L87">
        <v>84</v>
      </c>
      <c r="M87">
        <v>84</v>
      </c>
      <c r="N87">
        <v>84</v>
      </c>
      <c r="O87" t="s">
        <v>666</v>
      </c>
      <c r="P87" t="s">
        <v>613</v>
      </c>
      <c r="Q87" t="s">
        <v>614</v>
      </c>
      <c r="R87">
        <v>0</v>
      </c>
      <c r="S87" t="s">
        <v>614</v>
      </c>
      <c r="T87">
        <v>0</v>
      </c>
      <c r="U87" t="s">
        <v>615</v>
      </c>
      <c r="V87" t="s">
        <v>615</v>
      </c>
      <c r="W87">
        <v>-1</v>
      </c>
      <c r="X87" t="s">
        <v>628</v>
      </c>
      <c r="Y87" t="s">
        <v>617</v>
      </c>
      <c r="Z87">
        <v>0</v>
      </c>
    </row>
    <row r="88" spans="1:26" x14ac:dyDescent="0.25">
      <c r="A88" t="s">
        <v>725</v>
      </c>
      <c r="B88" t="s">
        <v>625</v>
      </c>
      <c r="C88" t="s">
        <v>606</v>
      </c>
      <c r="D88" t="s">
        <v>607</v>
      </c>
      <c r="E88" t="s">
        <v>619</v>
      </c>
      <c r="F88" t="s">
        <v>716</v>
      </c>
      <c r="G88" t="s">
        <v>619</v>
      </c>
      <c r="H88" t="s">
        <v>619</v>
      </c>
      <c r="I88" t="s">
        <v>612</v>
      </c>
      <c r="J88">
        <v>0</v>
      </c>
      <c r="K88">
        <v>0</v>
      </c>
      <c r="L88">
        <v>85</v>
      </c>
      <c r="M88">
        <v>85</v>
      </c>
      <c r="N88">
        <v>85</v>
      </c>
      <c r="O88" t="s">
        <v>606</v>
      </c>
      <c r="P88" t="s">
        <v>613</v>
      </c>
      <c r="Q88" t="s">
        <v>614</v>
      </c>
      <c r="R88">
        <v>0</v>
      </c>
      <c r="S88" t="s">
        <v>614</v>
      </c>
      <c r="T88">
        <v>0</v>
      </c>
      <c r="U88" t="s">
        <v>615</v>
      </c>
      <c r="V88" t="s">
        <v>615</v>
      </c>
      <c r="W88">
        <v>-1</v>
      </c>
      <c r="X88" t="s">
        <v>628</v>
      </c>
      <c r="Y88" t="s">
        <v>617</v>
      </c>
      <c r="Z88">
        <v>0</v>
      </c>
    </row>
    <row r="89" spans="1:26" x14ac:dyDescent="0.25">
      <c r="A89" t="s">
        <v>726</v>
      </c>
      <c r="B89" t="s">
        <v>462</v>
      </c>
      <c r="C89" t="s">
        <v>629</v>
      </c>
      <c r="D89" t="s">
        <v>607</v>
      </c>
      <c r="E89" t="s">
        <v>619</v>
      </c>
      <c r="F89" t="s">
        <v>619</v>
      </c>
      <c r="G89" t="s">
        <v>619</v>
      </c>
      <c r="H89" t="s">
        <v>612</v>
      </c>
      <c r="I89">
        <v>0</v>
      </c>
      <c r="J89">
        <v>0</v>
      </c>
      <c r="K89">
        <v>86</v>
      </c>
      <c r="L89">
        <v>86</v>
      </c>
      <c r="M89">
        <v>86</v>
      </c>
      <c r="N89" t="s">
        <v>629</v>
      </c>
      <c r="O89" t="s">
        <v>613</v>
      </c>
      <c r="P89" t="s">
        <v>614</v>
      </c>
      <c r="Q89">
        <v>0</v>
      </c>
      <c r="R89" t="s">
        <v>614</v>
      </c>
      <c r="S89">
        <v>0</v>
      </c>
      <c r="T89" t="s">
        <v>615</v>
      </c>
      <c r="U89" t="s">
        <v>615</v>
      </c>
      <c r="V89">
        <v>-1</v>
      </c>
      <c r="W89" t="s">
        <v>616</v>
      </c>
      <c r="X89" t="s">
        <v>617</v>
      </c>
      <c r="Y89">
        <v>0</v>
      </c>
    </row>
    <row r="90" spans="1:26" x14ac:dyDescent="0.25">
      <c r="A90" t="s">
        <v>727</v>
      </c>
      <c r="B90" t="s">
        <v>625</v>
      </c>
      <c r="C90" t="s">
        <v>618</v>
      </c>
      <c r="D90" t="s">
        <v>607</v>
      </c>
      <c r="E90" t="s">
        <v>619</v>
      </c>
      <c r="F90" t="s">
        <v>719</v>
      </c>
      <c r="G90" t="s">
        <v>619</v>
      </c>
      <c r="H90" t="s">
        <v>619</v>
      </c>
      <c r="I90" t="s">
        <v>612</v>
      </c>
      <c r="J90">
        <v>0</v>
      </c>
      <c r="K90">
        <v>0</v>
      </c>
      <c r="L90">
        <v>87</v>
      </c>
      <c r="M90">
        <v>87</v>
      </c>
      <c r="N90">
        <v>87</v>
      </c>
      <c r="O90" t="s">
        <v>618</v>
      </c>
      <c r="P90" t="s">
        <v>613</v>
      </c>
      <c r="Q90" t="s">
        <v>614</v>
      </c>
      <c r="R90">
        <v>0</v>
      </c>
      <c r="S90" t="s">
        <v>614</v>
      </c>
      <c r="T90">
        <v>0</v>
      </c>
      <c r="U90" t="s">
        <v>615</v>
      </c>
      <c r="V90" t="s">
        <v>615</v>
      </c>
      <c r="W90">
        <v>-1</v>
      </c>
      <c r="X90" t="s">
        <v>628</v>
      </c>
      <c r="Y90" t="s">
        <v>617</v>
      </c>
      <c r="Z90">
        <v>0</v>
      </c>
    </row>
    <row r="91" spans="1:26" x14ac:dyDescent="0.25">
      <c r="A91" t="s">
        <v>728</v>
      </c>
      <c r="B91" t="s">
        <v>625</v>
      </c>
      <c r="C91" t="s">
        <v>634</v>
      </c>
      <c r="D91" t="s">
        <v>607</v>
      </c>
      <c r="E91" t="s">
        <v>619</v>
      </c>
      <c r="F91" t="s">
        <v>662</v>
      </c>
      <c r="G91" t="s">
        <v>619</v>
      </c>
      <c r="H91" t="s">
        <v>619</v>
      </c>
      <c r="I91" t="s">
        <v>612</v>
      </c>
      <c r="J91">
        <v>0</v>
      </c>
      <c r="K91">
        <v>0</v>
      </c>
      <c r="L91">
        <v>88</v>
      </c>
      <c r="M91">
        <v>88</v>
      </c>
      <c r="N91">
        <v>88</v>
      </c>
      <c r="O91" t="s">
        <v>634</v>
      </c>
      <c r="P91" t="s">
        <v>613</v>
      </c>
      <c r="Q91" t="s">
        <v>614</v>
      </c>
      <c r="R91">
        <v>0</v>
      </c>
      <c r="S91" t="s">
        <v>614</v>
      </c>
      <c r="T91">
        <v>0</v>
      </c>
      <c r="U91" t="s">
        <v>615</v>
      </c>
      <c r="V91" t="s">
        <v>615</v>
      </c>
      <c r="W91">
        <v>-1</v>
      </c>
      <c r="X91" t="s">
        <v>628</v>
      </c>
      <c r="Y91" t="s">
        <v>617</v>
      </c>
      <c r="Z91">
        <v>0</v>
      </c>
    </row>
    <row r="92" spans="1:26" x14ac:dyDescent="0.25">
      <c r="A92" t="s">
        <v>729</v>
      </c>
      <c r="B92" t="s">
        <v>625</v>
      </c>
      <c r="C92" t="s">
        <v>666</v>
      </c>
      <c r="D92" t="s">
        <v>607</v>
      </c>
      <c r="E92" t="s">
        <v>619</v>
      </c>
      <c r="F92" t="s">
        <v>722</v>
      </c>
      <c r="G92" t="s">
        <v>619</v>
      </c>
      <c r="H92" t="s">
        <v>619</v>
      </c>
      <c r="I92" t="s">
        <v>612</v>
      </c>
      <c r="J92">
        <v>0</v>
      </c>
      <c r="K92">
        <v>0</v>
      </c>
      <c r="L92">
        <v>89</v>
      </c>
      <c r="M92">
        <v>89</v>
      </c>
      <c r="N92">
        <v>89</v>
      </c>
      <c r="O92" t="s">
        <v>666</v>
      </c>
      <c r="P92" t="s">
        <v>613</v>
      </c>
      <c r="Q92" t="s">
        <v>614</v>
      </c>
      <c r="R92">
        <v>0</v>
      </c>
      <c r="S92" t="s">
        <v>614</v>
      </c>
      <c r="T92">
        <v>0</v>
      </c>
      <c r="U92" t="s">
        <v>615</v>
      </c>
      <c r="V92" t="s">
        <v>615</v>
      </c>
      <c r="W92">
        <v>-1</v>
      </c>
      <c r="X92" t="s">
        <v>628</v>
      </c>
      <c r="Y92" t="s">
        <v>617</v>
      </c>
      <c r="Z92">
        <v>0</v>
      </c>
    </row>
    <row r="93" spans="1:26" x14ac:dyDescent="0.25">
      <c r="A93" t="s">
        <v>730</v>
      </c>
      <c r="B93" t="s">
        <v>625</v>
      </c>
      <c r="C93" t="s">
        <v>666</v>
      </c>
      <c r="D93" t="s">
        <v>607</v>
      </c>
      <c r="E93" t="s">
        <v>619</v>
      </c>
      <c r="F93" t="s">
        <v>731</v>
      </c>
      <c r="G93" t="s">
        <v>619</v>
      </c>
      <c r="H93" t="s">
        <v>619</v>
      </c>
      <c r="I93" t="s">
        <v>612</v>
      </c>
      <c r="J93">
        <v>0</v>
      </c>
      <c r="K93">
        <v>0</v>
      </c>
      <c r="L93">
        <v>90</v>
      </c>
      <c r="M93">
        <v>90</v>
      </c>
      <c r="N93">
        <v>90</v>
      </c>
      <c r="O93" t="s">
        <v>666</v>
      </c>
      <c r="P93" t="s">
        <v>613</v>
      </c>
      <c r="Q93" t="s">
        <v>614</v>
      </c>
      <c r="R93">
        <v>0</v>
      </c>
      <c r="S93" t="s">
        <v>614</v>
      </c>
      <c r="T93">
        <v>0</v>
      </c>
      <c r="U93" t="s">
        <v>615</v>
      </c>
      <c r="V93" t="s">
        <v>615</v>
      </c>
      <c r="W93">
        <v>-1</v>
      </c>
      <c r="X93" t="s">
        <v>628</v>
      </c>
      <c r="Y93" t="s">
        <v>617</v>
      </c>
      <c r="Z93">
        <v>0</v>
      </c>
    </row>
    <row r="94" spans="1:26" x14ac:dyDescent="0.25">
      <c r="A94" t="s">
        <v>732</v>
      </c>
      <c r="B94" t="s">
        <v>625</v>
      </c>
      <c r="C94" t="s">
        <v>606</v>
      </c>
      <c r="D94" t="s">
        <v>607</v>
      </c>
      <c r="E94" t="s">
        <v>619</v>
      </c>
      <c r="F94" t="s">
        <v>716</v>
      </c>
      <c r="G94" t="s">
        <v>619</v>
      </c>
      <c r="H94" t="s">
        <v>619</v>
      </c>
      <c r="I94" t="s">
        <v>612</v>
      </c>
      <c r="J94">
        <v>0</v>
      </c>
      <c r="K94">
        <v>0</v>
      </c>
      <c r="L94">
        <v>91</v>
      </c>
      <c r="M94">
        <v>91</v>
      </c>
      <c r="N94">
        <v>91</v>
      </c>
      <c r="O94" t="s">
        <v>606</v>
      </c>
      <c r="P94" t="s">
        <v>613</v>
      </c>
      <c r="Q94" t="s">
        <v>614</v>
      </c>
      <c r="R94">
        <v>0</v>
      </c>
      <c r="S94" t="s">
        <v>614</v>
      </c>
      <c r="T94">
        <v>0</v>
      </c>
      <c r="U94" t="s">
        <v>615</v>
      </c>
      <c r="V94" t="s">
        <v>615</v>
      </c>
      <c r="W94">
        <v>-1</v>
      </c>
      <c r="X94" t="s">
        <v>628</v>
      </c>
      <c r="Y94" t="s">
        <v>617</v>
      </c>
      <c r="Z94">
        <v>0</v>
      </c>
    </row>
    <row r="95" spans="1:26" x14ac:dyDescent="0.25">
      <c r="A95" t="s">
        <v>733</v>
      </c>
      <c r="B95" t="s">
        <v>462</v>
      </c>
      <c r="C95" t="s">
        <v>629</v>
      </c>
      <c r="D95" t="s">
        <v>607</v>
      </c>
      <c r="E95" t="s">
        <v>619</v>
      </c>
      <c r="F95" t="s">
        <v>619</v>
      </c>
      <c r="G95" t="s">
        <v>619</v>
      </c>
      <c r="H95" t="s">
        <v>612</v>
      </c>
      <c r="I95">
        <v>0</v>
      </c>
      <c r="J95">
        <v>0</v>
      </c>
      <c r="K95">
        <v>92</v>
      </c>
      <c r="L95">
        <v>92</v>
      </c>
      <c r="M95">
        <v>92</v>
      </c>
      <c r="N95" t="s">
        <v>629</v>
      </c>
      <c r="O95" t="s">
        <v>613</v>
      </c>
      <c r="P95" t="s">
        <v>614</v>
      </c>
      <c r="Q95">
        <v>0</v>
      </c>
      <c r="R95" t="s">
        <v>614</v>
      </c>
      <c r="S95">
        <v>0</v>
      </c>
      <c r="T95" t="s">
        <v>615</v>
      </c>
      <c r="U95" t="s">
        <v>615</v>
      </c>
      <c r="V95">
        <v>-1</v>
      </c>
      <c r="W95" t="s">
        <v>616</v>
      </c>
      <c r="X95" t="s">
        <v>617</v>
      </c>
      <c r="Y95">
        <v>0</v>
      </c>
    </row>
    <row r="96" spans="1:26" x14ac:dyDescent="0.25">
      <c r="A96" t="s">
        <v>734</v>
      </c>
      <c r="B96" t="s">
        <v>625</v>
      </c>
      <c r="C96" t="s">
        <v>618</v>
      </c>
      <c r="D96" t="s">
        <v>607</v>
      </c>
      <c r="E96" t="s">
        <v>619</v>
      </c>
      <c r="F96" t="s">
        <v>719</v>
      </c>
      <c r="G96" t="s">
        <v>619</v>
      </c>
      <c r="H96" t="s">
        <v>619</v>
      </c>
      <c r="I96" t="s">
        <v>612</v>
      </c>
      <c r="J96">
        <v>0</v>
      </c>
      <c r="K96">
        <v>0</v>
      </c>
      <c r="L96">
        <v>93</v>
      </c>
      <c r="M96">
        <v>93</v>
      </c>
      <c r="N96">
        <v>93</v>
      </c>
      <c r="O96" t="s">
        <v>618</v>
      </c>
      <c r="P96" t="s">
        <v>613</v>
      </c>
      <c r="Q96" t="s">
        <v>614</v>
      </c>
      <c r="R96">
        <v>0</v>
      </c>
      <c r="S96" t="s">
        <v>614</v>
      </c>
      <c r="T96">
        <v>0</v>
      </c>
      <c r="U96" t="s">
        <v>615</v>
      </c>
      <c r="V96" t="s">
        <v>615</v>
      </c>
      <c r="W96">
        <v>-1</v>
      </c>
      <c r="X96" t="s">
        <v>628</v>
      </c>
      <c r="Y96" t="s">
        <v>617</v>
      </c>
      <c r="Z96">
        <v>0</v>
      </c>
    </row>
    <row r="97" spans="1:26" x14ac:dyDescent="0.25">
      <c r="A97" t="s">
        <v>735</v>
      </c>
      <c r="B97" t="s">
        <v>625</v>
      </c>
      <c r="C97" t="s">
        <v>634</v>
      </c>
      <c r="D97" t="s">
        <v>607</v>
      </c>
      <c r="E97" t="s">
        <v>619</v>
      </c>
      <c r="F97" t="s">
        <v>662</v>
      </c>
      <c r="G97" t="s">
        <v>619</v>
      </c>
      <c r="H97" t="s">
        <v>619</v>
      </c>
      <c r="I97" t="s">
        <v>612</v>
      </c>
      <c r="J97">
        <v>0</v>
      </c>
      <c r="K97">
        <v>0</v>
      </c>
      <c r="L97">
        <v>94</v>
      </c>
      <c r="M97">
        <v>94</v>
      </c>
      <c r="N97">
        <v>94</v>
      </c>
      <c r="O97" t="s">
        <v>634</v>
      </c>
      <c r="P97" t="s">
        <v>613</v>
      </c>
      <c r="Q97" t="s">
        <v>614</v>
      </c>
      <c r="R97">
        <v>0</v>
      </c>
      <c r="S97" t="s">
        <v>614</v>
      </c>
      <c r="T97">
        <v>0</v>
      </c>
      <c r="U97" t="s">
        <v>615</v>
      </c>
      <c r="V97" t="s">
        <v>615</v>
      </c>
      <c r="W97">
        <v>-1</v>
      </c>
      <c r="X97" t="s">
        <v>628</v>
      </c>
      <c r="Y97" t="s">
        <v>617</v>
      </c>
      <c r="Z97">
        <v>0</v>
      </c>
    </row>
    <row r="98" spans="1:26" x14ac:dyDescent="0.25">
      <c r="A98" t="s">
        <v>736</v>
      </c>
      <c r="B98" t="s">
        <v>625</v>
      </c>
      <c r="C98" t="s">
        <v>666</v>
      </c>
      <c r="D98" t="s">
        <v>607</v>
      </c>
      <c r="E98" t="s">
        <v>619</v>
      </c>
      <c r="F98" t="s">
        <v>722</v>
      </c>
      <c r="G98" t="s">
        <v>619</v>
      </c>
      <c r="H98" t="s">
        <v>619</v>
      </c>
      <c r="I98" t="s">
        <v>612</v>
      </c>
      <c r="J98">
        <v>0</v>
      </c>
      <c r="K98">
        <v>0</v>
      </c>
      <c r="L98">
        <v>95</v>
      </c>
      <c r="M98">
        <v>95</v>
      </c>
      <c r="N98">
        <v>95</v>
      </c>
      <c r="O98" t="s">
        <v>666</v>
      </c>
      <c r="P98" t="s">
        <v>613</v>
      </c>
      <c r="Q98" t="s">
        <v>614</v>
      </c>
      <c r="R98">
        <v>0</v>
      </c>
      <c r="S98" t="s">
        <v>614</v>
      </c>
      <c r="T98">
        <v>0</v>
      </c>
      <c r="U98" t="s">
        <v>615</v>
      </c>
      <c r="V98" t="s">
        <v>615</v>
      </c>
      <c r="W98">
        <v>-1</v>
      </c>
      <c r="X98" t="s">
        <v>628</v>
      </c>
      <c r="Y98" t="s">
        <v>617</v>
      </c>
      <c r="Z98">
        <v>0</v>
      </c>
    </row>
    <row r="99" spans="1:26" x14ac:dyDescent="0.25">
      <c r="A99" t="s">
        <v>737</v>
      </c>
      <c r="B99" t="s">
        <v>625</v>
      </c>
      <c r="C99" t="s">
        <v>666</v>
      </c>
      <c r="D99" t="s">
        <v>607</v>
      </c>
      <c r="E99" t="s">
        <v>619</v>
      </c>
      <c r="F99" t="s">
        <v>731</v>
      </c>
      <c r="G99" t="s">
        <v>619</v>
      </c>
      <c r="H99" t="s">
        <v>619</v>
      </c>
      <c r="I99" t="s">
        <v>612</v>
      </c>
      <c r="J99">
        <v>0</v>
      </c>
      <c r="K99">
        <v>0</v>
      </c>
      <c r="L99">
        <v>96</v>
      </c>
      <c r="M99">
        <v>96</v>
      </c>
      <c r="N99">
        <v>96</v>
      </c>
      <c r="O99" t="s">
        <v>666</v>
      </c>
      <c r="P99" t="s">
        <v>613</v>
      </c>
      <c r="Q99" t="s">
        <v>614</v>
      </c>
      <c r="R99">
        <v>0</v>
      </c>
      <c r="S99" t="s">
        <v>614</v>
      </c>
      <c r="T99">
        <v>0</v>
      </c>
      <c r="U99" t="s">
        <v>615</v>
      </c>
      <c r="V99" t="s">
        <v>615</v>
      </c>
      <c r="W99">
        <v>-1</v>
      </c>
      <c r="X99" t="s">
        <v>628</v>
      </c>
      <c r="Y99" t="s">
        <v>617</v>
      </c>
      <c r="Z99">
        <v>0</v>
      </c>
    </row>
    <row r="100" spans="1:26" x14ac:dyDescent="0.25">
      <c r="A100" t="s">
        <v>738</v>
      </c>
      <c r="B100" t="s">
        <v>625</v>
      </c>
      <c r="C100" t="s">
        <v>606</v>
      </c>
      <c r="D100" t="s">
        <v>607</v>
      </c>
      <c r="E100" t="s">
        <v>619</v>
      </c>
      <c r="F100" t="s">
        <v>716</v>
      </c>
      <c r="G100" t="s">
        <v>619</v>
      </c>
      <c r="H100" t="s">
        <v>619</v>
      </c>
      <c r="I100" t="s">
        <v>612</v>
      </c>
      <c r="J100">
        <v>0</v>
      </c>
      <c r="K100">
        <v>0</v>
      </c>
      <c r="L100">
        <v>97</v>
      </c>
      <c r="M100">
        <v>97</v>
      </c>
      <c r="N100">
        <v>97</v>
      </c>
      <c r="O100" t="s">
        <v>606</v>
      </c>
      <c r="P100" t="s">
        <v>613</v>
      </c>
      <c r="Q100" t="s">
        <v>614</v>
      </c>
      <c r="R100">
        <v>0</v>
      </c>
      <c r="S100" t="s">
        <v>614</v>
      </c>
      <c r="T100">
        <v>0</v>
      </c>
      <c r="U100" t="s">
        <v>615</v>
      </c>
      <c r="V100" t="s">
        <v>615</v>
      </c>
      <c r="W100">
        <v>-1</v>
      </c>
      <c r="X100" t="s">
        <v>628</v>
      </c>
      <c r="Y100" t="s">
        <v>617</v>
      </c>
      <c r="Z100">
        <v>0</v>
      </c>
    </row>
    <row r="101" spans="1:26" x14ac:dyDescent="0.25">
      <c r="A101" t="s">
        <v>739</v>
      </c>
      <c r="B101" t="s">
        <v>462</v>
      </c>
      <c r="C101" t="s">
        <v>629</v>
      </c>
      <c r="D101" t="s">
        <v>607</v>
      </c>
      <c r="E101" t="s">
        <v>619</v>
      </c>
      <c r="F101" t="s">
        <v>619</v>
      </c>
      <c r="G101" t="s">
        <v>619</v>
      </c>
      <c r="H101" t="s">
        <v>612</v>
      </c>
      <c r="I101">
        <v>0</v>
      </c>
      <c r="J101">
        <v>0</v>
      </c>
      <c r="K101">
        <v>98</v>
      </c>
      <c r="L101">
        <v>98</v>
      </c>
      <c r="M101">
        <v>98</v>
      </c>
      <c r="N101" t="s">
        <v>629</v>
      </c>
      <c r="O101" t="s">
        <v>613</v>
      </c>
      <c r="P101" t="s">
        <v>614</v>
      </c>
      <c r="Q101">
        <v>0</v>
      </c>
      <c r="R101" t="s">
        <v>614</v>
      </c>
      <c r="S101">
        <v>0</v>
      </c>
      <c r="T101" t="s">
        <v>615</v>
      </c>
      <c r="U101" t="s">
        <v>615</v>
      </c>
      <c r="V101">
        <v>-1</v>
      </c>
      <c r="W101" t="s">
        <v>616</v>
      </c>
      <c r="X101" t="s">
        <v>617</v>
      </c>
      <c r="Y101">
        <v>0</v>
      </c>
    </row>
    <row r="102" spans="1:26" x14ac:dyDescent="0.25">
      <c r="A102" t="s">
        <v>740</v>
      </c>
      <c r="B102" t="s">
        <v>625</v>
      </c>
      <c r="C102" t="s">
        <v>618</v>
      </c>
      <c r="D102" t="s">
        <v>607</v>
      </c>
      <c r="E102" t="s">
        <v>619</v>
      </c>
      <c r="F102" t="s">
        <v>719</v>
      </c>
      <c r="G102" t="s">
        <v>619</v>
      </c>
      <c r="H102" t="s">
        <v>619</v>
      </c>
      <c r="I102" t="s">
        <v>612</v>
      </c>
      <c r="J102">
        <v>0</v>
      </c>
      <c r="K102">
        <v>0</v>
      </c>
      <c r="L102">
        <v>99</v>
      </c>
      <c r="M102">
        <v>99</v>
      </c>
      <c r="N102">
        <v>99</v>
      </c>
      <c r="O102" t="s">
        <v>618</v>
      </c>
      <c r="P102" t="s">
        <v>613</v>
      </c>
      <c r="Q102" t="s">
        <v>614</v>
      </c>
      <c r="R102">
        <v>0</v>
      </c>
      <c r="S102" t="s">
        <v>614</v>
      </c>
      <c r="T102">
        <v>0</v>
      </c>
      <c r="U102" t="s">
        <v>615</v>
      </c>
      <c r="V102" t="s">
        <v>615</v>
      </c>
      <c r="W102">
        <v>-1</v>
      </c>
      <c r="X102" t="s">
        <v>628</v>
      </c>
      <c r="Y102" t="s">
        <v>617</v>
      </c>
      <c r="Z102">
        <v>0</v>
      </c>
    </row>
    <row r="103" spans="1:26" x14ac:dyDescent="0.25">
      <c r="A103" t="s">
        <v>741</v>
      </c>
      <c r="B103" t="s">
        <v>625</v>
      </c>
      <c r="C103" t="s">
        <v>634</v>
      </c>
      <c r="D103" t="s">
        <v>607</v>
      </c>
      <c r="E103" t="s">
        <v>619</v>
      </c>
      <c r="F103" t="s">
        <v>662</v>
      </c>
      <c r="G103" t="s">
        <v>619</v>
      </c>
      <c r="H103" t="s">
        <v>619</v>
      </c>
      <c r="I103" t="s">
        <v>612</v>
      </c>
      <c r="J103">
        <v>0</v>
      </c>
      <c r="K103">
        <v>0</v>
      </c>
      <c r="L103">
        <v>100</v>
      </c>
      <c r="M103">
        <v>100</v>
      </c>
      <c r="N103">
        <v>100</v>
      </c>
      <c r="O103" t="s">
        <v>634</v>
      </c>
      <c r="P103" t="s">
        <v>613</v>
      </c>
      <c r="Q103" t="s">
        <v>614</v>
      </c>
      <c r="R103">
        <v>0</v>
      </c>
      <c r="S103" t="s">
        <v>614</v>
      </c>
      <c r="T103">
        <v>0</v>
      </c>
      <c r="U103" t="s">
        <v>615</v>
      </c>
      <c r="V103" t="s">
        <v>615</v>
      </c>
      <c r="W103">
        <v>-1</v>
      </c>
      <c r="X103" t="s">
        <v>628</v>
      </c>
      <c r="Y103" t="s">
        <v>617</v>
      </c>
      <c r="Z103">
        <v>0</v>
      </c>
    </row>
    <row r="104" spans="1:26" x14ac:dyDescent="0.25">
      <c r="A104" t="s">
        <v>742</v>
      </c>
      <c r="B104" t="s">
        <v>625</v>
      </c>
      <c r="C104" t="s">
        <v>666</v>
      </c>
      <c r="D104" t="s">
        <v>607</v>
      </c>
      <c r="E104" t="s">
        <v>619</v>
      </c>
      <c r="F104" t="s">
        <v>722</v>
      </c>
      <c r="G104" t="s">
        <v>619</v>
      </c>
      <c r="H104" t="s">
        <v>619</v>
      </c>
      <c r="I104" t="s">
        <v>612</v>
      </c>
      <c r="J104">
        <v>0</v>
      </c>
      <c r="K104">
        <v>0</v>
      </c>
      <c r="L104">
        <v>101</v>
      </c>
      <c r="M104">
        <v>101</v>
      </c>
      <c r="N104">
        <v>101</v>
      </c>
      <c r="O104" t="s">
        <v>666</v>
      </c>
      <c r="P104" t="s">
        <v>613</v>
      </c>
      <c r="Q104" t="s">
        <v>614</v>
      </c>
      <c r="R104">
        <v>0</v>
      </c>
      <c r="S104" t="s">
        <v>614</v>
      </c>
      <c r="T104">
        <v>0</v>
      </c>
      <c r="U104" t="s">
        <v>615</v>
      </c>
      <c r="V104" t="s">
        <v>615</v>
      </c>
      <c r="W104">
        <v>-1</v>
      </c>
      <c r="X104" t="s">
        <v>628</v>
      </c>
      <c r="Y104" t="s">
        <v>617</v>
      </c>
      <c r="Z104">
        <v>0</v>
      </c>
    </row>
    <row r="105" spans="1:26" x14ac:dyDescent="0.25">
      <c r="A105" t="s">
        <v>743</v>
      </c>
      <c r="B105" t="s">
        <v>625</v>
      </c>
      <c r="C105" t="s">
        <v>666</v>
      </c>
      <c r="D105" t="s">
        <v>607</v>
      </c>
      <c r="E105" t="s">
        <v>619</v>
      </c>
      <c r="F105" t="s">
        <v>731</v>
      </c>
      <c r="G105" t="s">
        <v>619</v>
      </c>
      <c r="H105" t="s">
        <v>619</v>
      </c>
      <c r="I105" t="s">
        <v>612</v>
      </c>
      <c r="J105">
        <v>0</v>
      </c>
      <c r="K105">
        <v>0</v>
      </c>
      <c r="L105">
        <v>102</v>
      </c>
      <c r="M105">
        <v>102</v>
      </c>
      <c r="N105">
        <v>102</v>
      </c>
      <c r="O105" t="s">
        <v>666</v>
      </c>
      <c r="P105" t="s">
        <v>613</v>
      </c>
      <c r="Q105" t="s">
        <v>614</v>
      </c>
      <c r="R105">
        <v>0</v>
      </c>
      <c r="S105" t="s">
        <v>614</v>
      </c>
      <c r="T105">
        <v>0</v>
      </c>
      <c r="U105" t="s">
        <v>615</v>
      </c>
      <c r="V105" t="s">
        <v>615</v>
      </c>
      <c r="W105">
        <v>-1</v>
      </c>
      <c r="X105" t="s">
        <v>628</v>
      </c>
      <c r="Y105" t="s">
        <v>617</v>
      </c>
      <c r="Z105">
        <v>0</v>
      </c>
    </row>
    <row r="106" spans="1:26" x14ac:dyDescent="0.25">
      <c r="A106" t="s">
        <v>744</v>
      </c>
      <c r="B106" t="s">
        <v>625</v>
      </c>
      <c r="C106" t="s">
        <v>606</v>
      </c>
      <c r="D106" t="s">
        <v>607</v>
      </c>
      <c r="E106" t="s">
        <v>619</v>
      </c>
      <c r="F106" t="s">
        <v>716</v>
      </c>
      <c r="G106" t="s">
        <v>619</v>
      </c>
      <c r="H106" t="s">
        <v>619</v>
      </c>
      <c r="I106" t="s">
        <v>612</v>
      </c>
      <c r="J106">
        <v>0</v>
      </c>
      <c r="K106">
        <v>0</v>
      </c>
      <c r="L106">
        <v>103</v>
      </c>
      <c r="M106">
        <v>103</v>
      </c>
      <c r="N106">
        <v>103</v>
      </c>
      <c r="O106" t="s">
        <v>606</v>
      </c>
      <c r="P106" t="s">
        <v>613</v>
      </c>
      <c r="Q106" t="s">
        <v>614</v>
      </c>
      <c r="R106">
        <v>0</v>
      </c>
      <c r="S106" t="s">
        <v>614</v>
      </c>
      <c r="T106">
        <v>0</v>
      </c>
      <c r="U106" t="s">
        <v>615</v>
      </c>
      <c r="V106" t="s">
        <v>615</v>
      </c>
      <c r="W106">
        <v>-1</v>
      </c>
      <c r="X106" t="s">
        <v>628</v>
      </c>
      <c r="Y106" t="s">
        <v>617</v>
      </c>
      <c r="Z106">
        <v>0</v>
      </c>
    </row>
    <row r="107" spans="1:26" x14ac:dyDescent="0.25">
      <c r="A107" t="s">
        <v>745</v>
      </c>
      <c r="B107" t="s">
        <v>462</v>
      </c>
      <c r="C107" t="s">
        <v>629</v>
      </c>
      <c r="D107" t="s">
        <v>607</v>
      </c>
      <c r="E107" t="s">
        <v>619</v>
      </c>
      <c r="F107" t="s">
        <v>619</v>
      </c>
      <c r="G107" t="s">
        <v>619</v>
      </c>
      <c r="H107" t="s">
        <v>612</v>
      </c>
      <c r="I107">
        <v>0</v>
      </c>
      <c r="J107">
        <v>0</v>
      </c>
      <c r="K107">
        <v>104</v>
      </c>
      <c r="L107">
        <v>104</v>
      </c>
      <c r="M107">
        <v>104</v>
      </c>
      <c r="N107" t="s">
        <v>629</v>
      </c>
      <c r="O107" t="s">
        <v>613</v>
      </c>
      <c r="P107" t="s">
        <v>614</v>
      </c>
      <c r="Q107">
        <v>0</v>
      </c>
      <c r="R107" t="s">
        <v>614</v>
      </c>
      <c r="S107">
        <v>0</v>
      </c>
      <c r="T107" t="s">
        <v>615</v>
      </c>
      <c r="U107" t="s">
        <v>615</v>
      </c>
      <c r="V107">
        <v>-1</v>
      </c>
      <c r="W107" t="s">
        <v>616</v>
      </c>
      <c r="X107" t="s">
        <v>617</v>
      </c>
      <c r="Y107">
        <v>0</v>
      </c>
    </row>
    <row r="108" spans="1:26" x14ac:dyDescent="0.25">
      <c r="A108" t="s">
        <v>746</v>
      </c>
      <c r="B108" t="s">
        <v>625</v>
      </c>
      <c r="C108" t="s">
        <v>618</v>
      </c>
      <c r="D108" t="s">
        <v>607</v>
      </c>
      <c r="E108" t="s">
        <v>619</v>
      </c>
      <c r="F108" t="s">
        <v>719</v>
      </c>
      <c r="G108" t="s">
        <v>619</v>
      </c>
      <c r="H108" t="s">
        <v>619</v>
      </c>
      <c r="I108" t="s">
        <v>612</v>
      </c>
      <c r="J108">
        <v>0</v>
      </c>
      <c r="K108">
        <v>0</v>
      </c>
      <c r="L108">
        <v>105</v>
      </c>
      <c r="M108">
        <v>105</v>
      </c>
      <c r="N108">
        <v>105</v>
      </c>
      <c r="O108" t="s">
        <v>618</v>
      </c>
      <c r="P108" t="s">
        <v>613</v>
      </c>
      <c r="Q108" t="s">
        <v>614</v>
      </c>
      <c r="R108">
        <v>0</v>
      </c>
      <c r="S108" t="s">
        <v>614</v>
      </c>
      <c r="T108">
        <v>0</v>
      </c>
      <c r="U108" t="s">
        <v>615</v>
      </c>
      <c r="V108" t="s">
        <v>615</v>
      </c>
      <c r="W108">
        <v>-1</v>
      </c>
      <c r="X108" t="s">
        <v>628</v>
      </c>
      <c r="Y108" t="s">
        <v>617</v>
      </c>
      <c r="Z108">
        <v>0</v>
      </c>
    </row>
    <row r="109" spans="1:26" x14ac:dyDescent="0.25">
      <c r="A109" t="s">
        <v>747</v>
      </c>
      <c r="B109" t="s">
        <v>625</v>
      </c>
      <c r="C109" t="s">
        <v>634</v>
      </c>
      <c r="D109" t="s">
        <v>607</v>
      </c>
      <c r="E109" t="s">
        <v>619</v>
      </c>
      <c r="F109" t="s">
        <v>662</v>
      </c>
      <c r="G109" t="s">
        <v>619</v>
      </c>
      <c r="H109" t="s">
        <v>619</v>
      </c>
      <c r="I109" t="s">
        <v>612</v>
      </c>
      <c r="J109">
        <v>0</v>
      </c>
      <c r="K109">
        <v>0</v>
      </c>
      <c r="L109">
        <v>106</v>
      </c>
      <c r="M109">
        <v>106</v>
      </c>
      <c r="N109">
        <v>106</v>
      </c>
      <c r="O109" t="s">
        <v>634</v>
      </c>
      <c r="P109" t="s">
        <v>613</v>
      </c>
      <c r="Q109" t="s">
        <v>614</v>
      </c>
      <c r="R109">
        <v>0</v>
      </c>
      <c r="S109" t="s">
        <v>614</v>
      </c>
      <c r="T109">
        <v>0</v>
      </c>
      <c r="U109" t="s">
        <v>615</v>
      </c>
      <c r="V109" t="s">
        <v>615</v>
      </c>
      <c r="W109">
        <v>-1</v>
      </c>
      <c r="X109" t="s">
        <v>628</v>
      </c>
      <c r="Y109" t="s">
        <v>617</v>
      </c>
      <c r="Z109">
        <v>0</v>
      </c>
    </row>
    <row r="110" spans="1:26" x14ac:dyDescent="0.25">
      <c r="A110" t="s">
        <v>748</v>
      </c>
      <c r="B110" t="s">
        <v>625</v>
      </c>
      <c r="C110" t="s">
        <v>666</v>
      </c>
      <c r="D110" t="s">
        <v>607</v>
      </c>
      <c r="E110" t="s">
        <v>619</v>
      </c>
      <c r="F110" t="s">
        <v>722</v>
      </c>
      <c r="G110" t="s">
        <v>619</v>
      </c>
      <c r="H110" t="s">
        <v>619</v>
      </c>
      <c r="I110" t="s">
        <v>612</v>
      </c>
      <c r="J110">
        <v>0</v>
      </c>
      <c r="K110">
        <v>0</v>
      </c>
      <c r="L110">
        <v>107</v>
      </c>
      <c r="M110">
        <v>107</v>
      </c>
      <c r="N110">
        <v>107</v>
      </c>
      <c r="O110" t="s">
        <v>666</v>
      </c>
      <c r="P110" t="s">
        <v>613</v>
      </c>
      <c r="Q110" t="s">
        <v>614</v>
      </c>
      <c r="R110">
        <v>0</v>
      </c>
      <c r="S110" t="s">
        <v>614</v>
      </c>
      <c r="T110">
        <v>0</v>
      </c>
      <c r="U110" t="s">
        <v>615</v>
      </c>
      <c r="V110" t="s">
        <v>615</v>
      </c>
      <c r="W110">
        <v>-1</v>
      </c>
      <c r="X110" t="s">
        <v>628</v>
      </c>
      <c r="Y110" t="s">
        <v>617</v>
      </c>
      <c r="Z110">
        <v>0</v>
      </c>
    </row>
    <row r="111" spans="1:26" x14ac:dyDescent="0.25">
      <c r="A111" t="s">
        <v>749</v>
      </c>
      <c r="B111" t="s">
        <v>625</v>
      </c>
      <c r="C111" t="s">
        <v>666</v>
      </c>
      <c r="D111" t="s">
        <v>607</v>
      </c>
      <c r="E111" t="s">
        <v>619</v>
      </c>
      <c r="F111" t="s">
        <v>731</v>
      </c>
      <c r="G111" t="s">
        <v>619</v>
      </c>
      <c r="H111" t="s">
        <v>619</v>
      </c>
      <c r="I111" t="s">
        <v>612</v>
      </c>
      <c r="J111">
        <v>0</v>
      </c>
      <c r="K111">
        <v>0</v>
      </c>
      <c r="L111">
        <v>108</v>
      </c>
      <c r="M111">
        <v>108</v>
      </c>
      <c r="N111">
        <v>108</v>
      </c>
      <c r="O111" t="s">
        <v>666</v>
      </c>
      <c r="P111" t="s">
        <v>613</v>
      </c>
      <c r="Q111" t="s">
        <v>614</v>
      </c>
      <c r="R111">
        <v>0</v>
      </c>
      <c r="S111" t="s">
        <v>614</v>
      </c>
      <c r="T111">
        <v>0</v>
      </c>
      <c r="U111" t="s">
        <v>615</v>
      </c>
      <c r="V111" t="s">
        <v>615</v>
      </c>
      <c r="W111">
        <v>-1</v>
      </c>
      <c r="X111" t="s">
        <v>628</v>
      </c>
      <c r="Y111" t="s">
        <v>617</v>
      </c>
      <c r="Z111">
        <v>0</v>
      </c>
    </row>
    <row r="112" spans="1:26" x14ac:dyDescent="0.25">
      <c r="A112" t="s">
        <v>750</v>
      </c>
      <c r="B112" t="s">
        <v>625</v>
      </c>
      <c r="C112" t="s">
        <v>606</v>
      </c>
      <c r="D112" t="s">
        <v>607</v>
      </c>
      <c r="E112" t="s">
        <v>619</v>
      </c>
      <c r="F112" t="s">
        <v>716</v>
      </c>
      <c r="G112" t="s">
        <v>619</v>
      </c>
      <c r="H112" t="s">
        <v>619</v>
      </c>
      <c r="I112" t="s">
        <v>612</v>
      </c>
      <c r="J112">
        <v>0</v>
      </c>
      <c r="K112">
        <v>0</v>
      </c>
      <c r="L112">
        <v>109</v>
      </c>
      <c r="M112">
        <v>109</v>
      </c>
      <c r="N112">
        <v>109</v>
      </c>
      <c r="O112" t="s">
        <v>606</v>
      </c>
      <c r="P112" t="s">
        <v>613</v>
      </c>
      <c r="Q112" t="s">
        <v>614</v>
      </c>
      <c r="R112">
        <v>0</v>
      </c>
      <c r="S112" t="s">
        <v>614</v>
      </c>
      <c r="T112">
        <v>0</v>
      </c>
      <c r="U112" t="s">
        <v>615</v>
      </c>
      <c r="V112" t="s">
        <v>615</v>
      </c>
      <c r="W112">
        <v>-1</v>
      </c>
      <c r="X112" t="s">
        <v>628</v>
      </c>
      <c r="Y112" t="s">
        <v>617</v>
      </c>
      <c r="Z112">
        <v>0</v>
      </c>
    </row>
    <row r="113" spans="1:26" x14ac:dyDescent="0.25">
      <c r="A113" t="s">
        <v>751</v>
      </c>
      <c r="B113" t="s">
        <v>462</v>
      </c>
      <c r="C113" t="s">
        <v>629</v>
      </c>
      <c r="D113" t="s">
        <v>607</v>
      </c>
      <c r="E113" t="s">
        <v>619</v>
      </c>
      <c r="F113" t="s">
        <v>619</v>
      </c>
      <c r="G113" t="s">
        <v>619</v>
      </c>
      <c r="H113" t="s">
        <v>612</v>
      </c>
      <c r="I113">
        <v>0</v>
      </c>
      <c r="J113">
        <v>0</v>
      </c>
      <c r="K113">
        <v>110</v>
      </c>
      <c r="L113">
        <v>110</v>
      </c>
      <c r="M113">
        <v>110</v>
      </c>
      <c r="N113" t="s">
        <v>629</v>
      </c>
      <c r="O113" t="s">
        <v>613</v>
      </c>
      <c r="P113" t="s">
        <v>614</v>
      </c>
      <c r="Q113">
        <v>0</v>
      </c>
      <c r="R113" t="s">
        <v>614</v>
      </c>
      <c r="S113">
        <v>0</v>
      </c>
      <c r="T113" t="s">
        <v>615</v>
      </c>
      <c r="U113" t="s">
        <v>615</v>
      </c>
      <c r="V113">
        <v>-1</v>
      </c>
      <c r="W113" t="s">
        <v>616</v>
      </c>
      <c r="X113" t="s">
        <v>617</v>
      </c>
      <c r="Y113">
        <v>0</v>
      </c>
    </row>
    <row r="114" spans="1:26" x14ac:dyDescent="0.25">
      <c r="A114" t="s">
        <v>752</v>
      </c>
      <c r="B114" t="s">
        <v>625</v>
      </c>
      <c r="C114" t="s">
        <v>618</v>
      </c>
      <c r="D114" t="s">
        <v>607</v>
      </c>
      <c r="E114" t="s">
        <v>619</v>
      </c>
      <c r="F114" t="s">
        <v>719</v>
      </c>
      <c r="G114" t="s">
        <v>619</v>
      </c>
      <c r="H114" t="s">
        <v>619</v>
      </c>
      <c r="I114" t="s">
        <v>612</v>
      </c>
      <c r="J114">
        <v>0</v>
      </c>
      <c r="K114">
        <v>0</v>
      </c>
      <c r="L114">
        <v>111</v>
      </c>
      <c r="M114">
        <v>111</v>
      </c>
      <c r="N114">
        <v>111</v>
      </c>
      <c r="O114" t="s">
        <v>618</v>
      </c>
      <c r="P114" t="s">
        <v>613</v>
      </c>
      <c r="Q114" t="s">
        <v>614</v>
      </c>
      <c r="R114">
        <v>0</v>
      </c>
      <c r="S114" t="s">
        <v>614</v>
      </c>
      <c r="T114">
        <v>0</v>
      </c>
      <c r="U114" t="s">
        <v>615</v>
      </c>
      <c r="V114" t="s">
        <v>615</v>
      </c>
      <c r="W114">
        <v>-1</v>
      </c>
      <c r="X114" t="s">
        <v>628</v>
      </c>
      <c r="Y114" t="s">
        <v>617</v>
      </c>
      <c r="Z114">
        <v>0</v>
      </c>
    </row>
    <row r="115" spans="1:26" x14ac:dyDescent="0.25">
      <c r="A115" t="s">
        <v>753</v>
      </c>
      <c r="B115" t="s">
        <v>625</v>
      </c>
      <c r="C115" t="s">
        <v>634</v>
      </c>
      <c r="D115" t="s">
        <v>607</v>
      </c>
      <c r="E115" t="s">
        <v>619</v>
      </c>
      <c r="F115" t="s">
        <v>662</v>
      </c>
      <c r="G115" t="s">
        <v>619</v>
      </c>
      <c r="H115" t="s">
        <v>619</v>
      </c>
      <c r="I115" t="s">
        <v>612</v>
      </c>
      <c r="J115">
        <v>0</v>
      </c>
      <c r="K115">
        <v>0</v>
      </c>
      <c r="L115">
        <v>112</v>
      </c>
      <c r="M115">
        <v>112</v>
      </c>
      <c r="N115">
        <v>112</v>
      </c>
      <c r="O115" t="s">
        <v>634</v>
      </c>
      <c r="P115" t="s">
        <v>613</v>
      </c>
      <c r="Q115" t="s">
        <v>614</v>
      </c>
      <c r="R115">
        <v>0</v>
      </c>
      <c r="S115" t="s">
        <v>614</v>
      </c>
      <c r="T115">
        <v>0</v>
      </c>
      <c r="U115" t="s">
        <v>615</v>
      </c>
      <c r="V115" t="s">
        <v>615</v>
      </c>
      <c r="W115">
        <v>-1</v>
      </c>
      <c r="X115" t="s">
        <v>628</v>
      </c>
      <c r="Y115" t="s">
        <v>617</v>
      </c>
      <c r="Z115">
        <v>0</v>
      </c>
    </row>
    <row r="116" spans="1:26" x14ac:dyDescent="0.25">
      <c r="A116" t="s">
        <v>754</v>
      </c>
      <c r="B116" t="s">
        <v>625</v>
      </c>
      <c r="C116" t="s">
        <v>666</v>
      </c>
      <c r="D116" t="s">
        <v>607</v>
      </c>
      <c r="E116" t="s">
        <v>619</v>
      </c>
      <c r="F116" t="s">
        <v>722</v>
      </c>
      <c r="G116" t="s">
        <v>619</v>
      </c>
      <c r="H116" t="s">
        <v>619</v>
      </c>
      <c r="I116" t="s">
        <v>612</v>
      </c>
      <c r="J116">
        <v>0</v>
      </c>
      <c r="K116">
        <v>0</v>
      </c>
      <c r="L116">
        <v>113</v>
      </c>
      <c r="M116">
        <v>113</v>
      </c>
      <c r="N116">
        <v>113</v>
      </c>
      <c r="O116" t="s">
        <v>666</v>
      </c>
      <c r="P116" t="s">
        <v>613</v>
      </c>
      <c r="Q116" t="s">
        <v>614</v>
      </c>
      <c r="R116">
        <v>0</v>
      </c>
      <c r="S116" t="s">
        <v>614</v>
      </c>
      <c r="T116">
        <v>0</v>
      </c>
      <c r="U116" t="s">
        <v>615</v>
      </c>
      <c r="V116" t="s">
        <v>615</v>
      </c>
      <c r="W116">
        <v>-1</v>
      </c>
      <c r="X116" t="s">
        <v>628</v>
      </c>
      <c r="Y116" t="s">
        <v>617</v>
      </c>
      <c r="Z116">
        <v>0</v>
      </c>
    </row>
    <row r="117" spans="1:26" x14ac:dyDescent="0.25">
      <c r="A117" t="s">
        <v>755</v>
      </c>
      <c r="B117" t="s">
        <v>625</v>
      </c>
      <c r="C117" t="s">
        <v>666</v>
      </c>
      <c r="D117" t="s">
        <v>607</v>
      </c>
      <c r="E117" t="s">
        <v>619</v>
      </c>
      <c r="F117" t="s">
        <v>731</v>
      </c>
      <c r="G117" t="s">
        <v>619</v>
      </c>
      <c r="H117" t="s">
        <v>619</v>
      </c>
      <c r="I117" t="s">
        <v>612</v>
      </c>
      <c r="J117">
        <v>0</v>
      </c>
      <c r="K117">
        <v>0</v>
      </c>
      <c r="L117">
        <v>114</v>
      </c>
      <c r="M117">
        <v>114</v>
      </c>
      <c r="N117">
        <v>114</v>
      </c>
      <c r="O117" t="s">
        <v>666</v>
      </c>
      <c r="P117" t="s">
        <v>613</v>
      </c>
      <c r="Q117" t="s">
        <v>614</v>
      </c>
      <c r="R117">
        <v>0</v>
      </c>
      <c r="S117" t="s">
        <v>614</v>
      </c>
      <c r="T117">
        <v>0</v>
      </c>
      <c r="U117" t="s">
        <v>615</v>
      </c>
      <c r="V117" t="s">
        <v>615</v>
      </c>
      <c r="W117">
        <v>-1</v>
      </c>
      <c r="X117" t="s">
        <v>628</v>
      </c>
      <c r="Y117" t="s">
        <v>617</v>
      </c>
      <c r="Z117">
        <v>0</v>
      </c>
    </row>
    <row r="118" spans="1:26" x14ac:dyDescent="0.25">
      <c r="A118" t="s">
        <v>756</v>
      </c>
      <c r="B118" t="s">
        <v>625</v>
      </c>
      <c r="C118" t="s">
        <v>606</v>
      </c>
      <c r="D118" t="s">
        <v>607</v>
      </c>
      <c r="E118" t="s">
        <v>619</v>
      </c>
      <c r="F118" t="s">
        <v>716</v>
      </c>
      <c r="G118" t="s">
        <v>619</v>
      </c>
      <c r="H118" t="s">
        <v>619</v>
      </c>
      <c r="I118" t="s">
        <v>612</v>
      </c>
      <c r="J118">
        <v>0</v>
      </c>
      <c r="K118">
        <v>0</v>
      </c>
      <c r="L118">
        <v>115</v>
      </c>
      <c r="M118">
        <v>115</v>
      </c>
      <c r="N118">
        <v>115</v>
      </c>
      <c r="O118" t="s">
        <v>606</v>
      </c>
      <c r="P118" t="s">
        <v>613</v>
      </c>
      <c r="Q118" t="s">
        <v>614</v>
      </c>
      <c r="R118">
        <v>0</v>
      </c>
      <c r="S118" t="s">
        <v>614</v>
      </c>
      <c r="T118">
        <v>0</v>
      </c>
      <c r="U118" t="s">
        <v>615</v>
      </c>
      <c r="V118" t="s">
        <v>615</v>
      </c>
      <c r="W118">
        <v>-1</v>
      </c>
      <c r="X118" t="s">
        <v>628</v>
      </c>
      <c r="Y118" t="s">
        <v>617</v>
      </c>
      <c r="Z118">
        <v>0</v>
      </c>
    </row>
    <row r="119" spans="1:26" x14ac:dyDescent="0.25">
      <c r="A119" t="s">
        <v>757</v>
      </c>
      <c r="B119" t="s">
        <v>462</v>
      </c>
      <c r="C119" t="s">
        <v>629</v>
      </c>
      <c r="D119" t="s">
        <v>607</v>
      </c>
      <c r="E119" t="s">
        <v>619</v>
      </c>
      <c r="F119" t="s">
        <v>619</v>
      </c>
      <c r="G119" t="s">
        <v>619</v>
      </c>
      <c r="H119" t="s">
        <v>612</v>
      </c>
      <c r="I119">
        <v>0</v>
      </c>
      <c r="J119">
        <v>0</v>
      </c>
      <c r="K119">
        <v>116</v>
      </c>
      <c r="L119">
        <v>116</v>
      </c>
      <c r="M119">
        <v>116</v>
      </c>
      <c r="N119" t="s">
        <v>629</v>
      </c>
      <c r="O119" t="s">
        <v>613</v>
      </c>
      <c r="P119" t="s">
        <v>614</v>
      </c>
      <c r="Q119">
        <v>0</v>
      </c>
      <c r="R119" t="s">
        <v>614</v>
      </c>
      <c r="S119">
        <v>0</v>
      </c>
      <c r="T119" t="s">
        <v>615</v>
      </c>
      <c r="U119" t="s">
        <v>615</v>
      </c>
      <c r="V119">
        <v>-1</v>
      </c>
      <c r="W119" t="s">
        <v>616</v>
      </c>
      <c r="X119" t="s">
        <v>617</v>
      </c>
      <c r="Y119">
        <v>0</v>
      </c>
    </row>
    <row r="120" spans="1:26" x14ac:dyDescent="0.25">
      <c r="A120" t="s">
        <v>758</v>
      </c>
      <c r="B120" t="s">
        <v>625</v>
      </c>
      <c r="C120" t="s">
        <v>618</v>
      </c>
      <c r="D120" t="s">
        <v>607</v>
      </c>
      <c r="E120" t="s">
        <v>619</v>
      </c>
      <c r="F120" t="s">
        <v>719</v>
      </c>
      <c r="G120" t="s">
        <v>619</v>
      </c>
      <c r="H120" t="s">
        <v>619</v>
      </c>
      <c r="I120" t="s">
        <v>612</v>
      </c>
      <c r="J120">
        <v>0</v>
      </c>
      <c r="K120">
        <v>0</v>
      </c>
      <c r="L120">
        <v>117</v>
      </c>
      <c r="M120">
        <v>117</v>
      </c>
      <c r="N120">
        <v>117</v>
      </c>
      <c r="O120" t="s">
        <v>618</v>
      </c>
      <c r="P120" t="s">
        <v>613</v>
      </c>
      <c r="Q120" t="s">
        <v>614</v>
      </c>
      <c r="R120">
        <v>0</v>
      </c>
      <c r="S120" t="s">
        <v>614</v>
      </c>
      <c r="T120">
        <v>0</v>
      </c>
      <c r="U120" t="s">
        <v>615</v>
      </c>
      <c r="V120" t="s">
        <v>615</v>
      </c>
      <c r="W120">
        <v>-1</v>
      </c>
      <c r="X120" t="s">
        <v>628</v>
      </c>
      <c r="Y120" t="s">
        <v>617</v>
      </c>
      <c r="Z120">
        <v>0</v>
      </c>
    </row>
    <row r="121" spans="1:26" x14ac:dyDescent="0.25">
      <c r="A121" t="s">
        <v>759</v>
      </c>
      <c r="B121" t="s">
        <v>625</v>
      </c>
      <c r="C121" t="s">
        <v>634</v>
      </c>
      <c r="D121" t="s">
        <v>607</v>
      </c>
      <c r="E121" t="s">
        <v>619</v>
      </c>
      <c r="F121" t="s">
        <v>662</v>
      </c>
      <c r="G121" t="s">
        <v>619</v>
      </c>
      <c r="H121" t="s">
        <v>619</v>
      </c>
      <c r="I121" t="s">
        <v>612</v>
      </c>
      <c r="J121">
        <v>0</v>
      </c>
      <c r="K121">
        <v>0</v>
      </c>
      <c r="L121">
        <v>118</v>
      </c>
      <c r="M121">
        <v>118</v>
      </c>
      <c r="N121">
        <v>118</v>
      </c>
      <c r="O121" t="s">
        <v>634</v>
      </c>
      <c r="P121" t="s">
        <v>613</v>
      </c>
      <c r="Q121" t="s">
        <v>614</v>
      </c>
      <c r="R121">
        <v>0</v>
      </c>
      <c r="S121" t="s">
        <v>614</v>
      </c>
      <c r="T121">
        <v>0</v>
      </c>
      <c r="U121" t="s">
        <v>615</v>
      </c>
      <c r="V121" t="s">
        <v>615</v>
      </c>
      <c r="W121">
        <v>-1</v>
      </c>
      <c r="X121" t="s">
        <v>628</v>
      </c>
      <c r="Y121" t="s">
        <v>617</v>
      </c>
      <c r="Z121">
        <v>0</v>
      </c>
    </row>
    <row r="122" spans="1:26" x14ac:dyDescent="0.25">
      <c r="A122" t="s">
        <v>760</v>
      </c>
      <c r="B122" t="s">
        <v>625</v>
      </c>
      <c r="C122" t="s">
        <v>666</v>
      </c>
      <c r="D122" t="s">
        <v>607</v>
      </c>
      <c r="E122" t="s">
        <v>619</v>
      </c>
      <c r="F122" t="s">
        <v>722</v>
      </c>
      <c r="G122" t="s">
        <v>619</v>
      </c>
      <c r="H122" t="s">
        <v>619</v>
      </c>
      <c r="I122" t="s">
        <v>612</v>
      </c>
      <c r="J122">
        <v>0</v>
      </c>
      <c r="K122">
        <v>0</v>
      </c>
      <c r="L122">
        <v>119</v>
      </c>
      <c r="M122">
        <v>119</v>
      </c>
      <c r="N122">
        <v>119</v>
      </c>
      <c r="O122" t="s">
        <v>666</v>
      </c>
      <c r="P122" t="s">
        <v>613</v>
      </c>
      <c r="Q122" t="s">
        <v>614</v>
      </c>
      <c r="R122">
        <v>0</v>
      </c>
      <c r="S122" t="s">
        <v>614</v>
      </c>
      <c r="T122">
        <v>0</v>
      </c>
      <c r="U122" t="s">
        <v>615</v>
      </c>
      <c r="V122" t="s">
        <v>615</v>
      </c>
      <c r="W122">
        <v>-1</v>
      </c>
      <c r="X122" t="s">
        <v>628</v>
      </c>
      <c r="Y122" t="s">
        <v>617</v>
      </c>
      <c r="Z122">
        <v>0</v>
      </c>
    </row>
    <row r="123" spans="1:26" x14ac:dyDescent="0.25">
      <c r="A123" t="s">
        <v>761</v>
      </c>
      <c r="B123" t="s">
        <v>625</v>
      </c>
      <c r="C123" t="s">
        <v>666</v>
      </c>
      <c r="D123" t="s">
        <v>607</v>
      </c>
      <c r="E123" t="s">
        <v>619</v>
      </c>
      <c r="F123" t="s">
        <v>731</v>
      </c>
      <c r="G123" t="s">
        <v>619</v>
      </c>
      <c r="H123" t="s">
        <v>619</v>
      </c>
      <c r="I123" t="s">
        <v>612</v>
      </c>
      <c r="J123">
        <v>0</v>
      </c>
      <c r="K123">
        <v>0</v>
      </c>
      <c r="L123">
        <v>120</v>
      </c>
      <c r="M123">
        <v>120</v>
      </c>
      <c r="N123">
        <v>120</v>
      </c>
      <c r="O123" t="s">
        <v>666</v>
      </c>
      <c r="P123" t="s">
        <v>613</v>
      </c>
      <c r="Q123" t="s">
        <v>614</v>
      </c>
      <c r="R123">
        <v>0</v>
      </c>
      <c r="S123" t="s">
        <v>614</v>
      </c>
      <c r="T123">
        <v>0</v>
      </c>
      <c r="U123" t="s">
        <v>615</v>
      </c>
      <c r="V123" t="s">
        <v>615</v>
      </c>
      <c r="W123">
        <v>-1</v>
      </c>
      <c r="X123" t="s">
        <v>628</v>
      </c>
      <c r="Y123" t="s">
        <v>617</v>
      </c>
      <c r="Z123">
        <v>0</v>
      </c>
    </row>
    <row r="124" spans="1:26" x14ac:dyDescent="0.25">
      <c r="A124" t="s">
        <v>762</v>
      </c>
      <c r="B124" t="s">
        <v>625</v>
      </c>
      <c r="C124" t="s">
        <v>606</v>
      </c>
      <c r="D124" t="s">
        <v>607</v>
      </c>
      <c r="E124" t="s">
        <v>619</v>
      </c>
      <c r="F124" t="s">
        <v>716</v>
      </c>
      <c r="G124" t="s">
        <v>619</v>
      </c>
      <c r="H124" t="s">
        <v>619</v>
      </c>
      <c r="I124" t="s">
        <v>612</v>
      </c>
      <c r="J124">
        <v>0</v>
      </c>
      <c r="K124">
        <v>0</v>
      </c>
      <c r="L124">
        <v>121</v>
      </c>
      <c r="M124">
        <v>121</v>
      </c>
      <c r="N124">
        <v>121</v>
      </c>
      <c r="O124" t="s">
        <v>606</v>
      </c>
      <c r="P124" t="s">
        <v>613</v>
      </c>
      <c r="Q124" t="s">
        <v>614</v>
      </c>
      <c r="R124">
        <v>0</v>
      </c>
      <c r="S124" t="s">
        <v>614</v>
      </c>
      <c r="T124">
        <v>0</v>
      </c>
      <c r="U124" t="s">
        <v>615</v>
      </c>
      <c r="V124" t="s">
        <v>615</v>
      </c>
      <c r="W124">
        <v>-1</v>
      </c>
      <c r="X124" t="s">
        <v>628</v>
      </c>
      <c r="Y124" t="s">
        <v>617</v>
      </c>
      <c r="Z124">
        <v>0</v>
      </c>
    </row>
    <row r="125" spans="1:26" x14ac:dyDescent="0.25">
      <c r="A125" t="s">
        <v>763</v>
      </c>
      <c r="B125" t="s">
        <v>462</v>
      </c>
      <c r="C125" t="s">
        <v>629</v>
      </c>
      <c r="D125" t="s">
        <v>607</v>
      </c>
      <c r="E125" t="s">
        <v>619</v>
      </c>
      <c r="F125" t="s">
        <v>619</v>
      </c>
      <c r="G125" t="s">
        <v>619</v>
      </c>
      <c r="H125" t="s">
        <v>612</v>
      </c>
      <c r="I125">
        <v>0</v>
      </c>
      <c r="J125">
        <v>0</v>
      </c>
      <c r="K125">
        <v>122</v>
      </c>
      <c r="L125">
        <v>122</v>
      </c>
      <c r="M125">
        <v>122</v>
      </c>
      <c r="N125" t="s">
        <v>629</v>
      </c>
      <c r="O125" t="s">
        <v>613</v>
      </c>
      <c r="P125" t="s">
        <v>614</v>
      </c>
      <c r="Q125">
        <v>0</v>
      </c>
      <c r="R125" t="s">
        <v>614</v>
      </c>
      <c r="S125">
        <v>0</v>
      </c>
      <c r="T125" t="s">
        <v>615</v>
      </c>
      <c r="U125" t="s">
        <v>615</v>
      </c>
      <c r="V125">
        <v>-1</v>
      </c>
      <c r="W125" t="s">
        <v>616</v>
      </c>
      <c r="X125" t="s">
        <v>617</v>
      </c>
      <c r="Y125">
        <v>0</v>
      </c>
    </row>
    <row r="126" spans="1:26" x14ac:dyDescent="0.25">
      <c r="A126" t="s">
        <v>764</v>
      </c>
      <c r="B126" t="s">
        <v>625</v>
      </c>
      <c r="C126" t="s">
        <v>618</v>
      </c>
      <c r="D126" t="s">
        <v>607</v>
      </c>
      <c r="E126" t="s">
        <v>619</v>
      </c>
      <c r="F126" t="s">
        <v>719</v>
      </c>
      <c r="G126" t="s">
        <v>619</v>
      </c>
      <c r="H126" t="s">
        <v>619</v>
      </c>
      <c r="I126" t="s">
        <v>612</v>
      </c>
      <c r="J126">
        <v>0</v>
      </c>
      <c r="K126">
        <v>0</v>
      </c>
      <c r="L126">
        <v>123</v>
      </c>
      <c r="M126">
        <v>123</v>
      </c>
      <c r="N126">
        <v>123</v>
      </c>
      <c r="O126" t="s">
        <v>618</v>
      </c>
      <c r="P126" t="s">
        <v>613</v>
      </c>
      <c r="Q126" t="s">
        <v>614</v>
      </c>
      <c r="R126">
        <v>0</v>
      </c>
      <c r="S126" t="s">
        <v>614</v>
      </c>
      <c r="T126">
        <v>0</v>
      </c>
      <c r="U126" t="s">
        <v>615</v>
      </c>
      <c r="V126" t="s">
        <v>615</v>
      </c>
      <c r="W126">
        <v>-1</v>
      </c>
      <c r="X126" t="s">
        <v>628</v>
      </c>
      <c r="Y126" t="s">
        <v>617</v>
      </c>
      <c r="Z126">
        <v>0</v>
      </c>
    </row>
    <row r="127" spans="1:26" x14ac:dyDescent="0.25">
      <c r="A127" t="s">
        <v>765</v>
      </c>
      <c r="B127" t="s">
        <v>625</v>
      </c>
      <c r="C127" t="s">
        <v>634</v>
      </c>
      <c r="D127" t="s">
        <v>607</v>
      </c>
      <c r="E127" t="s">
        <v>619</v>
      </c>
      <c r="F127" t="s">
        <v>662</v>
      </c>
      <c r="G127" t="s">
        <v>619</v>
      </c>
      <c r="H127" t="s">
        <v>619</v>
      </c>
      <c r="I127" t="s">
        <v>612</v>
      </c>
      <c r="J127">
        <v>0</v>
      </c>
      <c r="K127">
        <v>0</v>
      </c>
      <c r="L127">
        <v>124</v>
      </c>
      <c r="M127">
        <v>124</v>
      </c>
      <c r="N127">
        <v>124</v>
      </c>
      <c r="O127" t="s">
        <v>634</v>
      </c>
      <c r="P127" t="s">
        <v>613</v>
      </c>
      <c r="Q127" t="s">
        <v>614</v>
      </c>
      <c r="R127">
        <v>0</v>
      </c>
      <c r="S127" t="s">
        <v>614</v>
      </c>
      <c r="T127">
        <v>0</v>
      </c>
      <c r="U127" t="s">
        <v>615</v>
      </c>
      <c r="V127" t="s">
        <v>615</v>
      </c>
      <c r="W127">
        <v>-1</v>
      </c>
      <c r="X127" t="s">
        <v>628</v>
      </c>
      <c r="Y127" t="s">
        <v>617</v>
      </c>
      <c r="Z127">
        <v>0</v>
      </c>
    </row>
    <row r="128" spans="1:26" x14ac:dyDescent="0.25">
      <c r="A128" t="s">
        <v>766</v>
      </c>
      <c r="B128" t="s">
        <v>625</v>
      </c>
      <c r="C128" t="s">
        <v>666</v>
      </c>
      <c r="D128" t="s">
        <v>607</v>
      </c>
      <c r="E128" t="s">
        <v>619</v>
      </c>
      <c r="F128" t="s">
        <v>722</v>
      </c>
      <c r="G128" t="s">
        <v>619</v>
      </c>
      <c r="H128" t="s">
        <v>619</v>
      </c>
      <c r="I128" t="s">
        <v>612</v>
      </c>
      <c r="J128">
        <v>0</v>
      </c>
      <c r="K128">
        <v>0</v>
      </c>
      <c r="L128">
        <v>125</v>
      </c>
      <c r="M128">
        <v>125</v>
      </c>
      <c r="N128">
        <v>125</v>
      </c>
      <c r="O128" t="s">
        <v>666</v>
      </c>
      <c r="P128" t="s">
        <v>613</v>
      </c>
      <c r="Q128" t="s">
        <v>614</v>
      </c>
      <c r="R128">
        <v>0</v>
      </c>
      <c r="S128" t="s">
        <v>614</v>
      </c>
      <c r="T128">
        <v>0</v>
      </c>
      <c r="U128" t="s">
        <v>615</v>
      </c>
      <c r="V128" t="s">
        <v>615</v>
      </c>
      <c r="W128">
        <v>-1</v>
      </c>
      <c r="X128" t="s">
        <v>628</v>
      </c>
      <c r="Y128" t="s">
        <v>617</v>
      </c>
      <c r="Z128">
        <v>0</v>
      </c>
    </row>
    <row r="129" spans="1:26" x14ac:dyDescent="0.25">
      <c r="A129" t="s">
        <v>767</v>
      </c>
      <c r="B129" t="s">
        <v>625</v>
      </c>
      <c r="C129" t="s">
        <v>666</v>
      </c>
      <c r="D129" t="s">
        <v>607</v>
      </c>
      <c r="E129" t="s">
        <v>619</v>
      </c>
      <c r="F129" t="s">
        <v>731</v>
      </c>
      <c r="G129" t="s">
        <v>619</v>
      </c>
      <c r="H129" t="s">
        <v>619</v>
      </c>
      <c r="I129" t="s">
        <v>612</v>
      </c>
      <c r="J129">
        <v>0</v>
      </c>
      <c r="K129">
        <v>0</v>
      </c>
      <c r="L129">
        <v>126</v>
      </c>
      <c r="M129">
        <v>126</v>
      </c>
      <c r="N129">
        <v>126</v>
      </c>
      <c r="O129" t="s">
        <v>666</v>
      </c>
      <c r="P129" t="s">
        <v>613</v>
      </c>
      <c r="Q129" t="s">
        <v>614</v>
      </c>
      <c r="R129">
        <v>0</v>
      </c>
      <c r="S129" t="s">
        <v>614</v>
      </c>
      <c r="T129">
        <v>0</v>
      </c>
      <c r="U129" t="s">
        <v>615</v>
      </c>
      <c r="V129" t="s">
        <v>615</v>
      </c>
      <c r="W129">
        <v>-1</v>
      </c>
      <c r="X129" t="s">
        <v>628</v>
      </c>
      <c r="Y129" t="s">
        <v>617</v>
      </c>
      <c r="Z129">
        <v>0</v>
      </c>
    </row>
    <row r="130" spans="1:26" x14ac:dyDescent="0.25">
      <c r="A130" t="s">
        <v>768</v>
      </c>
      <c r="B130" t="s">
        <v>625</v>
      </c>
      <c r="C130" t="s">
        <v>606</v>
      </c>
      <c r="D130" t="s">
        <v>607</v>
      </c>
      <c r="E130" t="s">
        <v>619</v>
      </c>
      <c r="F130" t="s">
        <v>716</v>
      </c>
      <c r="G130" t="s">
        <v>619</v>
      </c>
      <c r="H130" t="s">
        <v>619</v>
      </c>
      <c r="I130" t="s">
        <v>612</v>
      </c>
      <c r="J130">
        <v>0</v>
      </c>
      <c r="K130">
        <v>0</v>
      </c>
      <c r="L130">
        <v>127</v>
      </c>
      <c r="M130">
        <v>127</v>
      </c>
      <c r="N130">
        <v>127</v>
      </c>
      <c r="O130" t="s">
        <v>606</v>
      </c>
      <c r="P130" t="s">
        <v>613</v>
      </c>
      <c r="Q130" t="s">
        <v>614</v>
      </c>
      <c r="R130">
        <v>0</v>
      </c>
      <c r="S130" t="s">
        <v>614</v>
      </c>
      <c r="T130">
        <v>0</v>
      </c>
      <c r="U130" t="s">
        <v>615</v>
      </c>
      <c r="V130" t="s">
        <v>615</v>
      </c>
      <c r="W130">
        <v>-1</v>
      </c>
      <c r="X130" t="s">
        <v>628</v>
      </c>
      <c r="Y130" t="s">
        <v>617</v>
      </c>
      <c r="Z130">
        <v>0</v>
      </c>
    </row>
    <row r="131" spans="1:26" x14ac:dyDescent="0.25">
      <c r="A131" t="s">
        <v>769</v>
      </c>
      <c r="B131" t="s">
        <v>462</v>
      </c>
      <c r="C131" t="s">
        <v>629</v>
      </c>
      <c r="D131" t="s">
        <v>607</v>
      </c>
      <c r="E131" t="s">
        <v>619</v>
      </c>
      <c r="F131" t="s">
        <v>619</v>
      </c>
      <c r="G131" t="s">
        <v>619</v>
      </c>
      <c r="H131" t="s">
        <v>612</v>
      </c>
      <c r="I131">
        <v>0</v>
      </c>
      <c r="J131">
        <v>0</v>
      </c>
      <c r="K131">
        <v>128</v>
      </c>
      <c r="L131">
        <v>128</v>
      </c>
      <c r="M131">
        <v>128</v>
      </c>
      <c r="N131" t="s">
        <v>629</v>
      </c>
      <c r="O131" t="s">
        <v>613</v>
      </c>
      <c r="P131" t="s">
        <v>614</v>
      </c>
      <c r="Q131">
        <v>0</v>
      </c>
      <c r="R131" t="s">
        <v>614</v>
      </c>
      <c r="S131">
        <v>0</v>
      </c>
      <c r="T131" t="s">
        <v>615</v>
      </c>
      <c r="U131" t="s">
        <v>615</v>
      </c>
      <c r="V131">
        <v>-1</v>
      </c>
      <c r="W131" t="s">
        <v>616</v>
      </c>
      <c r="X131" t="s">
        <v>617</v>
      </c>
      <c r="Y131">
        <v>0</v>
      </c>
    </row>
    <row r="132" spans="1:26" x14ac:dyDescent="0.25">
      <c r="A132" t="s">
        <v>770</v>
      </c>
      <c r="B132" t="s">
        <v>625</v>
      </c>
      <c r="C132" t="s">
        <v>618</v>
      </c>
      <c r="D132" t="s">
        <v>607</v>
      </c>
      <c r="E132" t="s">
        <v>619</v>
      </c>
      <c r="F132" t="s">
        <v>719</v>
      </c>
      <c r="G132" t="s">
        <v>619</v>
      </c>
      <c r="H132" t="s">
        <v>619</v>
      </c>
      <c r="I132" t="s">
        <v>612</v>
      </c>
      <c r="J132">
        <v>0</v>
      </c>
      <c r="K132">
        <v>0</v>
      </c>
      <c r="L132">
        <v>129</v>
      </c>
      <c r="M132">
        <v>129</v>
      </c>
      <c r="N132">
        <v>129</v>
      </c>
      <c r="O132" t="s">
        <v>618</v>
      </c>
      <c r="P132" t="s">
        <v>613</v>
      </c>
      <c r="Q132" t="s">
        <v>614</v>
      </c>
      <c r="R132">
        <v>0</v>
      </c>
      <c r="S132" t="s">
        <v>614</v>
      </c>
      <c r="T132">
        <v>0</v>
      </c>
      <c r="U132" t="s">
        <v>615</v>
      </c>
      <c r="V132" t="s">
        <v>615</v>
      </c>
      <c r="W132">
        <v>-1</v>
      </c>
      <c r="X132" t="s">
        <v>628</v>
      </c>
      <c r="Y132" t="s">
        <v>617</v>
      </c>
      <c r="Z132">
        <v>0</v>
      </c>
    </row>
    <row r="133" spans="1:26" x14ac:dyDescent="0.25">
      <c r="A133" t="s">
        <v>771</v>
      </c>
      <c r="B133" t="s">
        <v>625</v>
      </c>
      <c r="C133" t="s">
        <v>634</v>
      </c>
      <c r="D133" t="s">
        <v>607</v>
      </c>
      <c r="E133" t="s">
        <v>619</v>
      </c>
      <c r="F133" t="s">
        <v>662</v>
      </c>
      <c r="G133" t="s">
        <v>619</v>
      </c>
      <c r="H133" t="s">
        <v>619</v>
      </c>
      <c r="I133" t="s">
        <v>612</v>
      </c>
      <c r="J133">
        <v>0</v>
      </c>
      <c r="K133">
        <v>0</v>
      </c>
      <c r="L133">
        <v>130</v>
      </c>
      <c r="M133">
        <v>130</v>
      </c>
      <c r="N133">
        <v>130</v>
      </c>
      <c r="O133" t="s">
        <v>634</v>
      </c>
      <c r="P133" t="s">
        <v>613</v>
      </c>
      <c r="Q133" t="s">
        <v>614</v>
      </c>
      <c r="R133">
        <v>0</v>
      </c>
      <c r="S133" t="s">
        <v>614</v>
      </c>
      <c r="T133">
        <v>0</v>
      </c>
      <c r="U133" t="s">
        <v>615</v>
      </c>
      <c r="V133" t="s">
        <v>615</v>
      </c>
      <c r="W133">
        <v>-1</v>
      </c>
      <c r="X133" t="s">
        <v>628</v>
      </c>
      <c r="Y133" t="s">
        <v>617</v>
      </c>
      <c r="Z133">
        <v>0</v>
      </c>
    </row>
    <row r="134" spans="1:26" x14ac:dyDescent="0.25">
      <c r="A134" t="s">
        <v>772</v>
      </c>
      <c r="B134" t="s">
        <v>625</v>
      </c>
      <c r="C134" t="s">
        <v>666</v>
      </c>
      <c r="D134" t="s">
        <v>607</v>
      </c>
      <c r="E134" t="s">
        <v>619</v>
      </c>
      <c r="F134" t="s">
        <v>722</v>
      </c>
      <c r="G134" t="s">
        <v>619</v>
      </c>
      <c r="H134" t="s">
        <v>619</v>
      </c>
      <c r="I134" t="s">
        <v>612</v>
      </c>
      <c r="J134">
        <v>0</v>
      </c>
      <c r="K134">
        <v>0</v>
      </c>
      <c r="L134">
        <v>131</v>
      </c>
      <c r="M134">
        <v>131</v>
      </c>
      <c r="N134">
        <v>131</v>
      </c>
      <c r="O134" t="s">
        <v>666</v>
      </c>
      <c r="P134" t="s">
        <v>613</v>
      </c>
      <c r="Q134" t="s">
        <v>614</v>
      </c>
      <c r="R134">
        <v>0</v>
      </c>
      <c r="S134" t="s">
        <v>614</v>
      </c>
      <c r="T134">
        <v>0</v>
      </c>
      <c r="U134" t="s">
        <v>615</v>
      </c>
      <c r="V134" t="s">
        <v>615</v>
      </c>
      <c r="W134">
        <v>-1</v>
      </c>
      <c r="X134" t="s">
        <v>628</v>
      </c>
      <c r="Y134" t="s">
        <v>617</v>
      </c>
      <c r="Z134">
        <v>0</v>
      </c>
    </row>
    <row r="135" spans="1:26" x14ac:dyDescent="0.25">
      <c r="A135" t="s">
        <v>773</v>
      </c>
      <c r="B135" t="s">
        <v>625</v>
      </c>
      <c r="C135" t="s">
        <v>666</v>
      </c>
      <c r="D135" t="s">
        <v>607</v>
      </c>
      <c r="E135" t="s">
        <v>619</v>
      </c>
      <c r="F135" t="s">
        <v>731</v>
      </c>
      <c r="G135" t="s">
        <v>619</v>
      </c>
      <c r="H135" t="s">
        <v>619</v>
      </c>
      <c r="I135" t="s">
        <v>612</v>
      </c>
      <c r="J135">
        <v>0</v>
      </c>
      <c r="K135">
        <v>0</v>
      </c>
      <c r="L135">
        <v>132</v>
      </c>
      <c r="M135">
        <v>132</v>
      </c>
      <c r="N135">
        <v>132</v>
      </c>
      <c r="O135" t="s">
        <v>666</v>
      </c>
      <c r="P135" t="s">
        <v>613</v>
      </c>
      <c r="Q135" t="s">
        <v>614</v>
      </c>
      <c r="R135">
        <v>0</v>
      </c>
      <c r="S135" t="s">
        <v>614</v>
      </c>
      <c r="T135">
        <v>0</v>
      </c>
      <c r="U135" t="s">
        <v>615</v>
      </c>
      <c r="V135" t="s">
        <v>615</v>
      </c>
      <c r="W135">
        <v>-1</v>
      </c>
      <c r="X135" t="s">
        <v>628</v>
      </c>
      <c r="Y135" t="s">
        <v>617</v>
      </c>
      <c r="Z135">
        <v>0</v>
      </c>
    </row>
    <row r="136" spans="1:26" x14ac:dyDescent="0.25">
      <c r="A136" t="s">
        <v>774</v>
      </c>
      <c r="B136" t="s">
        <v>625</v>
      </c>
      <c r="C136" t="s">
        <v>606</v>
      </c>
      <c r="D136" t="s">
        <v>607</v>
      </c>
      <c r="E136" t="s">
        <v>619</v>
      </c>
      <c r="F136" t="s">
        <v>775</v>
      </c>
      <c r="G136" t="s">
        <v>619</v>
      </c>
      <c r="H136" t="s">
        <v>619</v>
      </c>
      <c r="I136" t="s">
        <v>612</v>
      </c>
      <c r="J136">
        <v>0</v>
      </c>
      <c r="K136">
        <v>0</v>
      </c>
      <c r="L136">
        <v>133</v>
      </c>
      <c r="M136">
        <v>133</v>
      </c>
      <c r="N136">
        <v>133</v>
      </c>
      <c r="O136" t="s">
        <v>606</v>
      </c>
      <c r="P136" t="s">
        <v>613</v>
      </c>
      <c r="Q136" t="s">
        <v>614</v>
      </c>
      <c r="R136">
        <v>0</v>
      </c>
      <c r="S136" t="s">
        <v>614</v>
      </c>
      <c r="T136">
        <v>0</v>
      </c>
      <c r="U136" t="s">
        <v>615</v>
      </c>
      <c r="V136" t="s">
        <v>615</v>
      </c>
      <c r="W136">
        <v>-1</v>
      </c>
      <c r="X136" t="s">
        <v>628</v>
      </c>
      <c r="Y136" t="s">
        <v>617</v>
      </c>
      <c r="Z136">
        <v>0</v>
      </c>
    </row>
    <row r="137" spans="1:26" x14ac:dyDescent="0.25">
      <c r="A137" t="s">
        <v>776</v>
      </c>
      <c r="B137" t="s">
        <v>625</v>
      </c>
      <c r="C137" t="s">
        <v>606</v>
      </c>
      <c r="D137" t="s">
        <v>607</v>
      </c>
      <c r="E137" t="s">
        <v>619</v>
      </c>
      <c r="F137" t="s">
        <v>775</v>
      </c>
      <c r="G137" t="s">
        <v>619</v>
      </c>
      <c r="H137" t="s">
        <v>619</v>
      </c>
      <c r="I137" t="s">
        <v>612</v>
      </c>
      <c r="J137">
        <v>0</v>
      </c>
      <c r="K137">
        <v>0</v>
      </c>
      <c r="L137">
        <v>134</v>
      </c>
      <c r="M137">
        <v>134</v>
      </c>
      <c r="N137">
        <v>134</v>
      </c>
      <c r="O137" t="s">
        <v>606</v>
      </c>
      <c r="P137" t="s">
        <v>613</v>
      </c>
      <c r="Q137" t="s">
        <v>614</v>
      </c>
      <c r="R137">
        <v>0</v>
      </c>
      <c r="S137" t="s">
        <v>614</v>
      </c>
      <c r="T137">
        <v>0</v>
      </c>
      <c r="U137" t="s">
        <v>615</v>
      </c>
      <c r="V137" t="s">
        <v>615</v>
      </c>
      <c r="W137">
        <v>-1</v>
      </c>
      <c r="X137" t="s">
        <v>628</v>
      </c>
      <c r="Y137" t="s">
        <v>617</v>
      </c>
      <c r="Z137">
        <v>0</v>
      </c>
    </row>
    <row r="138" spans="1:26" x14ac:dyDescent="0.25">
      <c r="A138" t="s">
        <v>777</v>
      </c>
      <c r="B138" t="s">
        <v>625</v>
      </c>
      <c r="C138" t="s">
        <v>606</v>
      </c>
      <c r="D138" t="s">
        <v>607</v>
      </c>
      <c r="E138" t="s">
        <v>619</v>
      </c>
      <c r="F138" t="s">
        <v>778</v>
      </c>
      <c r="G138" t="s">
        <v>619</v>
      </c>
      <c r="H138" t="s">
        <v>619</v>
      </c>
      <c r="I138" t="s">
        <v>612</v>
      </c>
      <c r="J138">
        <v>0</v>
      </c>
      <c r="K138">
        <v>0</v>
      </c>
      <c r="L138">
        <v>135</v>
      </c>
      <c r="M138">
        <v>135</v>
      </c>
      <c r="N138">
        <v>135</v>
      </c>
      <c r="O138" t="s">
        <v>606</v>
      </c>
      <c r="P138" t="s">
        <v>613</v>
      </c>
      <c r="Q138" t="s">
        <v>614</v>
      </c>
      <c r="R138">
        <v>0</v>
      </c>
      <c r="S138" t="s">
        <v>614</v>
      </c>
      <c r="T138">
        <v>0</v>
      </c>
      <c r="U138" t="s">
        <v>615</v>
      </c>
      <c r="V138" t="s">
        <v>615</v>
      </c>
      <c r="W138">
        <v>-1</v>
      </c>
      <c r="X138" t="s">
        <v>628</v>
      </c>
      <c r="Y138" t="s">
        <v>617</v>
      </c>
      <c r="Z138">
        <v>0</v>
      </c>
    </row>
    <row r="139" spans="1:26" x14ac:dyDescent="0.25">
      <c r="A139" t="s">
        <v>779</v>
      </c>
      <c r="B139" t="s">
        <v>625</v>
      </c>
      <c r="C139" t="s">
        <v>606</v>
      </c>
      <c r="D139" t="s">
        <v>607</v>
      </c>
      <c r="E139" t="s">
        <v>619</v>
      </c>
      <c r="F139" t="s">
        <v>780</v>
      </c>
      <c r="G139" t="s">
        <v>619</v>
      </c>
      <c r="H139" t="s">
        <v>619</v>
      </c>
      <c r="I139" t="s">
        <v>612</v>
      </c>
      <c r="J139">
        <v>0</v>
      </c>
      <c r="K139">
        <v>0</v>
      </c>
      <c r="L139">
        <v>136</v>
      </c>
      <c r="M139">
        <v>136</v>
      </c>
      <c r="N139">
        <v>136</v>
      </c>
      <c r="O139" t="s">
        <v>606</v>
      </c>
      <c r="P139" t="s">
        <v>613</v>
      </c>
      <c r="Q139" t="s">
        <v>614</v>
      </c>
      <c r="R139">
        <v>0</v>
      </c>
      <c r="S139" t="s">
        <v>614</v>
      </c>
      <c r="T139">
        <v>0</v>
      </c>
      <c r="U139" t="s">
        <v>615</v>
      </c>
      <c r="V139" t="s">
        <v>615</v>
      </c>
      <c r="W139">
        <v>-1</v>
      </c>
      <c r="X139" t="s">
        <v>628</v>
      </c>
      <c r="Y139" t="s">
        <v>617</v>
      </c>
      <c r="Z139">
        <v>0</v>
      </c>
    </row>
    <row r="140" spans="1:26" x14ac:dyDescent="0.25">
      <c r="A140" t="s">
        <v>781</v>
      </c>
      <c r="B140" t="s">
        <v>625</v>
      </c>
      <c r="C140" t="s">
        <v>606</v>
      </c>
      <c r="D140" t="s">
        <v>607</v>
      </c>
      <c r="E140" t="s">
        <v>619</v>
      </c>
      <c r="F140" t="s">
        <v>782</v>
      </c>
      <c r="G140" t="s">
        <v>619</v>
      </c>
      <c r="H140" t="s">
        <v>619</v>
      </c>
      <c r="I140" t="s">
        <v>612</v>
      </c>
      <c r="J140">
        <v>0</v>
      </c>
      <c r="K140">
        <v>0</v>
      </c>
      <c r="L140">
        <v>137</v>
      </c>
      <c r="M140">
        <v>137</v>
      </c>
      <c r="N140">
        <v>137</v>
      </c>
      <c r="O140" t="s">
        <v>606</v>
      </c>
      <c r="P140" t="s">
        <v>613</v>
      </c>
      <c r="Q140" t="s">
        <v>614</v>
      </c>
      <c r="R140">
        <v>0</v>
      </c>
      <c r="S140" t="s">
        <v>614</v>
      </c>
      <c r="T140">
        <v>0</v>
      </c>
      <c r="U140" t="s">
        <v>615</v>
      </c>
      <c r="V140" t="s">
        <v>615</v>
      </c>
      <c r="W140">
        <v>-1</v>
      </c>
      <c r="X140" t="s">
        <v>628</v>
      </c>
      <c r="Y140" t="s">
        <v>617</v>
      </c>
      <c r="Z140">
        <v>0</v>
      </c>
    </row>
    <row r="141" spans="1:26" x14ac:dyDescent="0.25">
      <c r="A141" t="s">
        <v>783</v>
      </c>
      <c r="B141" t="s">
        <v>625</v>
      </c>
      <c r="C141" t="s">
        <v>606</v>
      </c>
      <c r="D141" t="s">
        <v>607</v>
      </c>
      <c r="E141" t="s">
        <v>619</v>
      </c>
      <c r="F141" t="s">
        <v>784</v>
      </c>
      <c r="G141" t="s">
        <v>619</v>
      </c>
      <c r="H141" t="s">
        <v>619</v>
      </c>
      <c r="I141" t="s">
        <v>612</v>
      </c>
      <c r="J141">
        <v>0</v>
      </c>
      <c r="K141">
        <v>0</v>
      </c>
      <c r="L141">
        <v>138</v>
      </c>
      <c r="M141">
        <v>138</v>
      </c>
      <c r="N141">
        <v>138</v>
      </c>
      <c r="O141" t="s">
        <v>606</v>
      </c>
      <c r="P141" t="s">
        <v>613</v>
      </c>
      <c r="Q141" t="s">
        <v>614</v>
      </c>
      <c r="R141">
        <v>0</v>
      </c>
      <c r="S141" t="s">
        <v>614</v>
      </c>
      <c r="T141">
        <v>0</v>
      </c>
      <c r="U141" t="s">
        <v>615</v>
      </c>
      <c r="V141" t="s">
        <v>615</v>
      </c>
      <c r="W141">
        <v>-1</v>
      </c>
      <c r="X141" t="s">
        <v>628</v>
      </c>
      <c r="Y141" t="s">
        <v>617</v>
      </c>
      <c r="Z141">
        <v>0</v>
      </c>
    </row>
    <row r="142" spans="1:26" x14ac:dyDescent="0.25">
      <c r="A142" t="s">
        <v>785</v>
      </c>
      <c r="B142" t="s">
        <v>625</v>
      </c>
      <c r="C142" t="s">
        <v>606</v>
      </c>
      <c r="D142" t="s">
        <v>607</v>
      </c>
      <c r="E142" t="s">
        <v>619</v>
      </c>
      <c r="F142" t="s">
        <v>786</v>
      </c>
      <c r="G142" t="s">
        <v>619</v>
      </c>
      <c r="H142" t="s">
        <v>619</v>
      </c>
      <c r="I142" t="s">
        <v>612</v>
      </c>
      <c r="J142">
        <v>0</v>
      </c>
      <c r="K142">
        <v>0</v>
      </c>
      <c r="L142">
        <v>139</v>
      </c>
      <c r="M142">
        <v>139</v>
      </c>
      <c r="N142">
        <v>139</v>
      </c>
      <c r="O142" t="s">
        <v>606</v>
      </c>
      <c r="P142" t="s">
        <v>613</v>
      </c>
      <c r="Q142" t="s">
        <v>614</v>
      </c>
      <c r="R142">
        <v>0</v>
      </c>
      <c r="S142" t="s">
        <v>614</v>
      </c>
      <c r="T142">
        <v>0</v>
      </c>
      <c r="U142" t="s">
        <v>615</v>
      </c>
      <c r="V142" t="s">
        <v>615</v>
      </c>
      <c r="W142">
        <v>-1</v>
      </c>
      <c r="X142" t="s">
        <v>628</v>
      </c>
      <c r="Y142" t="s">
        <v>617</v>
      </c>
      <c r="Z142">
        <v>0</v>
      </c>
    </row>
    <row r="143" spans="1:26" x14ac:dyDescent="0.25">
      <c r="A143" t="s">
        <v>787</v>
      </c>
      <c r="B143" t="s">
        <v>625</v>
      </c>
      <c r="C143" t="s">
        <v>606</v>
      </c>
      <c r="D143" t="s">
        <v>607</v>
      </c>
      <c r="E143" t="s">
        <v>619</v>
      </c>
      <c r="F143" t="s">
        <v>788</v>
      </c>
      <c r="G143" t="s">
        <v>619</v>
      </c>
      <c r="H143" t="s">
        <v>619</v>
      </c>
      <c r="I143" t="s">
        <v>612</v>
      </c>
      <c r="J143">
        <v>0</v>
      </c>
      <c r="K143">
        <v>0</v>
      </c>
      <c r="L143">
        <v>140</v>
      </c>
      <c r="M143">
        <v>140</v>
      </c>
      <c r="N143">
        <v>140</v>
      </c>
      <c r="O143" t="s">
        <v>606</v>
      </c>
      <c r="P143" t="s">
        <v>613</v>
      </c>
      <c r="Q143" t="s">
        <v>614</v>
      </c>
      <c r="R143">
        <v>0</v>
      </c>
      <c r="S143" t="s">
        <v>614</v>
      </c>
      <c r="T143">
        <v>0</v>
      </c>
      <c r="U143" t="s">
        <v>615</v>
      </c>
      <c r="V143" t="s">
        <v>615</v>
      </c>
      <c r="W143">
        <v>-1</v>
      </c>
      <c r="X143" t="s">
        <v>628</v>
      </c>
      <c r="Y143" t="s">
        <v>617</v>
      </c>
      <c r="Z143">
        <v>0</v>
      </c>
    </row>
    <row r="144" spans="1:26" x14ac:dyDescent="0.25">
      <c r="A144" t="s">
        <v>789</v>
      </c>
      <c r="B144" t="s">
        <v>625</v>
      </c>
      <c r="C144" t="s">
        <v>606</v>
      </c>
      <c r="D144" t="s">
        <v>607</v>
      </c>
      <c r="E144" t="s">
        <v>619</v>
      </c>
      <c r="F144" t="s">
        <v>790</v>
      </c>
      <c r="G144" t="s">
        <v>619</v>
      </c>
      <c r="H144" t="s">
        <v>619</v>
      </c>
      <c r="I144" t="s">
        <v>612</v>
      </c>
      <c r="J144">
        <v>0</v>
      </c>
      <c r="K144">
        <v>0</v>
      </c>
      <c r="L144">
        <v>141</v>
      </c>
      <c r="M144">
        <v>141</v>
      </c>
      <c r="N144">
        <v>141</v>
      </c>
      <c r="O144" t="s">
        <v>606</v>
      </c>
      <c r="P144" t="s">
        <v>613</v>
      </c>
      <c r="Q144" t="s">
        <v>614</v>
      </c>
      <c r="R144">
        <v>0</v>
      </c>
      <c r="S144" t="s">
        <v>614</v>
      </c>
      <c r="T144">
        <v>0</v>
      </c>
      <c r="U144" t="s">
        <v>615</v>
      </c>
      <c r="V144" t="s">
        <v>615</v>
      </c>
      <c r="W144">
        <v>-1</v>
      </c>
      <c r="X144" t="s">
        <v>628</v>
      </c>
      <c r="Y144" t="s">
        <v>617</v>
      </c>
      <c r="Z144">
        <v>0</v>
      </c>
    </row>
    <row r="145" spans="1:26" x14ac:dyDescent="0.25">
      <c r="A145" t="s">
        <v>791</v>
      </c>
      <c r="B145" t="s">
        <v>625</v>
      </c>
      <c r="C145" t="s">
        <v>606</v>
      </c>
      <c r="D145" t="s">
        <v>607</v>
      </c>
      <c r="E145" t="s">
        <v>619</v>
      </c>
      <c r="F145" t="s">
        <v>619</v>
      </c>
      <c r="G145" t="s">
        <v>619</v>
      </c>
      <c r="H145" t="s">
        <v>612</v>
      </c>
      <c r="I145">
        <v>0</v>
      </c>
      <c r="J145">
        <v>0</v>
      </c>
      <c r="K145">
        <v>142</v>
      </c>
      <c r="L145">
        <v>142</v>
      </c>
      <c r="M145">
        <v>142</v>
      </c>
      <c r="N145" t="s">
        <v>606</v>
      </c>
      <c r="O145" t="s">
        <v>613</v>
      </c>
      <c r="P145" t="s">
        <v>614</v>
      </c>
      <c r="Q145">
        <v>0</v>
      </c>
      <c r="R145" t="s">
        <v>614</v>
      </c>
      <c r="S145">
        <v>0</v>
      </c>
      <c r="T145" t="s">
        <v>615</v>
      </c>
      <c r="U145" t="s">
        <v>615</v>
      </c>
      <c r="V145">
        <v>-1</v>
      </c>
      <c r="W145" t="s">
        <v>628</v>
      </c>
      <c r="X145" t="s">
        <v>617</v>
      </c>
      <c r="Y145">
        <v>0</v>
      </c>
    </row>
    <row r="146" spans="1:26" x14ac:dyDescent="0.25">
      <c r="A146" t="s">
        <v>412</v>
      </c>
      <c r="B146" t="s">
        <v>625</v>
      </c>
      <c r="C146" t="s">
        <v>606</v>
      </c>
      <c r="D146" t="s">
        <v>607</v>
      </c>
      <c r="E146" t="s">
        <v>619</v>
      </c>
      <c r="F146" t="s">
        <v>619</v>
      </c>
      <c r="G146" t="s">
        <v>619</v>
      </c>
      <c r="H146" t="s">
        <v>612</v>
      </c>
      <c r="I146">
        <v>0</v>
      </c>
      <c r="J146">
        <v>0</v>
      </c>
      <c r="K146">
        <v>143</v>
      </c>
      <c r="L146">
        <v>143</v>
      </c>
      <c r="M146">
        <v>143</v>
      </c>
      <c r="N146" t="s">
        <v>606</v>
      </c>
      <c r="O146" t="s">
        <v>613</v>
      </c>
      <c r="P146" t="s">
        <v>614</v>
      </c>
      <c r="Q146">
        <v>0</v>
      </c>
      <c r="R146" t="s">
        <v>614</v>
      </c>
      <c r="S146">
        <v>0</v>
      </c>
      <c r="T146" t="s">
        <v>615</v>
      </c>
      <c r="U146" t="s">
        <v>615</v>
      </c>
      <c r="V146">
        <v>-1</v>
      </c>
      <c r="W146" t="s">
        <v>628</v>
      </c>
      <c r="X146" t="s">
        <v>617</v>
      </c>
      <c r="Y146">
        <v>0</v>
      </c>
    </row>
    <row r="147" spans="1:26" x14ac:dyDescent="0.25">
      <c r="A147" t="s">
        <v>425</v>
      </c>
      <c r="B147" t="s">
        <v>462</v>
      </c>
      <c r="C147" t="s">
        <v>629</v>
      </c>
      <c r="D147" t="s">
        <v>607</v>
      </c>
      <c r="E147" t="s">
        <v>619</v>
      </c>
      <c r="F147" t="s">
        <v>619</v>
      </c>
      <c r="G147" t="s">
        <v>619</v>
      </c>
      <c r="H147" t="s">
        <v>612</v>
      </c>
      <c r="I147">
        <v>0</v>
      </c>
      <c r="J147">
        <v>0</v>
      </c>
      <c r="K147">
        <v>144</v>
      </c>
      <c r="L147">
        <v>144</v>
      </c>
      <c r="M147">
        <v>144</v>
      </c>
      <c r="N147" t="s">
        <v>629</v>
      </c>
      <c r="O147" t="s">
        <v>613</v>
      </c>
      <c r="P147" t="s">
        <v>614</v>
      </c>
      <c r="Q147">
        <v>0</v>
      </c>
      <c r="R147" t="s">
        <v>614</v>
      </c>
      <c r="S147">
        <v>0</v>
      </c>
      <c r="T147" t="s">
        <v>615</v>
      </c>
      <c r="U147" t="s">
        <v>615</v>
      </c>
      <c r="V147">
        <v>-1</v>
      </c>
      <c r="W147" t="s">
        <v>616</v>
      </c>
      <c r="X147" t="s">
        <v>617</v>
      </c>
      <c r="Y147">
        <v>0</v>
      </c>
    </row>
    <row r="148" spans="1:26" x14ac:dyDescent="0.25">
      <c r="A148" t="s">
        <v>428</v>
      </c>
      <c r="B148" t="s">
        <v>625</v>
      </c>
      <c r="C148" t="s">
        <v>629</v>
      </c>
      <c r="D148" t="s">
        <v>607</v>
      </c>
      <c r="E148" t="s">
        <v>619</v>
      </c>
      <c r="F148" t="s">
        <v>792</v>
      </c>
      <c r="G148" t="s">
        <v>619</v>
      </c>
      <c r="H148" t="s">
        <v>619</v>
      </c>
      <c r="I148" t="s">
        <v>612</v>
      </c>
      <c r="J148">
        <v>0</v>
      </c>
      <c r="K148">
        <v>0</v>
      </c>
      <c r="L148">
        <v>145</v>
      </c>
      <c r="M148">
        <v>145</v>
      </c>
      <c r="N148">
        <v>145</v>
      </c>
      <c r="O148" t="s">
        <v>629</v>
      </c>
      <c r="P148" t="s">
        <v>613</v>
      </c>
      <c r="Q148" t="s">
        <v>614</v>
      </c>
      <c r="R148">
        <v>0</v>
      </c>
      <c r="S148" t="s">
        <v>614</v>
      </c>
      <c r="T148">
        <v>0</v>
      </c>
      <c r="U148" t="s">
        <v>615</v>
      </c>
      <c r="V148" t="s">
        <v>615</v>
      </c>
      <c r="W148">
        <v>-1</v>
      </c>
      <c r="X148" t="s">
        <v>628</v>
      </c>
      <c r="Y148" t="s">
        <v>617</v>
      </c>
      <c r="Z148">
        <v>0</v>
      </c>
    </row>
    <row r="149" spans="1:26" x14ac:dyDescent="0.25">
      <c r="A149" t="s">
        <v>433</v>
      </c>
      <c r="B149" t="s">
        <v>462</v>
      </c>
      <c r="C149" t="s">
        <v>629</v>
      </c>
      <c r="D149" t="s">
        <v>607</v>
      </c>
      <c r="E149" t="s">
        <v>619</v>
      </c>
      <c r="F149" t="s">
        <v>619</v>
      </c>
      <c r="G149" t="s">
        <v>619</v>
      </c>
      <c r="H149" t="s">
        <v>612</v>
      </c>
      <c r="I149">
        <v>0</v>
      </c>
      <c r="J149">
        <v>0</v>
      </c>
      <c r="K149">
        <v>146</v>
      </c>
      <c r="L149">
        <v>146</v>
      </c>
      <c r="M149">
        <v>146</v>
      </c>
      <c r="N149" t="s">
        <v>629</v>
      </c>
      <c r="O149" t="s">
        <v>613</v>
      </c>
      <c r="P149" t="s">
        <v>614</v>
      </c>
      <c r="Q149">
        <v>0</v>
      </c>
      <c r="R149" t="s">
        <v>614</v>
      </c>
      <c r="S149">
        <v>0</v>
      </c>
      <c r="T149" t="s">
        <v>615</v>
      </c>
      <c r="U149" t="s">
        <v>615</v>
      </c>
      <c r="V149">
        <v>-1</v>
      </c>
      <c r="W149" t="s">
        <v>616</v>
      </c>
      <c r="X149" t="s">
        <v>617</v>
      </c>
      <c r="Y149">
        <v>0</v>
      </c>
    </row>
    <row r="150" spans="1:26" x14ac:dyDescent="0.25">
      <c r="A150" t="s">
        <v>436</v>
      </c>
      <c r="B150" t="s">
        <v>625</v>
      </c>
      <c r="C150" t="s">
        <v>629</v>
      </c>
      <c r="D150" t="s">
        <v>607</v>
      </c>
      <c r="E150" t="s">
        <v>619</v>
      </c>
      <c r="F150" t="s">
        <v>793</v>
      </c>
      <c r="G150" t="s">
        <v>619</v>
      </c>
      <c r="H150" t="s">
        <v>619</v>
      </c>
      <c r="I150" t="s">
        <v>612</v>
      </c>
      <c r="J150">
        <v>0</v>
      </c>
      <c r="K150">
        <v>0</v>
      </c>
      <c r="L150">
        <v>147</v>
      </c>
      <c r="M150">
        <v>147</v>
      </c>
      <c r="N150">
        <v>147</v>
      </c>
      <c r="O150" t="s">
        <v>629</v>
      </c>
      <c r="P150" t="s">
        <v>613</v>
      </c>
      <c r="Q150" t="s">
        <v>614</v>
      </c>
      <c r="R150">
        <v>0</v>
      </c>
      <c r="S150" t="s">
        <v>614</v>
      </c>
      <c r="T150">
        <v>0</v>
      </c>
      <c r="U150" t="s">
        <v>615</v>
      </c>
      <c r="V150" t="s">
        <v>615</v>
      </c>
      <c r="W150">
        <v>-1</v>
      </c>
      <c r="X150" t="s">
        <v>628</v>
      </c>
      <c r="Y150" t="s">
        <v>617</v>
      </c>
      <c r="Z150">
        <v>0</v>
      </c>
    </row>
    <row r="151" spans="1:26" x14ac:dyDescent="0.25">
      <c r="A151" t="s">
        <v>439</v>
      </c>
      <c r="B151" t="s">
        <v>462</v>
      </c>
      <c r="C151" t="s">
        <v>629</v>
      </c>
      <c r="D151" t="s">
        <v>607</v>
      </c>
      <c r="E151" t="s">
        <v>619</v>
      </c>
      <c r="F151" t="s">
        <v>619</v>
      </c>
      <c r="G151" t="s">
        <v>619</v>
      </c>
      <c r="H151" t="s">
        <v>612</v>
      </c>
      <c r="I151">
        <v>0</v>
      </c>
      <c r="J151">
        <v>0</v>
      </c>
      <c r="K151">
        <v>148</v>
      </c>
      <c r="L151">
        <v>148</v>
      </c>
      <c r="M151">
        <v>148</v>
      </c>
      <c r="N151" t="s">
        <v>629</v>
      </c>
      <c r="O151" t="s">
        <v>613</v>
      </c>
      <c r="P151" t="s">
        <v>614</v>
      </c>
      <c r="Q151">
        <v>0</v>
      </c>
      <c r="R151" t="s">
        <v>614</v>
      </c>
      <c r="S151">
        <v>0</v>
      </c>
      <c r="T151" t="s">
        <v>615</v>
      </c>
      <c r="U151" t="s">
        <v>615</v>
      </c>
      <c r="V151">
        <v>-1</v>
      </c>
      <c r="W151" t="s">
        <v>616</v>
      </c>
      <c r="X151" t="s">
        <v>617</v>
      </c>
      <c r="Y151">
        <v>0</v>
      </c>
    </row>
    <row r="152" spans="1:26" x14ac:dyDescent="0.25">
      <c r="A152" t="s">
        <v>442</v>
      </c>
      <c r="B152" t="s">
        <v>625</v>
      </c>
      <c r="C152" t="s">
        <v>629</v>
      </c>
      <c r="D152" t="s">
        <v>607</v>
      </c>
      <c r="E152" t="s">
        <v>619</v>
      </c>
      <c r="F152" t="s">
        <v>794</v>
      </c>
      <c r="G152" t="s">
        <v>619</v>
      </c>
      <c r="H152" t="s">
        <v>619</v>
      </c>
      <c r="I152" t="s">
        <v>612</v>
      </c>
      <c r="J152">
        <v>0</v>
      </c>
      <c r="K152">
        <v>0</v>
      </c>
      <c r="L152">
        <v>149</v>
      </c>
      <c r="M152">
        <v>149</v>
      </c>
      <c r="N152">
        <v>149</v>
      </c>
      <c r="O152" t="s">
        <v>629</v>
      </c>
      <c r="P152" t="s">
        <v>613</v>
      </c>
      <c r="Q152" t="s">
        <v>614</v>
      </c>
      <c r="R152">
        <v>0</v>
      </c>
      <c r="S152" t="s">
        <v>614</v>
      </c>
      <c r="T152">
        <v>0</v>
      </c>
      <c r="U152" t="s">
        <v>615</v>
      </c>
      <c r="V152" t="s">
        <v>615</v>
      </c>
      <c r="W152">
        <v>-1</v>
      </c>
      <c r="X152" t="s">
        <v>628</v>
      </c>
      <c r="Y152" t="s">
        <v>617</v>
      </c>
      <c r="Z152">
        <v>0</v>
      </c>
    </row>
    <row r="153" spans="1:26" x14ac:dyDescent="0.25">
      <c r="A153" t="s">
        <v>445</v>
      </c>
      <c r="B153" t="s">
        <v>462</v>
      </c>
      <c r="C153" t="s">
        <v>629</v>
      </c>
      <c r="D153" t="s">
        <v>607</v>
      </c>
      <c r="E153" t="s">
        <v>619</v>
      </c>
      <c r="F153" t="s">
        <v>619</v>
      </c>
      <c r="G153" t="s">
        <v>619</v>
      </c>
      <c r="H153" t="s">
        <v>612</v>
      </c>
      <c r="I153">
        <v>0</v>
      </c>
      <c r="J153">
        <v>0</v>
      </c>
      <c r="K153">
        <v>150</v>
      </c>
      <c r="L153">
        <v>150</v>
      </c>
      <c r="M153">
        <v>150</v>
      </c>
      <c r="N153" t="s">
        <v>629</v>
      </c>
      <c r="O153" t="s">
        <v>613</v>
      </c>
      <c r="P153" t="s">
        <v>614</v>
      </c>
      <c r="Q153">
        <v>0</v>
      </c>
      <c r="R153" t="s">
        <v>614</v>
      </c>
      <c r="S153">
        <v>0</v>
      </c>
      <c r="T153" t="s">
        <v>615</v>
      </c>
      <c r="U153" t="s">
        <v>615</v>
      </c>
      <c r="V153">
        <v>-1</v>
      </c>
      <c r="W153" t="s">
        <v>616</v>
      </c>
      <c r="X153" t="s">
        <v>617</v>
      </c>
      <c r="Y153">
        <v>0</v>
      </c>
    </row>
    <row r="154" spans="1:26" x14ac:dyDescent="0.25">
      <c r="A154" t="s">
        <v>448</v>
      </c>
      <c r="B154" t="s">
        <v>625</v>
      </c>
      <c r="C154" t="s">
        <v>629</v>
      </c>
      <c r="D154" t="s">
        <v>607</v>
      </c>
      <c r="E154" t="s">
        <v>619</v>
      </c>
      <c r="F154" t="s">
        <v>795</v>
      </c>
      <c r="G154" t="s">
        <v>619</v>
      </c>
      <c r="H154" t="s">
        <v>619</v>
      </c>
      <c r="I154" t="s">
        <v>612</v>
      </c>
      <c r="J154">
        <v>0</v>
      </c>
      <c r="K154">
        <v>0</v>
      </c>
      <c r="L154">
        <v>151</v>
      </c>
      <c r="M154">
        <v>151</v>
      </c>
      <c r="N154">
        <v>151</v>
      </c>
      <c r="O154" t="s">
        <v>629</v>
      </c>
      <c r="P154" t="s">
        <v>613</v>
      </c>
      <c r="Q154" t="s">
        <v>614</v>
      </c>
      <c r="R154">
        <v>0</v>
      </c>
      <c r="S154" t="s">
        <v>614</v>
      </c>
      <c r="T154">
        <v>0</v>
      </c>
      <c r="U154" t="s">
        <v>615</v>
      </c>
      <c r="V154" t="s">
        <v>615</v>
      </c>
      <c r="W154">
        <v>-1</v>
      </c>
      <c r="X154" t="s">
        <v>628</v>
      </c>
      <c r="Y154" t="s">
        <v>617</v>
      </c>
      <c r="Z154">
        <v>0</v>
      </c>
    </row>
    <row r="155" spans="1:26" x14ac:dyDescent="0.25">
      <c r="A155" t="s">
        <v>226</v>
      </c>
      <c r="B155" t="s">
        <v>625</v>
      </c>
      <c r="C155" t="s">
        <v>796</v>
      </c>
      <c r="D155" t="s">
        <v>607</v>
      </c>
      <c r="E155" t="s">
        <v>619</v>
      </c>
      <c r="F155" t="s">
        <v>619</v>
      </c>
      <c r="G155" t="s">
        <v>619</v>
      </c>
      <c r="H155" t="s">
        <v>612</v>
      </c>
      <c r="I155">
        <v>0</v>
      </c>
      <c r="J155">
        <v>0</v>
      </c>
      <c r="K155">
        <v>152</v>
      </c>
      <c r="L155">
        <v>152</v>
      </c>
      <c r="M155">
        <v>152</v>
      </c>
      <c r="N155" t="s">
        <v>796</v>
      </c>
      <c r="O155" t="s">
        <v>613</v>
      </c>
      <c r="P155" t="s">
        <v>614</v>
      </c>
      <c r="Q155" t="s">
        <v>797</v>
      </c>
      <c r="R155" t="s">
        <v>614</v>
      </c>
      <c r="S155" t="s">
        <v>797</v>
      </c>
      <c r="T155" t="s">
        <v>615</v>
      </c>
      <c r="U155" t="s">
        <v>615</v>
      </c>
      <c r="V155">
        <v>0</v>
      </c>
      <c r="W155" t="s">
        <v>628</v>
      </c>
      <c r="X155" t="s">
        <v>617</v>
      </c>
      <c r="Y155">
        <v>0</v>
      </c>
    </row>
    <row r="156" spans="1:26" x14ac:dyDescent="0.25">
      <c r="A156" t="s">
        <v>232</v>
      </c>
      <c r="B156" t="s">
        <v>798</v>
      </c>
      <c r="C156" t="s">
        <v>796</v>
      </c>
      <c r="D156" t="s">
        <v>607</v>
      </c>
      <c r="E156" t="s">
        <v>619</v>
      </c>
      <c r="F156" t="s">
        <v>619</v>
      </c>
      <c r="G156" t="s">
        <v>619</v>
      </c>
      <c r="H156" t="s">
        <v>612</v>
      </c>
      <c r="I156">
        <v>0</v>
      </c>
      <c r="J156">
        <v>0</v>
      </c>
      <c r="K156">
        <v>153</v>
      </c>
      <c r="L156">
        <v>153</v>
      </c>
      <c r="M156">
        <v>153</v>
      </c>
      <c r="N156" t="s">
        <v>796</v>
      </c>
      <c r="O156" t="s">
        <v>613</v>
      </c>
      <c r="P156" t="s">
        <v>614</v>
      </c>
      <c r="Q156" t="s">
        <v>797</v>
      </c>
      <c r="R156" t="s">
        <v>614</v>
      </c>
      <c r="S156" t="s">
        <v>797</v>
      </c>
      <c r="T156" t="s">
        <v>615</v>
      </c>
      <c r="U156" t="s">
        <v>615</v>
      </c>
      <c r="V156">
        <v>-1</v>
      </c>
      <c r="W156" t="s">
        <v>616</v>
      </c>
      <c r="X156" t="s">
        <v>617</v>
      </c>
      <c r="Y156">
        <v>0</v>
      </c>
    </row>
    <row r="157" spans="1:26" x14ac:dyDescent="0.25">
      <c r="A157" t="s">
        <v>229</v>
      </c>
      <c r="B157" t="s">
        <v>620</v>
      </c>
      <c r="C157" t="s">
        <v>796</v>
      </c>
      <c r="D157" t="s">
        <v>607</v>
      </c>
      <c r="E157" t="s">
        <v>619</v>
      </c>
      <c r="F157" t="s">
        <v>619</v>
      </c>
      <c r="G157" t="s">
        <v>619</v>
      </c>
      <c r="H157" t="s">
        <v>612</v>
      </c>
      <c r="I157">
        <v>0</v>
      </c>
      <c r="J157">
        <v>0</v>
      </c>
      <c r="K157">
        <v>154</v>
      </c>
      <c r="L157">
        <v>154</v>
      </c>
      <c r="M157">
        <v>154</v>
      </c>
      <c r="N157" t="s">
        <v>796</v>
      </c>
      <c r="O157" t="s">
        <v>613</v>
      </c>
      <c r="P157" t="s">
        <v>614</v>
      </c>
      <c r="Q157" t="s">
        <v>797</v>
      </c>
      <c r="R157" t="s">
        <v>614</v>
      </c>
      <c r="S157" t="s">
        <v>797</v>
      </c>
      <c r="T157" t="s">
        <v>615</v>
      </c>
      <c r="U157" t="s">
        <v>615</v>
      </c>
      <c r="V157">
        <v>-1</v>
      </c>
      <c r="W157" t="s">
        <v>623</v>
      </c>
      <c r="X157" t="s">
        <v>617</v>
      </c>
      <c r="Y157">
        <v>0</v>
      </c>
    </row>
    <row r="158" spans="1:26" x14ac:dyDescent="0.25">
      <c r="A158" t="s">
        <v>48</v>
      </c>
      <c r="B158" t="s">
        <v>625</v>
      </c>
      <c r="C158" t="s">
        <v>606</v>
      </c>
      <c r="D158" t="s">
        <v>799</v>
      </c>
      <c r="E158" t="s">
        <v>607</v>
      </c>
      <c r="F158" t="s">
        <v>619</v>
      </c>
      <c r="G158" t="s">
        <v>619</v>
      </c>
      <c r="H158" t="s">
        <v>619</v>
      </c>
      <c r="I158" t="s">
        <v>800</v>
      </c>
      <c r="J158">
        <v>0</v>
      </c>
      <c r="K158">
        <v>0</v>
      </c>
      <c r="L158">
        <v>155</v>
      </c>
      <c r="M158">
        <v>155</v>
      </c>
      <c r="N158">
        <v>155</v>
      </c>
      <c r="O158" t="s">
        <v>606</v>
      </c>
      <c r="P158" t="s">
        <v>613</v>
      </c>
      <c r="Q158" t="s">
        <v>614</v>
      </c>
      <c r="R158">
        <v>0</v>
      </c>
      <c r="S158" t="s">
        <v>614</v>
      </c>
      <c r="T158">
        <v>0</v>
      </c>
      <c r="U158" t="s">
        <v>615</v>
      </c>
      <c r="V158" t="s">
        <v>615</v>
      </c>
      <c r="W158">
        <v>-1</v>
      </c>
      <c r="X158" t="s">
        <v>628</v>
      </c>
      <c r="Y158" t="s">
        <v>617</v>
      </c>
      <c r="Z158">
        <v>0</v>
      </c>
    </row>
    <row r="159" spans="1:26" x14ac:dyDescent="0.25">
      <c r="A159" t="s">
        <v>173</v>
      </c>
      <c r="B159" t="s">
        <v>798</v>
      </c>
      <c r="C159" t="s">
        <v>637</v>
      </c>
      <c r="D159" t="s">
        <v>607</v>
      </c>
      <c r="E159" t="s">
        <v>619</v>
      </c>
      <c r="F159" t="s">
        <v>619</v>
      </c>
      <c r="G159" t="s">
        <v>619</v>
      </c>
      <c r="H159" t="s">
        <v>612</v>
      </c>
      <c r="I159">
        <v>0</v>
      </c>
      <c r="J159">
        <v>0</v>
      </c>
      <c r="K159">
        <v>156</v>
      </c>
      <c r="L159">
        <v>156</v>
      </c>
      <c r="M159">
        <v>156</v>
      </c>
      <c r="N159" t="s">
        <v>637</v>
      </c>
      <c r="O159" t="s">
        <v>613</v>
      </c>
      <c r="P159" t="s">
        <v>614</v>
      </c>
      <c r="Q159">
        <v>0</v>
      </c>
      <c r="R159" t="s">
        <v>614</v>
      </c>
      <c r="S159">
        <v>0</v>
      </c>
      <c r="T159" t="s">
        <v>615</v>
      </c>
      <c r="U159" t="s">
        <v>615</v>
      </c>
      <c r="V159">
        <v>-1</v>
      </c>
      <c r="W159" t="s">
        <v>616</v>
      </c>
      <c r="X159" t="s">
        <v>617</v>
      </c>
      <c r="Y159">
        <v>0</v>
      </c>
    </row>
    <row r="160" spans="1:26" x14ac:dyDescent="0.25">
      <c r="A160" t="s">
        <v>176</v>
      </c>
      <c r="B160" t="s">
        <v>798</v>
      </c>
      <c r="C160" t="s">
        <v>637</v>
      </c>
      <c r="D160" t="s">
        <v>607</v>
      </c>
      <c r="E160" t="s">
        <v>619</v>
      </c>
      <c r="F160" t="s">
        <v>619</v>
      </c>
      <c r="G160" t="s">
        <v>619</v>
      </c>
      <c r="H160" t="s">
        <v>612</v>
      </c>
      <c r="I160">
        <v>0</v>
      </c>
      <c r="J160">
        <v>0</v>
      </c>
      <c r="K160">
        <v>157</v>
      </c>
      <c r="L160">
        <v>157</v>
      </c>
      <c r="M160">
        <v>157</v>
      </c>
      <c r="N160" t="s">
        <v>637</v>
      </c>
      <c r="O160" t="s">
        <v>613</v>
      </c>
      <c r="P160" t="s">
        <v>614</v>
      </c>
      <c r="Q160">
        <v>0</v>
      </c>
      <c r="R160" t="s">
        <v>614</v>
      </c>
      <c r="S160">
        <v>0</v>
      </c>
      <c r="T160" t="s">
        <v>615</v>
      </c>
      <c r="U160" t="s">
        <v>615</v>
      </c>
      <c r="V160">
        <v>-1</v>
      </c>
      <c r="W160" t="s">
        <v>616</v>
      </c>
      <c r="X160" t="s">
        <v>617</v>
      </c>
      <c r="Y160">
        <v>0</v>
      </c>
    </row>
    <row r="161" spans="1:27" x14ac:dyDescent="0.25">
      <c r="A161" t="s">
        <v>179</v>
      </c>
      <c r="B161" t="s">
        <v>798</v>
      </c>
      <c r="C161" t="s">
        <v>637</v>
      </c>
      <c r="D161" t="s">
        <v>607</v>
      </c>
      <c r="E161" t="s">
        <v>619</v>
      </c>
      <c r="F161" t="s">
        <v>619</v>
      </c>
      <c r="G161" t="s">
        <v>619</v>
      </c>
      <c r="H161" t="s">
        <v>612</v>
      </c>
      <c r="I161">
        <v>0</v>
      </c>
      <c r="J161">
        <v>0</v>
      </c>
      <c r="K161">
        <v>158</v>
      </c>
      <c r="L161">
        <v>158</v>
      </c>
      <c r="M161">
        <v>158</v>
      </c>
      <c r="N161" t="s">
        <v>637</v>
      </c>
      <c r="O161" t="s">
        <v>613</v>
      </c>
      <c r="P161" t="s">
        <v>614</v>
      </c>
      <c r="Q161">
        <v>0</v>
      </c>
      <c r="R161" t="s">
        <v>614</v>
      </c>
      <c r="S161">
        <v>0</v>
      </c>
      <c r="T161" t="s">
        <v>615</v>
      </c>
      <c r="U161" t="s">
        <v>615</v>
      </c>
      <c r="V161">
        <v>-1</v>
      </c>
      <c r="W161" t="s">
        <v>616</v>
      </c>
      <c r="X161" t="s">
        <v>617</v>
      </c>
      <c r="Y161">
        <v>0</v>
      </c>
    </row>
    <row r="162" spans="1:27" x14ac:dyDescent="0.25">
      <c r="A162" t="s">
        <v>182</v>
      </c>
      <c r="B162" t="s">
        <v>798</v>
      </c>
      <c r="C162" t="s">
        <v>637</v>
      </c>
      <c r="D162" t="s">
        <v>607</v>
      </c>
      <c r="E162" t="s">
        <v>619</v>
      </c>
      <c r="F162" t="s">
        <v>619</v>
      </c>
      <c r="G162" t="s">
        <v>619</v>
      </c>
      <c r="H162" t="s">
        <v>612</v>
      </c>
      <c r="I162">
        <v>0</v>
      </c>
      <c r="J162">
        <v>0</v>
      </c>
      <c r="K162">
        <v>159</v>
      </c>
      <c r="L162">
        <v>159</v>
      </c>
      <c r="M162">
        <v>159</v>
      </c>
      <c r="N162" t="s">
        <v>637</v>
      </c>
      <c r="O162" t="s">
        <v>613</v>
      </c>
      <c r="P162" t="s">
        <v>614</v>
      </c>
      <c r="Q162">
        <v>0</v>
      </c>
      <c r="R162" t="s">
        <v>614</v>
      </c>
      <c r="S162">
        <v>0</v>
      </c>
      <c r="T162" t="s">
        <v>615</v>
      </c>
      <c r="U162" t="s">
        <v>615</v>
      </c>
      <c r="V162">
        <v>-1</v>
      </c>
      <c r="W162" t="s">
        <v>616</v>
      </c>
      <c r="X162" t="s">
        <v>617</v>
      </c>
      <c r="Y162">
        <v>0</v>
      </c>
    </row>
    <row r="163" spans="1:27" x14ac:dyDescent="0.25">
      <c r="A163" t="s">
        <v>185</v>
      </c>
      <c r="B163" t="s">
        <v>798</v>
      </c>
      <c r="C163" t="s">
        <v>637</v>
      </c>
      <c r="D163" t="s">
        <v>801</v>
      </c>
      <c r="E163" t="s">
        <v>607</v>
      </c>
      <c r="F163" t="s">
        <v>619</v>
      </c>
      <c r="G163" t="s">
        <v>619</v>
      </c>
      <c r="H163" t="s">
        <v>619</v>
      </c>
      <c r="I163" t="s">
        <v>800</v>
      </c>
      <c r="J163">
        <v>0</v>
      </c>
      <c r="K163">
        <v>0</v>
      </c>
      <c r="L163">
        <v>160</v>
      </c>
      <c r="M163">
        <v>160</v>
      </c>
      <c r="N163">
        <v>160</v>
      </c>
      <c r="O163" t="s">
        <v>637</v>
      </c>
      <c r="P163" t="s">
        <v>613</v>
      </c>
      <c r="Q163" t="s">
        <v>614</v>
      </c>
      <c r="R163">
        <v>0</v>
      </c>
      <c r="S163" t="s">
        <v>614</v>
      </c>
      <c r="T163">
        <v>0</v>
      </c>
      <c r="U163" t="s">
        <v>615</v>
      </c>
      <c r="V163" t="s">
        <v>615</v>
      </c>
      <c r="W163">
        <v>-1</v>
      </c>
      <c r="X163" t="s">
        <v>616</v>
      </c>
      <c r="Y163" t="s">
        <v>617</v>
      </c>
      <c r="Z163">
        <v>0</v>
      </c>
    </row>
    <row r="164" spans="1:27" x14ac:dyDescent="0.25">
      <c r="A164" t="s">
        <v>202</v>
      </c>
      <c r="B164" t="s">
        <v>798</v>
      </c>
      <c r="C164" t="s">
        <v>637</v>
      </c>
      <c r="D164" t="s">
        <v>802</v>
      </c>
      <c r="E164" t="s">
        <v>607</v>
      </c>
      <c r="F164" t="s">
        <v>619</v>
      </c>
      <c r="G164" t="s">
        <v>619</v>
      </c>
      <c r="H164" t="s">
        <v>619</v>
      </c>
      <c r="I164" t="s">
        <v>800</v>
      </c>
      <c r="J164">
        <v>0</v>
      </c>
      <c r="K164">
        <v>0</v>
      </c>
      <c r="L164">
        <v>161</v>
      </c>
      <c r="M164">
        <v>161</v>
      </c>
      <c r="N164">
        <v>161</v>
      </c>
      <c r="O164" t="s">
        <v>637</v>
      </c>
      <c r="P164" t="s">
        <v>613</v>
      </c>
      <c r="Q164" t="s">
        <v>614</v>
      </c>
      <c r="R164">
        <v>0</v>
      </c>
      <c r="S164" t="s">
        <v>614</v>
      </c>
      <c r="T164">
        <v>0</v>
      </c>
      <c r="U164" t="s">
        <v>615</v>
      </c>
      <c r="V164" t="s">
        <v>615</v>
      </c>
      <c r="W164">
        <v>-1</v>
      </c>
      <c r="X164" t="s">
        <v>616</v>
      </c>
      <c r="Y164" t="s">
        <v>617</v>
      </c>
      <c r="Z164">
        <v>0</v>
      </c>
    </row>
    <row r="165" spans="1:27" x14ac:dyDescent="0.25">
      <c r="A165" t="s">
        <v>189</v>
      </c>
      <c r="B165" t="s">
        <v>798</v>
      </c>
      <c r="C165" t="s">
        <v>637</v>
      </c>
      <c r="D165" t="s">
        <v>607</v>
      </c>
      <c r="E165" t="s">
        <v>619</v>
      </c>
      <c r="F165" t="s">
        <v>619</v>
      </c>
      <c r="G165" t="s">
        <v>619</v>
      </c>
      <c r="H165" t="s">
        <v>612</v>
      </c>
      <c r="I165">
        <v>0</v>
      </c>
      <c r="J165">
        <v>0</v>
      </c>
      <c r="K165">
        <v>162</v>
      </c>
      <c r="L165">
        <v>162</v>
      </c>
      <c r="M165">
        <v>162</v>
      </c>
      <c r="N165" t="s">
        <v>637</v>
      </c>
      <c r="O165" t="s">
        <v>613</v>
      </c>
      <c r="P165" t="s">
        <v>614</v>
      </c>
      <c r="Q165">
        <v>0</v>
      </c>
      <c r="R165" t="s">
        <v>614</v>
      </c>
      <c r="S165">
        <v>0</v>
      </c>
      <c r="T165" t="s">
        <v>615</v>
      </c>
      <c r="U165" t="s">
        <v>615</v>
      </c>
      <c r="V165">
        <v>-1</v>
      </c>
      <c r="W165" t="s">
        <v>616</v>
      </c>
      <c r="X165" t="s">
        <v>617</v>
      </c>
      <c r="Y165">
        <v>0</v>
      </c>
    </row>
    <row r="166" spans="1:27" x14ac:dyDescent="0.25">
      <c r="A166" t="s">
        <v>192</v>
      </c>
      <c r="B166" t="s">
        <v>798</v>
      </c>
      <c r="C166" t="s">
        <v>637</v>
      </c>
      <c r="D166" t="s">
        <v>607</v>
      </c>
      <c r="E166" t="s">
        <v>619</v>
      </c>
      <c r="F166" t="s">
        <v>619</v>
      </c>
      <c r="G166" t="s">
        <v>619</v>
      </c>
      <c r="H166" t="s">
        <v>612</v>
      </c>
      <c r="I166">
        <v>0</v>
      </c>
      <c r="J166">
        <v>0</v>
      </c>
      <c r="K166">
        <v>163</v>
      </c>
      <c r="L166">
        <v>163</v>
      </c>
      <c r="M166">
        <v>163</v>
      </c>
      <c r="N166" t="s">
        <v>637</v>
      </c>
      <c r="O166" t="s">
        <v>613</v>
      </c>
      <c r="P166" t="s">
        <v>614</v>
      </c>
      <c r="Q166">
        <v>0</v>
      </c>
      <c r="R166" t="s">
        <v>614</v>
      </c>
      <c r="S166">
        <v>0</v>
      </c>
      <c r="T166" t="s">
        <v>615</v>
      </c>
      <c r="U166" t="s">
        <v>615</v>
      </c>
      <c r="V166">
        <v>-1</v>
      </c>
      <c r="W166" t="s">
        <v>616</v>
      </c>
      <c r="X166" t="s">
        <v>617</v>
      </c>
      <c r="Y166">
        <v>0</v>
      </c>
    </row>
    <row r="167" spans="1:27" x14ac:dyDescent="0.25">
      <c r="A167" t="s">
        <v>195</v>
      </c>
      <c r="B167" t="s">
        <v>798</v>
      </c>
      <c r="C167" t="s">
        <v>637</v>
      </c>
      <c r="D167" t="s">
        <v>607</v>
      </c>
      <c r="E167" t="s">
        <v>619</v>
      </c>
      <c r="F167" t="s">
        <v>619</v>
      </c>
      <c r="G167" t="s">
        <v>619</v>
      </c>
      <c r="H167" t="s">
        <v>612</v>
      </c>
      <c r="I167">
        <v>0</v>
      </c>
      <c r="J167">
        <v>0</v>
      </c>
      <c r="K167">
        <v>164</v>
      </c>
      <c r="L167">
        <v>164</v>
      </c>
      <c r="M167">
        <v>164</v>
      </c>
      <c r="N167" t="s">
        <v>637</v>
      </c>
      <c r="O167" t="s">
        <v>613</v>
      </c>
      <c r="P167" t="s">
        <v>614</v>
      </c>
      <c r="Q167">
        <v>0</v>
      </c>
      <c r="R167" t="s">
        <v>614</v>
      </c>
      <c r="S167">
        <v>0</v>
      </c>
      <c r="T167" t="s">
        <v>615</v>
      </c>
      <c r="U167" t="s">
        <v>615</v>
      </c>
      <c r="V167">
        <v>-1</v>
      </c>
      <c r="W167" t="s">
        <v>616</v>
      </c>
      <c r="X167" t="s">
        <v>617</v>
      </c>
      <c r="Y167">
        <v>0</v>
      </c>
    </row>
    <row r="168" spans="1:27" x14ac:dyDescent="0.25">
      <c r="A168" t="s">
        <v>164</v>
      </c>
      <c r="B168" t="s">
        <v>798</v>
      </c>
      <c r="C168" t="s">
        <v>637</v>
      </c>
      <c r="D168" t="s">
        <v>607</v>
      </c>
      <c r="E168" t="s">
        <v>619</v>
      </c>
      <c r="F168" t="s">
        <v>619</v>
      </c>
      <c r="G168" t="s">
        <v>619</v>
      </c>
      <c r="H168" t="s">
        <v>612</v>
      </c>
      <c r="I168">
        <v>0</v>
      </c>
      <c r="J168">
        <v>0</v>
      </c>
      <c r="K168">
        <v>165</v>
      </c>
      <c r="L168">
        <v>165</v>
      </c>
      <c r="M168">
        <v>165</v>
      </c>
      <c r="N168" t="s">
        <v>637</v>
      </c>
      <c r="O168" t="s">
        <v>613</v>
      </c>
      <c r="P168" t="s">
        <v>614</v>
      </c>
      <c r="Q168">
        <v>0</v>
      </c>
      <c r="R168" t="s">
        <v>614</v>
      </c>
      <c r="S168">
        <v>0</v>
      </c>
      <c r="T168" t="s">
        <v>615</v>
      </c>
      <c r="U168" t="s">
        <v>615</v>
      </c>
      <c r="V168">
        <v>-1</v>
      </c>
      <c r="W168" t="s">
        <v>616</v>
      </c>
      <c r="X168" t="s">
        <v>617</v>
      </c>
      <c r="Y168">
        <v>0</v>
      </c>
    </row>
    <row r="169" spans="1:27" x14ac:dyDescent="0.25">
      <c r="A169" t="s">
        <v>198</v>
      </c>
      <c r="B169" t="s">
        <v>798</v>
      </c>
      <c r="C169" t="s">
        <v>637</v>
      </c>
      <c r="D169" t="s">
        <v>607</v>
      </c>
      <c r="E169" t="s">
        <v>619</v>
      </c>
      <c r="F169" t="s">
        <v>619</v>
      </c>
      <c r="G169" t="s">
        <v>619</v>
      </c>
      <c r="H169" t="s">
        <v>612</v>
      </c>
      <c r="I169">
        <v>0</v>
      </c>
      <c r="J169">
        <v>0</v>
      </c>
      <c r="K169">
        <v>166</v>
      </c>
      <c r="L169">
        <v>166</v>
      </c>
      <c r="M169">
        <v>166</v>
      </c>
      <c r="N169" t="s">
        <v>637</v>
      </c>
      <c r="O169" t="s">
        <v>613</v>
      </c>
      <c r="P169" t="s">
        <v>614</v>
      </c>
      <c r="Q169">
        <v>0</v>
      </c>
      <c r="R169" t="s">
        <v>614</v>
      </c>
      <c r="S169">
        <v>0</v>
      </c>
      <c r="T169" t="s">
        <v>615</v>
      </c>
      <c r="U169" t="s">
        <v>615</v>
      </c>
      <c r="V169">
        <v>-1</v>
      </c>
      <c r="W169" t="s">
        <v>616</v>
      </c>
      <c r="X169" t="s">
        <v>617</v>
      </c>
      <c r="Y169">
        <v>0</v>
      </c>
    </row>
    <row r="170" spans="1:27" x14ac:dyDescent="0.25">
      <c r="A170" t="s">
        <v>167</v>
      </c>
      <c r="B170" t="s">
        <v>625</v>
      </c>
      <c r="C170" t="s">
        <v>618</v>
      </c>
      <c r="D170" t="s">
        <v>607</v>
      </c>
      <c r="E170" t="s">
        <v>619</v>
      </c>
      <c r="F170" t="s">
        <v>803</v>
      </c>
      <c r="G170" t="s">
        <v>804</v>
      </c>
      <c r="H170" t="s">
        <v>619</v>
      </c>
      <c r="I170" t="s">
        <v>608</v>
      </c>
      <c r="J170" t="s">
        <v>612</v>
      </c>
      <c r="K170">
        <v>0</v>
      </c>
      <c r="L170">
        <v>0</v>
      </c>
      <c r="M170">
        <v>167</v>
      </c>
      <c r="N170">
        <v>167</v>
      </c>
      <c r="O170">
        <v>167</v>
      </c>
      <c r="P170" t="s">
        <v>618</v>
      </c>
      <c r="Q170" t="s">
        <v>613</v>
      </c>
      <c r="R170" t="s">
        <v>614</v>
      </c>
      <c r="S170">
        <v>0</v>
      </c>
      <c r="T170" t="s">
        <v>614</v>
      </c>
      <c r="U170">
        <v>0</v>
      </c>
      <c r="V170" t="s">
        <v>615</v>
      </c>
      <c r="W170" t="s">
        <v>615</v>
      </c>
      <c r="X170">
        <v>-1</v>
      </c>
      <c r="Y170" t="s">
        <v>628</v>
      </c>
      <c r="Z170" t="s">
        <v>617</v>
      </c>
      <c r="AA170">
        <v>0</v>
      </c>
    </row>
    <row r="171" spans="1:27" x14ac:dyDescent="0.25">
      <c r="A171" t="s">
        <v>209</v>
      </c>
      <c r="B171" t="s">
        <v>625</v>
      </c>
      <c r="C171" t="s">
        <v>629</v>
      </c>
      <c r="D171" t="s">
        <v>607</v>
      </c>
      <c r="E171" t="s">
        <v>619</v>
      </c>
      <c r="F171" t="s">
        <v>805</v>
      </c>
      <c r="G171" t="s">
        <v>619</v>
      </c>
      <c r="H171" t="s">
        <v>619</v>
      </c>
      <c r="I171" t="s">
        <v>612</v>
      </c>
      <c r="J171">
        <v>0</v>
      </c>
      <c r="K171">
        <v>0</v>
      </c>
      <c r="L171">
        <v>168</v>
      </c>
      <c r="M171">
        <v>168</v>
      </c>
      <c r="N171">
        <v>168</v>
      </c>
      <c r="O171" t="s">
        <v>629</v>
      </c>
      <c r="P171" t="s">
        <v>613</v>
      </c>
      <c r="Q171" t="s">
        <v>614</v>
      </c>
      <c r="R171">
        <v>0</v>
      </c>
      <c r="S171" t="s">
        <v>614</v>
      </c>
      <c r="T171">
        <v>0</v>
      </c>
      <c r="U171" t="s">
        <v>615</v>
      </c>
      <c r="V171" t="s">
        <v>615</v>
      </c>
      <c r="W171">
        <v>-1</v>
      </c>
      <c r="X171" t="s">
        <v>628</v>
      </c>
      <c r="Y171" t="s">
        <v>617</v>
      </c>
      <c r="Z171">
        <v>0</v>
      </c>
    </row>
    <row r="172" spans="1:27" x14ac:dyDescent="0.25">
      <c r="A172" t="s">
        <v>215</v>
      </c>
      <c r="B172" t="s">
        <v>798</v>
      </c>
      <c r="C172" t="s">
        <v>637</v>
      </c>
      <c r="D172" t="s">
        <v>607</v>
      </c>
      <c r="E172" t="s">
        <v>619</v>
      </c>
      <c r="F172" t="s">
        <v>619</v>
      </c>
      <c r="G172" t="s">
        <v>619</v>
      </c>
      <c r="H172" t="s">
        <v>612</v>
      </c>
      <c r="I172">
        <v>0</v>
      </c>
      <c r="J172">
        <v>0</v>
      </c>
      <c r="K172">
        <v>169</v>
      </c>
      <c r="L172">
        <v>169</v>
      </c>
      <c r="M172">
        <v>169</v>
      </c>
      <c r="N172" t="s">
        <v>637</v>
      </c>
      <c r="O172" t="s">
        <v>613</v>
      </c>
      <c r="P172" t="s">
        <v>614</v>
      </c>
      <c r="Q172">
        <v>0</v>
      </c>
      <c r="R172" t="s">
        <v>614</v>
      </c>
      <c r="S172">
        <v>0</v>
      </c>
      <c r="T172" t="s">
        <v>615</v>
      </c>
      <c r="U172" t="s">
        <v>615</v>
      </c>
      <c r="V172">
        <v>-1</v>
      </c>
      <c r="W172" t="s">
        <v>616</v>
      </c>
      <c r="X172" t="s">
        <v>617</v>
      </c>
      <c r="Y172">
        <v>0</v>
      </c>
    </row>
    <row r="173" spans="1:27" x14ac:dyDescent="0.25">
      <c r="A173" t="s">
        <v>218</v>
      </c>
      <c r="B173" t="s">
        <v>625</v>
      </c>
      <c r="C173" t="s">
        <v>629</v>
      </c>
      <c r="D173" t="s">
        <v>607</v>
      </c>
      <c r="E173" t="s">
        <v>619</v>
      </c>
      <c r="F173" t="s">
        <v>805</v>
      </c>
      <c r="G173" t="s">
        <v>619</v>
      </c>
      <c r="H173" t="s">
        <v>619</v>
      </c>
      <c r="I173" t="s">
        <v>612</v>
      </c>
      <c r="J173">
        <v>0</v>
      </c>
      <c r="K173">
        <v>0</v>
      </c>
      <c r="L173">
        <v>170</v>
      </c>
      <c r="M173">
        <v>170</v>
      </c>
      <c r="N173">
        <v>170</v>
      </c>
      <c r="O173" t="s">
        <v>629</v>
      </c>
      <c r="P173" t="s">
        <v>613</v>
      </c>
      <c r="Q173" t="s">
        <v>614</v>
      </c>
      <c r="R173">
        <v>0</v>
      </c>
      <c r="S173" t="s">
        <v>614</v>
      </c>
      <c r="T173">
        <v>0</v>
      </c>
      <c r="U173" t="s">
        <v>615</v>
      </c>
      <c r="V173" t="s">
        <v>615</v>
      </c>
      <c r="W173">
        <v>-1</v>
      </c>
      <c r="X173" t="s">
        <v>628</v>
      </c>
      <c r="Y173" t="s">
        <v>617</v>
      </c>
      <c r="Z173">
        <v>0</v>
      </c>
    </row>
    <row r="174" spans="1:27" x14ac:dyDescent="0.25">
      <c r="A174" t="s">
        <v>222</v>
      </c>
      <c r="B174" t="s">
        <v>798</v>
      </c>
      <c r="C174" t="s">
        <v>637</v>
      </c>
      <c r="D174" t="s">
        <v>607</v>
      </c>
      <c r="E174" t="s">
        <v>619</v>
      </c>
      <c r="F174" t="s">
        <v>619</v>
      </c>
      <c r="G174" t="s">
        <v>619</v>
      </c>
      <c r="H174" t="s">
        <v>612</v>
      </c>
      <c r="I174">
        <v>0</v>
      </c>
      <c r="J174">
        <v>0</v>
      </c>
      <c r="K174">
        <v>171</v>
      </c>
      <c r="L174">
        <v>171</v>
      </c>
      <c r="M174">
        <v>171</v>
      </c>
      <c r="N174" t="s">
        <v>637</v>
      </c>
      <c r="O174" t="s">
        <v>613</v>
      </c>
      <c r="P174" t="s">
        <v>614</v>
      </c>
      <c r="Q174">
        <v>0</v>
      </c>
      <c r="R174" t="s">
        <v>614</v>
      </c>
      <c r="S174">
        <v>0</v>
      </c>
      <c r="T174" t="s">
        <v>615</v>
      </c>
      <c r="U174" t="s">
        <v>615</v>
      </c>
      <c r="V174">
        <v>-1</v>
      </c>
      <c r="W174" t="s">
        <v>616</v>
      </c>
      <c r="X174" t="s">
        <v>617</v>
      </c>
      <c r="Y174">
        <v>0</v>
      </c>
    </row>
    <row r="175" spans="1:27" x14ac:dyDescent="0.25">
      <c r="A175" t="s">
        <v>58</v>
      </c>
      <c r="B175" t="s">
        <v>620</v>
      </c>
      <c r="C175" t="s">
        <v>637</v>
      </c>
      <c r="D175" t="s">
        <v>607</v>
      </c>
      <c r="E175" t="s">
        <v>619</v>
      </c>
      <c r="F175" t="s">
        <v>619</v>
      </c>
      <c r="G175" t="s">
        <v>619</v>
      </c>
      <c r="H175" t="s">
        <v>612</v>
      </c>
      <c r="I175">
        <v>0</v>
      </c>
      <c r="J175">
        <v>0</v>
      </c>
      <c r="K175">
        <v>172</v>
      </c>
      <c r="L175">
        <v>172</v>
      </c>
      <c r="M175">
        <v>172</v>
      </c>
      <c r="N175" t="s">
        <v>637</v>
      </c>
      <c r="O175" t="s">
        <v>613</v>
      </c>
      <c r="P175" t="s">
        <v>614</v>
      </c>
      <c r="Q175">
        <v>0</v>
      </c>
      <c r="R175" t="s">
        <v>614</v>
      </c>
      <c r="S175">
        <v>0</v>
      </c>
      <c r="T175" t="s">
        <v>615</v>
      </c>
      <c r="U175" t="s">
        <v>615</v>
      </c>
      <c r="V175">
        <v>-1</v>
      </c>
      <c r="W175" t="s">
        <v>806</v>
      </c>
      <c r="X175" t="s">
        <v>617</v>
      </c>
      <c r="Y175">
        <v>0</v>
      </c>
    </row>
    <row r="176" spans="1:27" x14ac:dyDescent="0.25">
      <c r="A176" t="s">
        <v>52</v>
      </c>
      <c r="B176" t="s">
        <v>625</v>
      </c>
      <c r="C176" t="s">
        <v>637</v>
      </c>
      <c r="D176" t="s">
        <v>607</v>
      </c>
      <c r="E176" t="s">
        <v>619</v>
      </c>
      <c r="F176" t="s">
        <v>619</v>
      </c>
      <c r="G176" t="s">
        <v>619</v>
      </c>
      <c r="H176" t="s">
        <v>612</v>
      </c>
      <c r="I176">
        <v>0</v>
      </c>
      <c r="J176">
        <v>0</v>
      </c>
      <c r="K176">
        <v>173</v>
      </c>
      <c r="L176">
        <v>173</v>
      </c>
      <c r="M176">
        <v>173</v>
      </c>
      <c r="N176" t="s">
        <v>637</v>
      </c>
      <c r="O176" t="s">
        <v>613</v>
      </c>
      <c r="P176" t="s">
        <v>614</v>
      </c>
      <c r="Q176">
        <v>0</v>
      </c>
      <c r="R176" t="s">
        <v>614</v>
      </c>
      <c r="S176">
        <v>0</v>
      </c>
      <c r="T176" t="s">
        <v>615</v>
      </c>
      <c r="U176" t="s">
        <v>615</v>
      </c>
      <c r="V176">
        <v>-1</v>
      </c>
      <c r="W176" t="s">
        <v>628</v>
      </c>
      <c r="X176" t="s">
        <v>617</v>
      </c>
      <c r="Y176">
        <v>0</v>
      </c>
    </row>
    <row r="177" spans="1:26" x14ac:dyDescent="0.25">
      <c r="A177" t="s">
        <v>416</v>
      </c>
      <c r="B177" t="s">
        <v>625</v>
      </c>
      <c r="C177" t="s">
        <v>606</v>
      </c>
      <c r="D177" t="s">
        <v>607</v>
      </c>
      <c r="E177" t="s">
        <v>619</v>
      </c>
      <c r="F177" t="s">
        <v>619</v>
      </c>
      <c r="G177" t="s">
        <v>619</v>
      </c>
      <c r="H177" t="s">
        <v>612</v>
      </c>
      <c r="I177">
        <v>0</v>
      </c>
      <c r="J177">
        <v>0</v>
      </c>
      <c r="K177">
        <v>174</v>
      </c>
      <c r="L177">
        <v>174</v>
      </c>
      <c r="M177">
        <v>174</v>
      </c>
      <c r="N177" t="s">
        <v>606</v>
      </c>
      <c r="O177" t="s">
        <v>613</v>
      </c>
      <c r="P177" t="s">
        <v>614</v>
      </c>
      <c r="Q177">
        <v>0</v>
      </c>
      <c r="R177" t="s">
        <v>614</v>
      </c>
      <c r="S177">
        <v>0</v>
      </c>
      <c r="T177" t="s">
        <v>615</v>
      </c>
      <c r="U177" t="s">
        <v>615</v>
      </c>
      <c r="V177">
        <v>-1</v>
      </c>
      <c r="W177" t="s">
        <v>628</v>
      </c>
      <c r="X177" t="s">
        <v>617</v>
      </c>
      <c r="Y177">
        <v>0</v>
      </c>
    </row>
    <row r="178" spans="1:26" x14ac:dyDescent="0.25">
      <c r="A178" t="s">
        <v>152</v>
      </c>
      <c r="B178" t="s">
        <v>625</v>
      </c>
      <c r="C178" t="s">
        <v>629</v>
      </c>
      <c r="D178" t="s">
        <v>607</v>
      </c>
      <c r="E178" t="s">
        <v>619</v>
      </c>
      <c r="F178" t="s">
        <v>807</v>
      </c>
      <c r="G178" t="s">
        <v>619</v>
      </c>
      <c r="H178" t="s">
        <v>619</v>
      </c>
      <c r="I178" t="s">
        <v>612</v>
      </c>
      <c r="J178">
        <v>0</v>
      </c>
      <c r="K178">
        <v>0</v>
      </c>
      <c r="L178">
        <v>175</v>
      </c>
      <c r="M178">
        <v>175</v>
      </c>
      <c r="N178">
        <v>175</v>
      </c>
      <c r="O178" t="s">
        <v>629</v>
      </c>
      <c r="P178" t="s">
        <v>613</v>
      </c>
      <c r="Q178" t="s">
        <v>614</v>
      </c>
      <c r="R178">
        <v>0</v>
      </c>
      <c r="S178" t="s">
        <v>614</v>
      </c>
      <c r="T178">
        <v>0</v>
      </c>
      <c r="U178" t="s">
        <v>615</v>
      </c>
      <c r="V178" t="s">
        <v>615</v>
      </c>
      <c r="W178">
        <v>-1</v>
      </c>
      <c r="X178" t="s">
        <v>628</v>
      </c>
      <c r="Y178" t="s">
        <v>617</v>
      </c>
      <c r="Z178">
        <v>0</v>
      </c>
    </row>
    <row r="179" spans="1:26" x14ac:dyDescent="0.25">
      <c r="A179" t="s">
        <v>63</v>
      </c>
      <c r="B179" t="s">
        <v>625</v>
      </c>
      <c r="C179" t="s">
        <v>637</v>
      </c>
      <c r="D179" t="s">
        <v>607</v>
      </c>
      <c r="E179" t="s">
        <v>619</v>
      </c>
      <c r="F179" t="s">
        <v>619</v>
      </c>
      <c r="G179" t="s">
        <v>619</v>
      </c>
      <c r="H179" t="s">
        <v>612</v>
      </c>
      <c r="I179">
        <v>0</v>
      </c>
      <c r="J179">
        <v>0</v>
      </c>
      <c r="K179">
        <v>176</v>
      </c>
      <c r="L179">
        <v>176</v>
      </c>
      <c r="M179">
        <v>176</v>
      </c>
      <c r="N179" t="s">
        <v>637</v>
      </c>
      <c r="O179" t="s">
        <v>613</v>
      </c>
      <c r="P179" t="s">
        <v>614</v>
      </c>
      <c r="Q179">
        <v>0</v>
      </c>
      <c r="R179" t="s">
        <v>614</v>
      </c>
      <c r="S179">
        <v>0</v>
      </c>
      <c r="T179" t="s">
        <v>615</v>
      </c>
      <c r="U179" t="s">
        <v>615</v>
      </c>
      <c r="V179">
        <v>-1</v>
      </c>
      <c r="W179" t="s">
        <v>628</v>
      </c>
      <c r="X179" t="s">
        <v>617</v>
      </c>
      <c r="Y179">
        <v>0</v>
      </c>
    </row>
    <row r="180" spans="1:26" x14ac:dyDescent="0.25">
      <c r="A180" t="s">
        <v>306</v>
      </c>
      <c r="B180" t="s">
        <v>625</v>
      </c>
      <c r="C180" t="s">
        <v>808</v>
      </c>
      <c r="D180" t="s">
        <v>607</v>
      </c>
      <c r="E180" t="s">
        <v>619</v>
      </c>
      <c r="F180" t="s">
        <v>809</v>
      </c>
      <c r="G180" t="s">
        <v>619</v>
      </c>
      <c r="H180" t="s">
        <v>619</v>
      </c>
      <c r="I180" t="s">
        <v>612</v>
      </c>
      <c r="J180">
        <v>0</v>
      </c>
      <c r="K180">
        <v>0</v>
      </c>
      <c r="L180">
        <v>177</v>
      </c>
      <c r="M180">
        <v>177</v>
      </c>
      <c r="N180">
        <v>177</v>
      </c>
      <c r="O180" t="s">
        <v>808</v>
      </c>
      <c r="P180" t="s">
        <v>613</v>
      </c>
      <c r="Q180" t="s">
        <v>614</v>
      </c>
      <c r="R180">
        <v>0</v>
      </c>
      <c r="S180" t="s">
        <v>614</v>
      </c>
      <c r="T180">
        <v>0</v>
      </c>
      <c r="U180" t="s">
        <v>615</v>
      </c>
      <c r="V180" t="s">
        <v>615</v>
      </c>
      <c r="W180">
        <v>-1</v>
      </c>
      <c r="X180" t="s">
        <v>628</v>
      </c>
      <c r="Y180" t="s">
        <v>617</v>
      </c>
      <c r="Z180">
        <v>0</v>
      </c>
    </row>
    <row r="181" spans="1:26" x14ac:dyDescent="0.25">
      <c r="A181" t="s">
        <v>311</v>
      </c>
      <c r="B181" t="s">
        <v>625</v>
      </c>
      <c r="C181" t="s">
        <v>637</v>
      </c>
      <c r="D181" t="s">
        <v>607</v>
      </c>
      <c r="E181" t="s">
        <v>619</v>
      </c>
      <c r="F181" t="s">
        <v>810</v>
      </c>
      <c r="G181" t="s">
        <v>619</v>
      </c>
      <c r="H181" t="s">
        <v>619</v>
      </c>
      <c r="I181" t="s">
        <v>612</v>
      </c>
      <c r="J181">
        <v>0</v>
      </c>
      <c r="K181">
        <v>0</v>
      </c>
      <c r="L181">
        <v>178</v>
      </c>
      <c r="M181">
        <v>178</v>
      </c>
      <c r="N181">
        <v>178</v>
      </c>
      <c r="O181" t="s">
        <v>637</v>
      </c>
      <c r="P181" t="s">
        <v>613</v>
      </c>
      <c r="Q181" t="s">
        <v>614</v>
      </c>
      <c r="R181">
        <v>0</v>
      </c>
      <c r="S181" t="s">
        <v>614</v>
      </c>
      <c r="T181">
        <v>0</v>
      </c>
      <c r="U181" t="s">
        <v>615</v>
      </c>
      <c r="V181" t="s">
        <v>615</v>
      </c>
      <c r="W181">
        <v>-1</v>
      </c>
      <c r="X181" t="s">
        <v>628</v>
      </c>
      <c r="Y181" t="s">
        <v>617</v>
      </c>
      <c r="Z181">
        <v>0</v>
      </c>
    </row>
    <row r="182" spans="1:26" x14ac:dyDescent="0.25">
      <c r="A182" t="s">
        <v>315</v>
      </c>
      <c r="B182" t="s">
        <v>625</v>
      </c>
      <c r="C182" t="s">
        <v>606</v>
      </c>
      <c r="D182" t="s">
        <v>607</v>
      </c>
      <c r="E182" t="s">
        <v>619</v>
      </c>
      <c r="F182" t="s">
        <v>619</v>
      </c>
      <c r="G182" t="s">
        <v>619</v>
      </c>
      <c r="H182" t="s">
        <v>612</v>
      </c>
      <c r="I182">
        <v>0</v>
      </c>
      <c r="J182">
        <v>0</v>
      </c>
      <c r="K182">
        <v>179</v>
      </c>
      <c r="L182">
        <v>179</v>
      </c>
      <c r="M182">
        <v>179</v>
      </c>
      <c r="N182" t="s">
        <v>606</v>
      </c>
      <c r="O182" t="s">
        <v>613</v>
      </c>
      <c r="P182" t="s">
        <v>614</v>
      </c>
      <c r="Q182">
        <v>0</v>
      </c>
      <c r="R182" t="s">
        <v>614</v>
      </c>
      <c r="S182">
        <v>0</v>
      </c>
      <c r="T182" t="s">
        <v>615</v>
      </c>
      <c r="U182" t="s">
        <v>615</v>
      </c>
      <c r="V182">
        <v>-1</v>
      </c>
      <c r="W182" t="s">
        <v>628</v>
      </c>
      <c r="X182" t="s">
        <v>617</v>
      </c>
      <c r="Y182">
        <v>0</v>
      </c>
    </row>
    <row r="183" spans="1:26" x14ac:dyDescent="0.25">
      <c r="A183" t="s">
        <v>369</v>
      </c>
      <c r="B183" t="s">
        <v>625</v>
      </c>
      <c r="C183" t="s">
        <v>606</v>
      </c>
      <c r="D183" t="s">
        <v>607</v>
      </c>
      <c r="E183" t="s">
        <v>619</v>
      </c>
      <c r="F183" t="s">
        <v>619</v>
      </c>
      <c r="G183" t="s">
        <v>619</v>
      </c>
      <c r="H183" t="s">
        <v>612</v>
      </c>
      <c r="I183">
        <v>0</v>
      </c>
      <c r="J183">
        <v>0</v>
      </c>
      <c r="K183">
        <v>180</v>
      </c>
      <c r="L183">
        <v>180</v>
      </c>
      <c r="M183">
        <v>180</v>
      </c>
      <c r="N183" t="s">
        <v>606</v>
      </c>
      <c r="O183" t="s">
        <v>613</v>
      </c>
      <c r="P183" t="s">
        <v>614</v>
      </c>
      <c r="Q183">
        <v>0</v>
      </c>
      <c r="R183" t="s">
        <v>614</v>
      </c>
      <c r="S183">
        <v>0</v>
      </c>
      <c r="T183" t="s">
        <v>615</v>
      </c>
      <c r="U183" t="s">
        <v>615</v>
      </c>
      <c r="V183">
        <v>-1</v>
      </c>
      <c r="W183" t="s">
        <v>628</v>
      </c>
      <c r="X183" t="s">
        <v>617</v>
      </c>
      <c r="Y183">
        <v>0</v>
      </c>
    </row>
    <row r="184" spans="1:26" x14ac:dyDescent="0.25">
      <c r="A184" t="s">
        <v>142</v>
      </c>
      <c r="B184" t="s">
        <v>625</v>
      </c>
      <c r="C184" t="s">
        <v>637</v>
      </c>
      <c r="D184" t="s">
        <v>607</v>
      </c>
      <c r="E184" t="s">
        <v>619</v>
      </c>
      <c r="F184" t="s">
        <v>619</v>
      </c>
      <c r="G184" t="s">
        <v>619</v>
      </c>
      <c r="H184" t="s">
        <v>612</v>
      </c>
      <c r="I184">
        <v>0</v>
      </c>
      <c r="J184">
        <v>0</v>
      </c>
      <c r="K184">
        <v>181</v>
      </c>
      <c r="L184">
        <v>181</v>
      </c>
      <c r="M184">
        <v>181</v>
      </c>
      <c r="N184" t="s">
        <v>637</v>
      </c>
      <c r="O184" t="s">
        <v>613</v>
      </c>
      <c r="P184" t="s">
        <v>614</v>
      </c>
      <c r="Q184">
        <v>0</v>
      </c>
      <c r="R184" t="s">
        <v>614</v>
      </c>
      <c r="S184">
        <v>0</v>
      </c>
      <c r="T184" t="s">
        <v>615</v>
      </c>
      <c r="U184" t="s">
        <v>615</v>
      </c>
      <c r="V184">
        <v>-1</v>
      </c>
      <c r="W184" t="s">
        <v>628</v>
      </c>
      <c r="X184" t="s">
        <v>617</v>
      </c>
      <c r="Y184">
        <v>0</v>
      </c>
    </row>
    <row r="185" spans="1:26" x14ac:dyDescent="0.25">
      <c r="A185" t="s">
        <v>145</v>
      </c>
      <c r="B185" t="s">
        <v>625</v>
      </c>
      <c r="C185" t="s">
        <v>637</v>
      </c>
      <c r="D185" t="s">
        <v>607</v>
      </c>
      <c r="E185" t="s">
        <v>619</v>
      </c>
      <c r="F185" t="s">
        <v>811</v>
      </c>
      <c r="G185" t="s">
        <v>619</v>
      </c>
      <c r="H185" t="s">
        <v>608</v>
      </c>
      <c r="I185" t="s">
        <v>612</v>
      </c>
      <c r="J185">
        <v>0</v>
      </c>
      <c r="K185">
        <v>0</v>
      </c>
      <c r="L185">
        <v>182</v>
      </c>
      <c r="M185">
        <v>182</v>
      </c>
      <c r="N185">
        <v>182</v>
      </c>
      <c r="O185" t="s">
        <v>637</v>
      </c>
      <c r="P185" t="s">
        <v>613</v>
      </c>
      <c r="Q185" t="s">
        <v>614</v>
      </c>
      <c r="R185">
        <v>0</v>
      </c>
      <c r="S185" t="s">
        <v>614</v>
      </c>
      <c r="T185">
        <v>0</v>
      </c>
      <c r="U185" t="s">
        <v>615</v>
      </c>
      <c r="V185" t="s">
        <v>615</v>
      </c>
      <c r="W185">
        <v>-1</v>
      </c>
      <c r="X185" t="s">
        <v>628</v>
      </c>
      <c r="Y185" t="s">
        <v>617</v>
      </c>
      <c r="Z185">
        <v>0</v>
      </c>
    </row>
    <row r="186" spans="1:26" x14ac:dyDescent="0.25">
      <c r="A186" t="s">
        <v>453</v>
      </c>
      <c r="B186" t="s">
        <v>620</v>
      </c>
      <c r="C186" t="s">
        <v>606</v>
      </c>
      <c r="D186" t="s">
        <v>607</v>
      </c>
      <c r="E186" t="s">
        <v>619</v>
      </c>
      <c r="F186" t="s">
        <v>619</v>
      </c>
      <c r="G186" t="s">
        <v>619</v>
      </c>
      <c r="H186" t="s">
        <v>612</v>
      </c>
      <c r="I186">
        <v>0</v>
      </c>
      <c r="J186">
        <v>0</v>
      </c>
      <c r="K186">
        <v>183</v>
      </c>
      <c r="L186">
        <v>183</v>
      </c>
      <c r="M186">
        <v>183</v>
      </c>
      <c r="N186" t="s">
        <v>606</v>
      </c>
      <c r="O186" t="s">
        <v>613</v>
      </c>
      <c r="P186" t="s">
        <v>614</v>
      </c>
      <c r="Q186">
        <v>0</v>
      </c>
      <c r="R186" t="s">
        <v>614</v>
      </c>
      <c r="S186">
        <v>0</v>
      </c>
      <c r="T186" t="s">
        <v>615</v>
      </c>
      <c r="U186" t="s">
        <v>615</v>
      </c>
      <c r="V186">
        <v>-1</v>
      </c>
      <c r="W186" t="s">
        <v>623</v>
      </c>
      <c r="X186" t="s">
        <v>617</v>
      </c>
      <c r="Y186">
        <v>0</v>
      </c>
    </row>
    <row r="187" spans="1:26" x14ac:dyDescent="0.25">
      <c r="A187" t="s">
        <v>457</v>
      </c>
      <c r="B187" t="s">
        <v>625</v>
      </c>
      <c r="C187" t="s">
        <v>634</v>
      </c>
      <c r="D187" t="s">
        <v>607</v>
      </c>
      <c r="E187" t="s">
        <v>619</v>
      </c>
      <c r="F187" t="s">
        <v>619</v>
      </c>
      <c r="G187" t="s">
        <v>619</v>
      </c>
      <c r="H187" t="s">
        <v>612</v>
      </c>
      <c r="I187">
        <v>0</v>
      </c>
      <c r="J187">
        <v>0</v>
      </c>
      <c r="K187">
        <v>184</v>
      </c>
      <c r="L187">
        <v>184</v>
      </c>
      <c r="M187">
        <v>184</v>
      </c>
      <c r="N187" t="s">
        <v>634</v>
      </c>
      <c r="O187" t="s">
        <v>613</v>
      </c>
      <c r="P187" t="s">
        <v>614</v>
      </c>
      <c r="Q187">
        <v>0</v>
      </c>
      <c r="R187" t="s">
        <v>614</v>
      </c>
      <c r="S187">
        <v>0</v>
      </c>
      <c r="T187" t="s">
        <v>615</v>
      </c>
      <c r="U187" t="s">
        <v>615</v>
      </c>
      <c r="V187">
        <v>-1</v>
      </c>
      <c r="W187" t="s">
        <v>628</v>
      </c>
      <c r="X187" t="s">
        <v>617</v>
      </c>
      <c r="Y187">
        <v>0</v>
      </c>
    </row>
    <row r="188" spans="1:26" x14ac:dyDescent="0.25">
      <c r="A188" t="s">
        <v>422</v>
      </c>
      <c r="B188" t="s">
        <v>625</v>
      </c>
      <c r="C188" t="s">
        <v>606</v>
      </c>
      <c r="D188" t="s">
        <v>607</v>
      </c>
      <c r="E188" t="s">
        <v>619</v>
      </c>
      <c r="F188" t="s">
        <v>619</v>
      </c>
      <c r="G188" t="s">
        <v>619</v>
      </c>
      <c r="H188" t="s">
        <v>612</v>
      </c>
      <c r="I188">
        <v>0</v>
      </c>
      <c r="J188">
        <v>0</v>
      </c>
      <c r="K188">
        <v>185</v>
      </c>
      <c r="L188">
        <v>185</v>
      </c>
      <c r="M188">
        <v>185</v>
      </c>
      <c r="N188" t="s">
        <v>606</v>
      </c>
      <c r="O188" t="s">
        <v>613</v>
      </c>
      <c r="P188" t="s">
        <v>614</v>
      </c>
      <c r="Q188">
        <v>0</v>
      </c>
      <c r="R188" t="s">
        <v>614</v>
      </c>
      <c r="S188">
        <v>0</v>
      </c>
      <c r="T188" t="s">
        <v>615</v>
      </c>
      <c r="U188" t="s">
        <v>615</v>
      </c>
      <c r="V188">
        <v>-1</v>
      </c>
      <c r="W188" t="s">
        <v>628</v>
      </c>
      <c r="X188" t="s">
        <v>617</v>
      </c>
      <c r="Y188">
        <v>0</v>
      </c>
    </row>
    <row r="189" spans="1:26" x14ac:dyDescent="0.25">
      <c r="A189" t="s">
        <v>812</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11AE-7E60-43B7-A856-C098FE79D46E}">
  <sheetPr codeName="Sheet9"/>
  <dimension ref="A1:AC106"/>
  <sheetViews>
    <sheetView workbookViewId="0">
      <selection activeCell="A105" sqref="A4:A105"/>
    </sheetView>
  </sheetViews>
  <sheetFormatPr defaultRowHeight="14.25" x14ac:dyDescent="0.25"/>
  <cols>
    <col min="1" max="1" width="14.875" customWidth="1"/>
  </cols>
  <sheetData>
    <row r="1" spans="1:29" x14ac:dyDescent="0.25">
      <c r="A1" t="s">
        <v>603</v>
      </c>
    </row>
    <row r="2" spans="1:29" x14ac:dyDescent="0.25">
      <c r="A2" t="s">
        <v>603</v>
      </c>
      <c r="C2" t="s">
        <v>604</v>
      </c>
      <c r="D2">
        <v>0</v>
      </c>
    </row>
    <row r="3" spans="1:29" x14ac:dyDescent="0.25">
      <c r="A3" t="s">
        <v>603</v>
      </c>
    </row>
    <row r="4" spans="1:29" x14ac:dyDescent="0.25">
      <c r="A4" t="s">
        <v>605</v>
      </c>
      <c r="B4">
        <v>1</v>
      </c>
      <c r="C4" t="s">
        <v>462</v>
      </c>
      <c r="D4" t="s">
        <v>606</v>
      </c>
      <c r="E4" t="s">
        <v>607</v>
      </c>
      <c r="F4" t="s">
        <v>608</v>
      </c>
      <c r="G4" t="s">
        <v>813</v>
      </c>
      <c r="H4" t="s">
        <v>610</v>
      </c>
      <c r="I4" t="s">
        <v>611</v>
      </c>
      <c r="J4" t="s">
        <v>608</v>
      </c>
      <c r="K4" t="s">
        <v>608</v>
      </c>
      <c r="L4" t="s">
        <v>612</v>
      </c>
      <c r="M4">
        <v>0</v>
      </c>
      <c r="N4">
        <v>0</v>
      </c>
      <c r="O4">
        <v>1</v>
      </c>
      <c r="P4">
        <v>1</v>
      </c>
      <c r="Q4">
        <v>1</v>
      </c>
      <c r="R4" t="s">
        <v>606</v>
      </c>
      <c r="S4" t="s">
        <v>613</v>
      </c>
      <c r="T4" t="s">
        <v>614</v>
      </c>
      <c r="U4">
        <v>0</v>
      </c>
      <c r="V4" t="s">
        <v>614</v>
      </c>
      <c r="W4">
        <v>0</v>
      </c>
      <c r="X4" t="s">
        <v>615</v>
      </c>
      <c r="Y4" t="s">
        <v>615</v>
      </c>
      <c r="Z4">
        <v>-1</v>
      </c>
      <c r="AA4" t="s">
        <v>616</v>
      </c>
      <c r="AB4" t="s">
        <v>617</v>
      </c>
      <c r="AC4">
        <v>0</v>
      </c>
    </row>
    <row r="5" spans="1:29" x14ac:dyDescent="0.25">
      <c r="A5" t="s">
        <v>69</v>
      </c>
      <c r="B5">
        <v>2</v>
      </c>
      <c r="C5" t="s">
        <v>462</v>
      </c>
      <c r="D5" t="s">
        <v>618</v>
      </c>
      <c r="E5" t="s">
        <v>613</v>
      </c>
      <c r="F5" t="s">
        <v>619</v>
      </c>
      <c r="G5">
        <v>1</v>
      </c>
      <c r="H5" t="s">
        <v>619</v>
      </c>
      <c r="I5" t="s">
        <v>619</v>
      </c>
      <c r="J5" t="s">
        <v>612</v>
      </c>
      <c r="K5">
        <v>0</v>
      </c>
      <c r="L5">
        <v>0</v>
      </c>
      <c r="M5">
        <v>2</v>
      </c>
      <c r="N5">
        <v>2</v>
      </c>
      <c r="O5">
        <v>2</v>
      </c>
      <c r="P5" t="s">
        <v>618</v>
      </c>
      <c r="Q5" t="s">
        <v>613</v>
      </c>
      <c r="R5" t="s">
        <v>614</v>
      </c>
      <c r="S5">
        <v>0</v>
      </c>
      <c r="T5" t="s">
        <v>614</v>
      </c>
      <c r="U5">
        <v>0</v>
      </c>
      <c r="V5" t="s">
        <v>615</v>
      </c>
      <c r="W5" t="s">
        <v>615</v>
      </c>
      <c r="X5">
        <v>-1</v>
      </c>
      <c r="Y5" t="s">
        <v>616</v>
      </c>
      <c r="Z5" t="s">
        <v>617</v>
      </c>
      <c r="AA5">
        <v>0</v>
      </c>
    </row>
    <row r="6" spans="1:29" x14ac:dyDescent="0.25">
      <c r="A6" t="s">
        <v>79</v>
      </c>
      <c r="B6">
        <v>3</v>
      </c>
      <c r="C6" t="s">
        <v>620</v>
      </c>
      <c r="D6" t="s">
        <v>621</v>
      </c>
      <c r="E6" t="s">
        <v>607</v>
      </c>
      <c r="F6" t="s">
        <v>619</v>
      </c>
      <c r="G6" t="s">
        <v>622</v>
      </c>
      <c r="H6" t="s">
        <v>619</v>
      </c>
      <c r="I6" t="s">
        <v>619</v>
      </c>
      <c r="J6" t="s">
        <v>612</v>
      </c>
      <c r="K6">
        <v>0</v>
      </c>
      <c r="L6">
        <v>0</v>
      </c>
      <c r="M6">
        <v>3</v>
      </c>
      <c r="N6">
        <v>3</v>
      </c>
      <c r="O6">
        <v>3</v>
      </c>
      <c r="P6" t="s">
        <v>621</v>
      </c>
      <c r="Q6" t="s">
        <v>613</v>
      </c>
      <c r="R6" t="s">
        <v>614</v>
      </c>
      <c r="S6">
        <v>0</v>
      </c>
      <c r="T6" t="s">
        <v>614</v>
      </c>
      <c r="U6">
        <v>0</v>
      </c>
      <c r="V6" t="s">
        <v>615</v>
      </c>
      <c r="W6" t="s">
        <v>615</v>
      </c>
      <c r="X6">
        <v>-1</v>
      </c>
      <c r="Y6" t="s">
        <v>623</v>
      </c>
      <c r="Z6" t="s">
        <v>617</v>
      </c>
      <c r="AA6">
        <v>0</v>
      </c>
    </row>
    <row r="7" spans="1:29" x14ac:dyDescent="0.25">
      <c r="A7" t="s">
        <v>74</v>
      </c>
      <c r="B7">
        <v>4</v>
      </c>
      <c r="C7" t="s">
        <v>620</v>
      </c>
      <c r="D7" t="s">
        <v>624</v>
      </c>
      <c r="E7" t="s">
        <v>607</v>
      </c>
      <c r="F7" t="s">
        <v>619</v>
      </c>
      <c r="G7" t="s">
        <v>622</v>
      </c>
      <c r="H7" t="s">
        <v>619</v>
      </c>
      <c r="I7" t="s">
        <v>619</v>
      </c>
      <c r="J7" t="s">
        <v>612</v>
      </c>
      <c r="K7">
        <v>0</v>
      </c>
      <c r="L7">
        <v>0</v>
      </c>
      <c r="M7">
        <v>4</v>
      </c>
      <c r="N7">
        <v>4</v>
      </c>
      <c r="O7">
        <v>4</v>
      </c>
      <c r="P7" t="s">
        <v>624</v>
      </c>
      <c r="Q7" t="s">
        <v>613</v>
      </c>
      <c r="R7" t="s">
        <v>614</v>
      </c>
      <c r="S7">
        <v>0</v>
      </c>
      <c r="T7" t="s">
        <v>614</v>
      </c>
      <c r="U7">
        <v>0</v>
      </c>
      <c r="V7" t="s">
        <v>615</v>
      </c>
      <c r="W7" t="s">
        <v>615</v>
      </c>
      <c r="X7">
        <v>-1</v>
      </c>
      <c r="Y7" t="s">
        <v>623</v>
      </c>
      <c r="Z7" t="s">
        <v>617</v>
      </c>
      <c r="AA7">
        <v>0</v>
      </c>
    </row>
    <row r="8" spans="1:29" x14ac:dyDescent="0.25">
      <c r="A8" t="s">
        <v>102</v>
      </c>
      <c r="B8">
        <v>5</v>
      </c>
      <c r="C8" t="s">
        <v>625</v>
      </c>
      <c r="D8" t="s">
        <v>626</v>
      </c>
      <c r="E8" t="s">
        <v>607</v>
      </c>
      <c r="F8" t="s">
        <v>619</v>
      </c>
      <c r="G8" t="s">
        <v>627</v>
      </c>
      <c r="H8" t="s">
        <v>814</v>
      </c>
      <c r="I8" t="s">
        <v>619</v>
      </c>
      <c r="J8" t="s">
        <v>619</v>
      </c>
      <c r="K8" t="s">
        <v>612</v>
      </c>
      <c r="L8">
        <v>0</v>
      </c>
      <c r="M8">
        <v>0</v>
      </c>
      <c r="N8">
        <v>5</v>
      </c>
      <c r="O8">
        <v>5</v>
      </c>
      <c r="P8">
        <v>5</v>
      </c>
      <c r="Q8" t="s">
        <v>626</v>
      </c>
      <c r="R8" t="s">
        <v>613</v>
      </c>
      <c r="S8" t="s">
        <v>614</v>
      </c>
      <c r="T8">
        <v>0</v>
      </c>
      <c r="U8" t="s">
        <v>614</v>
      </c>
      <c r="V8">
        <v>0</v>
      </c>
      <c r="W8" t="s">
        <v>615</v>
      </c>
      <c r="X8" t="s">
        <v>615</v>
      </c>
      <c r="Y8">
        <v>-1</v>
      </c>
      <c r="Z8" t="s">
        <v>628</v>
      </c>
      <c r="AA8" t="s">
        <v>617</v>
      </c>
      <c r="AB8">
        <v>0</v>
      </c>
    </row>
    <row r="9" spans="1:29" x14ac:dyDescent="0.25">
      <c r="A9" t="s">
        <v>82</v>
      </c>
      <c r="B9">
        <v>6</v>
      </c>
      <c r="C9" t="s">
        <v>462</v>
      </c>
      <c r="D9" t="s">
        <v>629</v>
      </c>
      <c r="E9" t="s">
        <v>607</v>
      </c>
      <c r="F9" t="s">
        <v>619</v>
      </c>
      <c r="G9" t="s">
        <v>815</v>
      </c>
      <c r="H9" t="s">
        <v>619</v>
      </c>
      <c r="I9" t="s">
        <v>608</v>
      </c>
      <c r="J9" t="s">
        <v>612</v>
      </c>
      <c r="K9">
        <v>0</v>
      </c>
      <c r="L9">
        <v>0</v>
      </c>
      <c r="M9">
        <v>6</v>
      </c>
      <c r="N9">
        <v>6</v>
      </c>
      <c r="O9">
        <v>6</v>
      </c>
      <c r="P9" t="s">
        <v>629</v>
      </c>
      <c r="Q9" t="s">
        <v>613</v>
      </c>
      <c r="R9" t="s">
        <v>614</v>
      </c>
      <c r="S9">
        <v>0</v>
      </c>
      <c r="T9" t="s">
        <v>614</v>
      </c>
      <c r="U9">
        <v>0</v>
      </c>
      <c r="V9" t="s">
        <v>615</v>
      </c>
      <c r="W9" t="s">
        <v>615</v>
      </c>
      <c r="X9">
        <v>-1</v>
      </c>
      <c r="Y9" t="s">
        <v>616</v>
      </c>
      <c r="Z9" t="s">
        <v>617</v>
      </c>
      <c r="AA9">
        <v>0</v>
      </c>
    </row>
    <row r="10" spans="1:29" x14ac:dyDescent="0.25">
      <c r="A10" t="s">
        <v>90</v>
      </c>
      <c r="B10">
        <v>7</v>
      </c>
      <c r="C10" t="s">
        <v>625</v>
      </c>
      <c r="D10" t="s">
        <v>629</v>
      </c>
      <c r="E10" t="s">
        <v>607</v>
      </c>
      <c r="F10" t="s">
        <v>619</v>
      </c>
      <c r="G10" t="s">
        <v>816</v>
      </c>
      <c r="H10" t="s">
        <v>619</v>
      </c>
      <c r="I10" t="s">
        <v>608</v>
      </c>
      <c r="J10" t="s">
        <v>612</v>
      </c>
      <c r="K10">
        <v>0</v>
      </c>
      <c r="L10">
        <v>0</v>
      </c>
      <c r="M10">
        <v>7</v>
      </c>
      <c r="N10">
        <v>7</v>
      </c>
      <c r="O10">
        <v>7</v>
      </c>
      <c r="P10" t="s">
        <v>629</v>
      </c>
      <c r="Q10" t="s">
        <v>613</v>
      </c>
      <c r="R10" t="s">
        <v>614</v>
      </c>
      <c r="S10">
        <v>0</v>
      </c>
      <c r="T10" t="s">
        <v>614</v>
      </c>
      <c r="U10">
        <v>0</v>
      </c>
      <c r="V10" t="s">
        <v>615</v>
      </c>
      <c r="W10" t="s">
        <v>615</v>
      </c>
      <c r="X10">
        <v>-1</v>
      </c>
      <c r="Y10" t="s">
        <v>628</v>
      </c>
      <c r="Z10" t="s">
        <v>617</v>
      </c>
      <c r="AA10">
        <v>0</v>
      </c>
    </row>
    <row r="11" spans="1:29" x14ac:dyDescent="0.25">
      <c r="A11" t="s">
        <v>95</v>
      </c>
      <c r="B11">
        <v>8</v>
      </c>
      <c r="C11" t="s">
        <v>631</v>
      </c>
      <c r="D11" t="s">
        <v>618</v>
      </c>
      <c r="E11" t="s">
        <v>607</v>
      </c>
      <c r="F11" t="s">
        <v>619</v>
      </c>
      <c r="G11" t="s">
        <v>817</v>
      </c>
      <c r="H11" t="s">
        <v>619</v>
      </c>
      <c r="I11" t="s">
        <v>619</v>
      </c>
      <c r="J11" t="s">
        <v>612</v>
      </c>
      <c r="K11">
        <v>0</v>
      </c>
      <c r="L11">
        <v>0</v>
      </c>
      <c r="M11">
        <v>8</v>
      </c>
      <c r="N11">
        <v>8</v>
      </c>
      <c r="O11">
        <v>8</v>
      </c>
      <c r="P11" t="s">
        <v>618</v>
      </c>
      <c r="Q11" t="s">
        <v>613</v>
      </c>
      <c r="R11" t="s">
        <v>614</v>
      </c>
      <c r="S11">
        <v>0</v>
      </c>
      <c r="T11" t="s">
        <v>614</v>
      </c>
      <c r="U11">
        <v>0</v>
      </c>
      <c r="V11" t="s">
        <v>615</v>
      </c>
      <c r="W11" t="s">
        <v>615</v>
      </c>
      <c r="X11">
        <v>-1</v>
      </c>
      <c r="Y11" t="s">
        <v>633</v>
      </c>
      <c r="Z11" t="s">
        <v>617</v>
      </c>
      <c r="AA11">
        <v>0</v>
      </c>
    </row>
    <row r="12" spans="1:29" x14ac:dyDescent="0.25">
      <c r="A12" t="s">
        <v>99</v>
      </c>
      <c r="B12">
        <v>9</v>
      </c>
      <c r="C12" t="s">
        <v>625</v>
      </c>
      <c r="D12" t="s">
        <v>634</v>
      </c>
      <c r="E12" t="s">
        <v>607</v>
      </c>
      <c r="F12" t="s">
        <v>619</v>
      </c>
      <c r="G12" t="s">
        <v>818</v>
      </c>
      <c r="H12" t="s">
        <v>619</v>
      </c>
      <c r="I12" t="s">
        <v>619</v>
      </c>
      <c r="J12" t="s">
        <v>612</v>
      </c>
      <c r="K12">
        <v>0</v>
      </c>
      <c r="L12">
        <v>0</v>
      </c>
      <c r="M12">
        <v>9</v>
      </c>
      <c r="N12">
        <v>9</v>
      </c>
      <c r="O12">
        <v>9</v>
      </c>
      <c r="P12" t="s">
        <v>634</v>
      </c>
      <c r="Q12" t="s">
        <v>613</v>
      </c>
      <c r="R12" t="s">
        <v>614</v>
      </c>
      <c r="S12">
        <v>0</v>
      </c>
      <c r="T12" t="s">
        <v>614</v>
      </c>
      <c r="U12">
        <v>0</v>
      </c>
      <c r="V12" t="s">
        <v>615</v>
      </c>
      <c r="W12" t="s">
        <v>615</v>
      </c>
      <c r="X12">
        <v>-1</v>
      </c>
      <c r="Y12" t="s">
        <v>628</v>
      </c>
      <c r="Z12" t="s">
        <v>617</v>
      </c>
      <c r="AA12">
        <v>0</v>
      </c>
    </row>
    <row r="13" spans="1:29" x14ac:dyDescent="0.25">
      <c r="A13" t="s">
        <v>108</v>
      </c>
      <c r="B13">
        <v>10</v>
      </c>
      <c r="C13" t="s">
        <v>462</v>
      </c>
      <c r="D13" t="s">
        <v>819</v>
      </c>
      <c r="E13" t="s">
        <v>607</v>
      </c>
      <c r="F13" t="s">
        <v>619</v>
      </c>
      <c r="G13" t="s">
        <v>820</v>
      </c>
      <c r="H13" t="s">
        <v>619</v>
      </c>
      <c r="I13" t="s">
        <v>619</v>
      </c>
      <c r="J13" t="s">
        <v>612</v>
      </c>
      <c r="K13">
        <v>0</v>
      </c>
      <c r="L13">
        <v>0</v>
      </c>
      <c r="M13">
        <v>10</v>
      </c>
      <c r="N13">
        <v>10</v>
      </c>
      <c r="O13">
        <v>10</v>
      </c>
      <c r="P13" t="s">
        <v>819</v>
      </c>
      <c r="Q13" t="s">
        <v>613</v>
      </c>
      <c r="R13" t="s">
        <v>614</v>
      </c>
      <c r="S13">
        <v>0</v>
      </c>
      <c r="T13" t="s">
        <v>614</v>
      </c>
      <c r="U13">
        <v>0</v>
      </c>
      <c r="V13" t="s">
        <v>615</v>
      </c>
      <c r="W13" t="s">
        <v>615</v>
      </c>
      <c r="X13">
        <v>-1</v>
      </c>
      <c r="Y13" t="s">
        <v>616</v>
      </c>
      <c r="Z13" t="s">
        <v>617</v>
      </c>
      <c r="AA13">
        <v>0</v>
      </c>
    </row>
    <row r="14" spans="1:29" x14ac:dyDescent="0.25">
      <c r="A14" t="s">
        <v>136</v>
      </c>
      <c r="B14">
        <v>11</v>
      </c>
      <c r="C14" t="s">
        <v>625</v>
      </c>
      <c r="D14" t="s">
        <v>821</v>
      </c>
      <c r="E14" t="s">
        <v>607</v>
      </c>
      <c r="F14" t="s">
        <v>619</v>
      </c>
      <c r="G14" t="s">
        <v>822</v>
      </c>
      <c r="H14" t="s">
        <v>619</v>
      </c>
      <c r="I14" t="s">
        <v>619</v>
      </c>
      <c r="J14" t="s">
        <v>612</v>
      </c>
      <c r="K14">
        <v>0</v>
      </c>
      <c r="L14">
        <v>0</v>
      </c>
      <c r="M14">
        <v>11</v>
      </c>
      <c r="N14">
        <v>11</v>
      </c>
      <c r="O14">
        <v>11</v>
      </c>
      <c r="P14" t="s">
        <v>821</v>
      </c>
      <c r="Q14" t="s">
        <v>613</v>
      </c>
      <c r="R14" t="s">
        <v>614</v>
      </c>
      <c r="S14">
        <v>0</v>
      </c>
      <c r="T14" t="s">
        <v>614</v>
      </c>
      <c r="U14">
        <v>0</v>
      </c>
      <c r="V14" t="s">
        <v>615</v>
      </c>
      <c r="W14" t="s">
        <v>615</v>
      </c>
      <c r="X14">
        <v>-1</v>
      </c>
      <c r="Y14" t="s">
        <v>628</v>
      </c>
      <c r="Z14" t="s">
        <v>617</v>
      </c>
      <c r="AA14">
        <v>0</v>
      </c>
    </row>
    <row r="15" spans="1:29" x14ac:dyDescent="0.25">
      <c r="A15" t="s">
        <v>112</v>
      </c>
      <c r="B15">
        <v>12</v>
      </c>
      <c r="C15" t="s">
        <v>625</v>
      </c>
      <c r="D15" t="s">
        <v>634</v>
      </c>
      <c r="E15" t="s">
        <v>607</v>
      </c>
      <c r="F15" t="s">
        <v>619</v>
      </c>
      <c r="G15" t="s">
        <v>619</v>
      </c>
      <c r="H15" t="s">
        <v>619</v>
      </c>
      <c r="I15" t="s">
        <v>612</v>
      </c>
      <c r="J15">
        <v>0</v>
      </c>
      <c r="K15">
        <v>0</v>
      </c>
      <c r="L15">
        <v>12</v>
      </c>
      <c r="M15">
        <v>12</v>
      </c>
      <c r="N15">
        <v>12</v>
      </c>
      <c r="O15" t="s">
        <v>634</v>
      </c>
      <c r="P15" t="s">
        <v>613</v>
      </c>
      <c r="Q15" t="s">
        <v>614</v>
      </c>
      <c r="R15">
        <v>0</v>
      </c>
      <c r="S15" t="s">
        <v>614</v>
      </c>
      <c r="T15">
        <v>0</v>
      </c>
      <c r="U15" t="s">
        <v>615</v>
      </c>
      <c r="V15" t="s">
        <v>615</v>
      </c>
      <c r="W15">
        <v>-1</v>
      </c>
      <c r="X15" t="s">
        <v>628</v>
      </c>
      <c r="Y15" t="s">
        <v>617</v>
      </c>
      <c r="Z15">
        <v>0</v>
      </c>
    </row>
    <row r="16" spans="1:29" x14ac:dyDescent="0.25">
      <c r="A16" t="s">
        <v>116</v>
      </c>
      <c r="B16">
        <v>13</v>
      </c>
      <c r="C16" t="s">
        <v>625</v>
      </c>
      <c r="D16" t="s">
        <v>637</v>
      </c>
      <c r="E16" t="s">
        <v>607</v>
      </c>
      <c r="F16" t="s">
        <v>619</v>
      </c>
      <c r="G16" t="s">
        <v>619</v>
      </c>
      <c r="H16" t="s">
        <v>619</v>
      </c>
      <c r="I16" t="s">
        <v>612</v>
      </c>
      <c r="J16">
        <v>0</v>
      </c>
      <c r="K16">
        <v>0</v>
      </c>
      <c r="L16">
        <v>13</v>
      </c>
      <c r="M16">
        <v>13</v>
      </c>
      <c r="N16">
        <v>13</v>
      </c>
      <c r="O16" t="s">
        <v>637</v>
      </c>
      <c r="P16" t="s">
        <v>613</v>
      </c>
      <c r="Q16" t="s">
        <v>614</v>
      </c>
      <c r="R16">
        <v>0</v>
      </c>
      <c r="S16" t="s">
        <v>614</v>
      </c>
      <c r="T16">
        <v>0</v>
      </c>
      <c r="U16" t="s">
        <v>615</v>
      </c>
      <c r="V16" t="s">
        <v>615</v>
      </c>
      <c r="W16">
        <v>-1</v>
      </c>
      <c r="X16" t="s">
        <v>628</v>
      </c>
      <c r="Y16" t="s">
        <v>617</v>
      </c>
      <c r="Z16">
        <v>0</v>
      </c>
    </row>
    <row r="17" spans="1:28" x14ac:dyDescent="0.25">
      <c r="A17" t="s">
        <v>119</v>
      </c>
      <c r="B17">
        <v>14</v>
      </c>
      <c r="C17" t="s">
        <v>625</v>
      </c>
      <c r="D17" t="s">
        <v>637</v>
      </c>
      <c r="E17" t="s">
        <v>607</v>
      </c>
      <c r="F17" t="s">
        <v>619</v>
      </c>
      <c r="G17" t="s">
        <v>619</v>
      </c>
      <c r="H17" t="s">
        <v>619</v>
      </c>
      <c r="I17">
        <v>3210</v>
      </c>
      <c r="J17" t="s">
        <v>612</v>
      </c>
      <c r="K17">
        <v>0</v>
      </c>
      <c r="L17">
        <v>0</v>
      </c>
      <c r="M17">
        <v>14</v>
      </c>
      <c r="N17">
        <v>14</v>
      </c>
      <c r="O17">
        <v>14</v>
      </c>
      <c r="P17" t="s">
        <v>637</v>
      </c>
      <c r="Q17" t="s">
        <v>613</v>
      </c>
      <c r="R17" t="s">
        <v>614</v>
      </c>
      <c r="S17">
        <v>0</v>
      </c>
      <c r="T17" t="s">
        <v>614</v>
      </c>
      <c r="U17">
        <v>0</v>
      </c>
      <c r="V17" t="s">
        <v>615</v>
      </c>
      <c r="W17" t="s">
        <v>615</v>
      </c>
      <c r="X17">
        <v>-1</v>
      </c>
      <c r="Y17" t="s">
        <v>628</v>
      </c>
      <c r="Z17" t="s">
        <v>617</v>
      </c>
      <c r="AA17">
        <v>0</v>
      </c>
    </row>
    <row r="18" spans="1:28" x14ac:dyDescent="0.25">
      <c r="A18" t="s">
        <v>127</v>
      </c>
      <c r="B18">
        <v>15</v>
      </c>
      <c r="C18" t="s">
        <v>625</v>
      </c>
      <c r="D18" t="s">
        <v>606</v>
      </c>
      <c r="E18" t="s">
        <v>607</v>
      </c>
      <c r="F18" t="s">
        <v>619</v>
      </c>
      <c r="G18" t="s">
        <v>638</v>
      </c>
      <c r="H18" t="s">
        <v>619</v>
      </c>
      <c r="I18" t="s">
        <v>619</v>
      </c>
      <c r="J18" t="s">
        <v>612</v>
      </c>
      <c r="K18">
        <v>0</v>
      </c>
      <c r="L18">
        <v>0</v>
      </c>
      <c r="M18">
        <v>15</v>
      </c>
      <c r="N18">
        <v>15</v>
      </c>
      <c r="O18">
        <v>15</v>
      </c>
      <c r="P18" t="s">
        <v>606</v>
      </c>
      <c r="Q18" t="s">
        <v>613</v>
      </c>
      <c r="R18" t="s">
        <v>614</v>
      </c>
      <c r="S18">
        <v>0</v>
      </c>
      <c r="T18" t="s">
        <v>614</v>
      </c>
      <c r="U18">
        <v>0</v>
      </c>
      <c r="V18" t="s">
        <v>615</v>
      </c>
      <c r="W18" t="s">
        <v>615</v>
      </c>
      <c r="X18">
        <v>-1</v>
      </c>
      <c r="Y18" t="s">
        <v>628</v>
      </c>
      <c r="Z18" t="s">
        <v>617</v>
      </c>
      <c r="AA18">
        <v>0</v>
      </c>
    </row>
    <row r="19" spans="1:28" x14ac:dyDescent="0.25">
      <c r="A19" t="s">
        <v>122</v>
      </c>
      <c r="B19">
        <v>16</v>
      </c>
      <c r="C19" t="s">
        <v>625</v>
      </c>
      <c r="D19" t="s">
        <v>637</v>
      </c>
      <c r="E19" t="s">
        <v>607</v>
      </c>
      <c r="F19" t="s">
        <v>619</v>
      </c>
      <c r="G19" t="s">
        <v>619</v>
      </c>
      <c r="H19" t="s">
        <v>619</v>
      </c>
      <c r="I19" t="s">
        <v>612</v>
      </c>
      <c r="J19">
        <v>0</v>
      </c>
      <c r="K19">
        <v>0</v>
      </c>
      <c r="L19">
        <v>16</v>
      </c>
      <c r="M19">
        <v>16</v>
      </c>
      <c r="N19">
        <v>16</v>
      </c>
      <c r="O19" t="s">
        <v>637</v>
      </c>
      <c r="P19" t="s">
        <v>613</v>
      </c>
      <c r="Q19" t="s">
        <v>614</v>
      </c>
      <c r="R19">
        <v>0</v>
      </c>
      <c r="S19" t="s">
        <v>614</v>
      </c>
      <c r="T19">
        <v>0</v>
      </c>
      <c r="U19" t="s">
        <v>615</v>
      </c>
      <c r="V19" t="s">
        <v>615</v>
      </c>
      <c r="W19">
        <v>-1</v>
      </c>
      <c r="X19" t="s">
        <v>628</v>
      </c>
      <c r="Y19" t="s">
        <v>617</v>
      </c>
      <c r="Z19">
        <v>0</v>
      </c>
    </row>
    <row r="20" spans="1:28" x14ac:dyDescent="0.25">
      <c r="A20" t="s">
        <v>133</v>
      </c>
      <c r="B20">
        <v>17</v>
      </c>
      <c r="C20" t="s">
        <v>625</v>
      </c>
      <c r="D20" t="s">
        <v>637</v>
      </c>
      <c r="E20" t="s">
        <v>607</v>
      </c>
      <c r="F20" t="s">
        <v>619</v>
      </c>
      <c r="G20" t="s">
        <v>619</v>
      </c>
      <c r="H20" t="s">
        <v>619</v>
      </c>
      <c r="I20" t="s">
        <v>612</v>
      </c>
      <c r="J20">
        <v>0</v>
      </c>
      <c r="K20">
        <v>0</v>
      </c>
      <c r="L20">
        <v>17</v>
      </c>
      <c r="M20">
        <v>17</v>
      </c>
      <c r="N20">
        <v>17</v>
      </c>
      <c r="O20" t="s">
        <v>637</v>
      </c>
      <c r="P20" t="s">
        <v>613</v>
      </c>
      <c r="Q20" t="s">
        <v>614</v>
      </c>
      <c r="R20">
        <v>0</v>
      </c>
      <c r="S20" t="s">
        <v>614</v>
      </c>
      <c r="T20">
        <v>0</v>
      </c>
      <c r="U20" t="s">
        <v>615</v>
      </c>
      <c r="V20" t="s">
        <v>615</v>
      </c>
      <c r="W20">
        <v>-1</v>
      </c>
      <c r="X20" t="s">
        <v>628</v>
      </c>
      <c r="Y20" t="s">
        <v>617</v>
      </c>
      <c r="Z20">
        <v>0</v>
      </c>
    </row>
    <row r="21" spans="1:28" x14ac:dyDescent="0.25">
      <c r="A21" t="s">
        <v>159</v>
      </c>
      <c r="B21">
        <v>18</v>
      </c>
      <c r="C21" t="s">
        <v>625</v>
      </c>
      <c r="D21" t="s">
        <v>823</v>
      </c>
      <c r="E21" t="s">
        <v>607</v>
      </c>
      <c r="F21" t="s">
        <v>619</v>
      </c>
      <c r="G21" t="s">
        <v>619</v>
      </c>
      <c r="H21" t="s">
        <v>619</v>
      </c>
      <c r="I21" t="s">
        <v>612</v>
      </c>
      <c r="J21">
        <v>0</v>
      </c>
      <c r="K21">
        <v>0</v>
      </c>
      <c r="L21">
        <v>18</v>
      </c>
      <c r="M21">
        <v>18</v>
      </c>
      <c r="N21">
        <v>18</v>
      </c>
      <c r="O21" t="s">
        <v>823</v>
      </c>
      <c r="P21" t="s">
        <v>613</v>
      </c>
      <c r="Q21" t="s">
        <v>614</v>
      </c>
      <c r="R21">
        <v>0</v>
      </c>
      <c r="S21" t="s">
        <v>614</v>
      </c>
      <c r="T21">
        <v>0</v>
      </c>
      <c r="U21" t="s">
        <v>615</v>
      </c>
      <c r="V21" t="s">
        <v>615</v>
      </c>
      <c r="W21">
        <v>-1</v>
      </c>
      <c r="X21" t="s">
        <v>628</v>
      </c>
      <c r="Y21" t="s">
        <v>617</v>
      </c>
      <c r="Z21">
        <v>0</v>
      </c>
    </row>
    <row r="22" spans="1:28" x14ac:dyDescent="0.25">
      <c r="A22" t="s">
        <v>264</v>
      </c>
      <c r="B22">
        <v>19</v>
      </c>
      <c r="C22" t="s">
        <v>462</v>
      </c>
      <c r="D22" t="s">
        <v>637</v>
      </c>
      <c r="E22" t="s">
        <v>607</v>
      </c>
      <c r="F22" t="s">
        <v>619</v>
      </c>
      <c r="G22" t="s">
        <v>619</v>
      </c>
      <c r="H22" t="s">
        <v>619</v>
      </c>
      <c r="I22" t="s">
        <v>612</v>
      </c>
      <c r="J22">
        <v>0</v>
      </c>
      <c r="K22">
        <v>0</v>
      </c>
      <c r="L22">
        <v>19</v>
      </c>
      <c r="M22">
        <v>19</v>
      </c>
      <c r="N22">
        <v>19</v>
      </c>
      <c r="O22" t="s">
        <v>637</v>
      </c>
      <c r="P22" t="s">
        <v>613</v>
      </c>
      <c r="Q22" t="s">
        <v>614</v>
      </c>
      <c r="R22">
        <v>0</v>
      </c>
      <c r="S22" t="s">
        <v>614</v>
      </c>
      <c r="T22">
        <v>0</v>
      </c>
      <c r="U22" t="s">
        <v>615</v>
      </c>
      <c r="V22" t="s">
        <v>615</v>
      </c>
      <c r="W22">
        <v>-1</v>
      </c>
      <c r="X22" t="s">
        <v>616</v>
      </c>
      <c r="Y22" t="s">
        <v>617</v>
      </c>
      <c r="Z22">
        <v>0</v>
      </c>
    </row>
    <row r="23" spans="1:28" x14ac:dyDescent="0.25">
      <c r="A23" t="s">
        <v>267</v>
      </c>
      <c r="B23">
        <v>20</v>
      </c>
      <c r="C23" t="s">
        <v>625</v>
      </c>
      <c r="D23" t="s">
        <v>629</v>
      </c>
      <c r="E23" t="s">
        <v>607</v>
      </c>
      <c r="F23" t="s">
        <v>619</v>
      </c>
      <c r="G23" t="s">
        <v>824</v>
      </c>
      <c r="H23" t="s">
        <v>825</v>
      </c>
      <c r="I23" t="s">
        <v>619</v>
      </c>
      <c r="J23" t="s">
        <v>619</v>
      </c>
      <c r="K23" t="s">
        <v>612</v>
      </c>
      <c r="L23">
        <v>0</v>
      </c>
      <c r="M23">
        <v>0</v>
      </c>
      <c r="N23">
        <v>20</v>
      </c>
      <c r="O23">
        <v>20</v>
      </c>
      <c r="P23">
        <v>20</v>
      </c>
      <c r="Q23" t="s">
        <v>629</v>
      </c>
      <c r="R23" t="s">
        <v>613</v>
      </c>
      <c r="S23" t="s">
        <v>614</v>
      </c>
      <c r="T23">
        <v>0</v>
      </c>
      <c r="U23" t="s">
        <v>614</v>
      </c>
      <c r="V23">
        <v>0</v>
      </c>
      <c r="W23" t="s">
        <v>615</v>
      </c>
      <c r="X23" t="s">
        <v>615</v>
      </c>
      <c r="Y23">
        <v>-1</v>
      </c>
      <c r="Z23" t="s">
        <v>628</v>
      </c>
      <c r="AA23" t="s">
        <v>617</v>
      </c>
      <c r="AB23">
        <v>0</v>
      </c>
    </row>
    <row r="24" spans="1:28" x14ac:dyDescent="0.25">
      <c r="A24" t="s">
        <v>272</v>
      </c>
      <c r="B24">
        <v>21</v>
      </c>
      <c r="C24" t="s">
        <v>462</v>
      </c>
      <c r="D24" t="s">
        <v>637</v>
      </c>
      <c r="E24" t="s">
        <v>607</v>
      </c>
      <c r="F24" t="s">
        <v>619</v>
      </c>
      <c r="G24" t="s">
        <v>619</v>
      </c>
      <c r="H24" t="s">
        <v>619</v>
      </c>
      <c r="I24" t="s">
        <v>612</v>
      </c>
      <c r="J24">
        <v>0</v>
      </c>
      <c r="K24">
        <v>0</v>
      </c>
      <c r="L24">
        <v>21</v>
      </c>
      <c r="M24">
        <v>21</v>
      </c>
      <c r="N24">
        <v>21</v>
      </c>
      <c r="O24" t="s">
        <v>637</v>
      </c>
      <c r="P24" t="s">
        <v>613</v>
      </c>
      <c r="Q24" t="s">
        <v>614</v>
      </c>
      <c r="R24">
        <v>0</v>
      </c>
      <c r="S24" t="s">
        <v>614</v>
      </c>
      <c r="T24">
        <v>0</v>
      </c>
      <c r="U24" t="s">
        <v>615</v>
      </c>
      <c r="V24" t="s">
        <v>615</v>
      </c>
      <c r="W24">
        <v>-1</v>
      </c>
      <c r="X24" t="s">
        <v>616</v>
      </c>
      <c r="Y24" t="s">
        <v>617</v>
      </c>
      <c r="Z24">
        <v>0</v>
      </c>
    </row>
    <row r="25" spans="1:28" x14ac:dyDescent="0.25">
      <c r="A25" t="s">
        <v>275</v>
      </c>
      <c r="B25">
        <v>22</v>
      </c>
      <c r="C25" t="s">
        <v>625</v>
      </c>
      <c r="D25" t="s">
        <v>629</v>
      </c>
      <c r="E25" t="s">
        <v>607</v>
      </c>
      <c r="F25" t="s">
        <v>619</v>
      </c>
      <c r="G25" t="s">
        <v>824</v>
      </c>
      <c r="H25" t="s">
        <v>619</v>
      </c>
      <c r="I25" t="s">
        <v>619</v>
      </c>
      <c r="J25" t="s">
        <v>612</v>
      </c>
      <c r="K25">
        <v>0</v>
      </c>
      <c r="L25">
        <v>0</v>
      </c>
      <c r="M25">
        <v>22</v>
      </c>
      <c r="N25">
        <v>22</v>
      </c>
      <c r="O25">
        <v>22</v>
      </c>
      <c r="P25" t="s">
        <v>629</v>
      </c>
      <c r="Q25" t="s">
        <v>613</v>
      </c>
      <c r="R25" t="s">
        <v>614</v>
      </c>
      <c r="S25">
        <v>0</v>
      </c>
      <c r="T25" t="s">
        <v>614</v>
      </c>
      <c r="U25">
        <v>0</v>
      </c>
      <c r="V25" t="s">
        <v>615</v>
      </c>
      <c r="W25" t="s">
        <v>615</v>
      </c>
      <c r="X25">
        <v>-1</v>
      </c>
      <c r="Y25" t="s">
        <v>628</v>
      </c>
      <c r="Z25" t="s">
        <v>617</v>
      </c>
      <c r="AA25">
        <v>0</v>
      </c>
    </row>
    <row r="26" spans="1:28" x14ac:dyDescent="0.25">
      <c r="A26" t="s">
        <v>279</v>
      </c>
      <c r="B26">
        <v>23</v>
      </c>
      <c r="C26" t="s">
        <v>625</v>
      </c>
      <c r="D26" t="s">
        <v>637</v>
      </c>
      <c r="E26" t="s">
        <v>607</v>
      </c>
      <c r="F26" t="s">
        <v>619</v>
      </c>
      <c r="G26" t="s">
        <v>619</v>
      </c>
      <c r="H26" t="s">
        <v>619</v>
      </c>
      <c r="I26" t="s">
        <v>612</v>
      </c>
      <c r="J26">
        <v>0</v>
      </c>
      <c r="K26">
        <v>0</v>
      </c>
      <c r="L26">
        <v>23</v>
      </c>
      <c r="M26">
        <v>23</v>
      </c>
      <c r="N26">
        <v>23</v>
      </c>
      <c r="O26" t="s">
        <v>637</v>
      </c>
      <c r="P26" t="s">
        <v>613</v>
      </c>
      <c r="Q26" t="s">
        <v>614</v>
      </c>
      <c r="R26">
        <v>0</v>
      </c>
      <c r="S26" t="s">
        <v>614</v>
      </c>
      <c r="T26">
        <v>0</v>
      </c>
      <c r="U26" t="s">
        <v>615</v>
      </c>
      <c r="V26" t="s">
        <v>615</v>
      </c>
      <c r="W26">
        <v>-1</v>
      </c>
      <c r="X26" t="s">
        <v>628</v>
      </c>
      <c r="Y26" t="s">
        <v>617</v>
      </c>
      <c r="Z26">
        <v>0</v>
      </c>
    </row>
    <row r="27" spans="1:28" x14ac:dyDescent="0.25">
      <c r="A27" t="s">
        <v>282</v>
      </c>
      <c r="B27">
        <v>24</v>
      </c>
      <c r="C27" t="s">
        <v>625</v>
      </c>
      <c r="D27" t="s">
        <v>637</v>
      </c>
      <c r="E27" t="s">
        <v>607</v>
      </c>
      <c r="F27" t="s">
        <v>619</v>
      </c>
      <c r="G27" t="s">
        <v>619</v>
      </c>
      <c r="H27" t="s">
        <v>619</v>
      </c>
      <c r="I27" t="s">
        <v>612</v>
      </c>
      <c r="J27">
        <v>0</v>
      </c>
      <c r="K27">
        <v>0</v>
      </c>
      <c r="L27">
        <v>24</v>
      </c>
      <c r="M27">
        <v>24</v>
      </c>
      <c r="N27">
        <v>24</v>
      </c>
      <c r="O27" t="s">
        <v>637</v>
      </c>
      <c r="P27" t="s">
        <v>613</v>
      </c>
      <c r="Q27" t="s">
        <v>614</v>
      </c>
      <c r="R27">
        <v>0</v>
      </c>
      <c r="S27" t="s">
        <v>614</v>
      </c>
      <c r="T27">
        <v>0</v>
      </c>
      <c r="U27" t="s">
        <v>615</v>
      </c>
      <c r="V27" t="s">
        <v>615</v>
      </c>
      <c r="W27">
        <v>-1</v>
      </c>
      <c r="X27" t="s">
        <v>628</v>
      </c>
      <c r="Y27" t="s">
        <v>617</v>
      </c>
      <c r="Z27">
        <v>0</v>
      </c>
    </row>
    <row r="28" spans="1:28" x14ac:dyDescent="0.25">
      <c r="A28" t="s">
        <v>299</v>
      </c>
      <c r="B28">
        <v>25</v>
      </c>
      <c r="C28" t="s">
        <v>625</v>
      </c>
      <c r="D28" t="s">
        <v>606</v>
      </c>
      <c r="E28" t="s">
        <v>607</v>
      </c>
      <c r="F28" t="s">
        <v>619</v>
      </c>
      <c r="G28" t="s">
        <v>826</v>
      </c>
      <c r="H28" t="s">
        <v>619</v>
      </c>
      <c r="I28" t="s">
        <v>619</v>
      </c>
      <c r="J28" t="s">
        <v>612</v>
      </c>
      <c r="K28">
        <v>0</v>
      </c>
      <c r="L28">
        <v>0</v>
      </c>
      <c r="M28">
        <v>25</v>
      </c>
      <c r="N28">
        <v>25</v>
      </c>
      <c r="O28">
        <v>25</v>
      </c>
      <c r="P28" t="s">
        <v>606</v>
      </c>
      <c r="Q28" t="s">
        <v>613</v>
      </c>
      <c r="R28" t="s">
        <v>614</v>
      </c>
      <c r="S28">
        <v>0</v>
      </c>
      <c r="T28" t="s">
        <v>614</v>
      </c>
      <c r="U28">
        <v>0</v>
      </c>
      <c r="V28" t="s">
        <v>615</v>
      </c>
      <c r="W28" t="s">
        <v>615</v>
      </c>
      <c r="X28">
        <v>-1</v>
      </c>
      <c r="Y28" t="s">
        <v>628</v>
      </c>
      <c r="Z28" t="s">
        <v>617</v>
      </c>
      <c r="AA28">
        <v>0</v>
      </c>
    </row>
    <row r="29" spans="1:28" x14ac:dyDescent="0.25">
      <c r="A29" t="s">
        <v>288</v>
      </c>
      <c r="B29">
        <v>26</v>
      </c>
      <c r="C29" t="s">
        <v>625</v>
      </c>
      <c r="D29" t="s">
        <v>606</v>
      </c>
      <c r="E29" t="s">
        <v>607</v>
      </c>
      <c r="F29" t="s">
        <v>619</v>
      </c>
      <c r="G29" t="s">
        <v>619</v>
      </c>
      <c r="H29" t="s">
        <v>619</v>
      </c>
      <c r="I29" t="s">
        <v>612</v>
      </c>
      <c r="J29">
        <v>0</v>
      </c>
      <c r="K29">
        <v>0</v>
      </c>
      <c r="L29">
        <v>26</v>
      </c>
      <c r="M29">
        <v>26</v>
      </c>
      <c r="N29">
        <v>26</v>
      </c>
      <c r="O29" t="s">
        <v>606</v>
      </c>
      <c r="P29" t="s">
        <v>613</v>
      </c>
      <c r="Q29" t="s">
        <v>614</v>
      </c>
      <c r="R29">
        <v>0</v>
      </c>
      <c r="S29" t="s">
        <v>614</v>
      </c>
      <c r="T29">
        <v>0</v>
      </c>
      <c r="U29" t="s">
        <v>615</v>
      </c>
      <c r="V29" t="s">
        <v>615</v>
      </c>
      <c r="W29">
        <v>-1</v>
      </c>
      <c r="X29" t="s">
        <v>628</v>
      </c>
      <c r="Y29" t="s">
        <v>617</v>
      </c>
      <c r="Z29">
        <v>0</v>
      </c>
    </row>
    <row r="30" spans="1:28" x14ac:dyDescent="0.25">
      <c r="A30" t="s">
        <v>292</v>
      </c>
      <c r="B30">
        <v>27</v>
      </c>
      <c r="C30" t="s">
        <v>625</v>
      </c>
      <c r="D30" t="s">
        <v>827</v>
      </c>
      <c r="E30" t="s">
        <v>607</v>
      </c>
      <c r="F30" t="s">
        <v>619</v>
      </c>
      <c r="G30" t="s">
        <v>828</v>
      </c>
      <c r="H30" t="s">
        <v>829</v>
      </c>
      <c r="I30" t="s">
        <v>619</v>
      </c>
      <c r="J30" t="s">
        <v>619</v>
      </c>
      <c r="K30" t="s">
        <v>612</v>
      </c>
      <c r="L30">
        <v>0</v>
      </c>
      <c r="M30">
        <v>0</v>
      </c>
      <c r="N30">
        <v>27</v>
      </c>
      <c r="O30">
        <v>27</v>
      </c>
      <c r="P30">
        <v>27</v>
      </c>
      <c r="Q30" t="s">
        <v>827</v>
      </c>
      <c r="R30" t="s">
        <v>613</v>
      </c>
      <c r="S30" t="s">
        <v>614</v>
      </c>
      <c r="T30">
        <v>0</v>
      </c>
      <c r="U30" t="s">
        <v>614</v>
      </c>
      <c r="V30">
        <v>0</v>
      </c>
      <c r="W30" t="s">
        <v>615</v>
      </c>
      <c r="X30" t="s">
        <v>615</v>
      </c>
      <c r="Y30">
        <v>-1</v>
      </c>
      <c r="Z30" t="s">
        <v>628</v>
      </c>
      <c r="AA30" t="s">
        <v>617</v>
      </c>
      <c r="AB30">
        <v>0</v>
      </c>
    </row>
    <row r="31" spans="1:28" x14ac:dyDescent="0.25">
      <c r="A31" t="s">
        <v>296</v>
      </c>
      <c r="B31">
        <v>28</v>
      </c>
      <c r="C31" t="s">
        <v>625</v>
      </c>
      <c r="D31" t="s">
        <v>606</v>
      </c>
      <c r="E31" t="s">
        <v>607</v>
      </c>
      <c r="F31" t="s">
        <v>619</v>
      </c>
      <c r="G31" t="s">
        <v>830</v>
      </c>
      <c r="H31" t="s">
        <v>619</v>
      </c>
      <c r="I31" t="s">
        <v>619</v>
      </c>
      <c r="J31" t="s">
        <v>612</v>
      </c>
      <c r="K31">
        <v>0</v>
      </c>
      <c r="L31">
        <v>0</v>
      </c>
      <c r="M31">
        <v>28</v>
      </c>
      <c r="N31">
        <v>28</v>
      </c>
      <c r="O31">
        <v>28</v>
      </c>
      <c r="P31" t="s">
        <v>606</v>
      </c>
      <c r="Q31" t="s">
        <v>613</v>
      </c>
      <c r="R31" t="s">
        <v>614</v>
      </c>
      <c r="S31">
        <v>0</v>
      </c>
      <c r="T31" t="s">
        <v>614</v>
      </c>
      <c r="U31">
        <v>0</v>
      </c>
      <c r="V31" t="s">
        <v>615</v>
      </c>
      <c r="W31" t="s">
        <v>615</v>
      </c>
      <c r="X31">
        <v>-1</v>
      </c>
      <c r="Y31" t="s">
        <v>628</v>
      </c>
      <c r="Z31" t="s">
        <v>617</v>
      </c>
      <c r="AA31">
        <v>0</v>
      </c>
    </row>
    <row r="32" spans="1:28" x14ac:dyDescent="0.25">
      <c r="A32" t="s">
        <v>302</v>
      </c>
      <c r="B32">
        <v>29</v>
      </c>
      <c r="C32" t="s">
        <v>625</v>
      </c>
      <c r="D32" t="s">
        <v>606</v>
      </c>
      <c r="E32" t="s">
        <v>607</v>
      </c>
      <c r="F32" t="s">
        <v>619</v>
      </c>
      <c r="G32" t="s">
        <v>619</v>
      </c>
      <c r="H32" t="s">
        <v>619</v>
      </c>
      <c r="I32" t="s">
        <v>612</v>
      </c>
      <c r="J32">
        <v>0</v>
      </c>
      <c r="K32">
        <v>0</v>
      </c>
      <c r="L32">
        <v>29</v>
      </c>
      <c r="M32">
        <v>29</v>
      </c>
      <c r="N32">
        <v>29</v>
      </c>
      <c r="O32" t="s">
        <v>606</v>
      </c>
      <c r="P32" t="s">
        <v>613</v>
      </c>
      <c r="Q32" t="s">
        <v>614</v>
      </c>
      <c r="R32">
        <v>0</v>
      </c>
      <c r="S32" t="s">
        <v>614</v>
      </c>
      <c r="T32">
        <v>0</v>
      </c>
      <c r="U32" t="s">
        <v>615</v>
      </c>
      <c r="V32" t="s">
        <v>615</v>
      </c>
      <c r="W32">
        <v>-1</v>
      </c>
      <c r="X32" t="s">
        <v>628</v>
      </c>
      <c r="Y32" t="s">
        <v>617</v>
      </c>
      <c r="Z32">
        <v>0</v>
      </c>
    </row>
    <row r="33" spans="1:28" x14ac:dyDescent="0.25">
      <c r="A33" t="s">
        <v>238</v>
      </c>
      <c r="B33">
        <v>30</v>
      </c>
      <c r="C33" t="s">
        <v>625</v>
      </c>
      <c r="D33" t="s">
        <v>634</v>
      </c>
      <c r="E33" t="s">
        <v>607</v>
      </c>
      <c r="F33" t="s">
        <v>619</v>
      </c>
      <c r="G33" t="s">
        <v>831</v>
      </c>
      <c r="H33" t="s">
        <v>832</v>
      </c>
      <c r="I33" t="s">
        <v>619</v>
      </c>
      <c r="J33" t="s">
        <v>619</v>
      </c>
      <c r="K33" t="s">
        <v>612</v>
      </c>
      <c r="L33">
        <v>0</v>
      </c>
      <c r="M33">
        <v>0</v>
      </c>
      <c r="N33">
        <v>30</v>
      </c>
      <c r="O33">
        <v>30</v>
      </c>
      <c r="P33">
        <v>30</v>
      </c>
      <c r="Q33" t="s">
        <v>634</v>
      </c>
      <c r="R33" t="s">
        <v>613</v>
      </c>
      <c r="S33" t="s">
        <v>614</v>
      </c>
      <c r="T33">
        <v>0</v>
      </c>
      <c r="U33" t="s">
        <v>614</v>
      </c>
      <c r="V33">
        <v>0</v>
      </c>
      <c r="W33" t="s">
        <v>615</v>
      </c>
      <c r="X33" t="s">
        <v>615</v>
      </c>
      <c r="Y33">
        <v>-1</v>
      </c>
      <c r="Z33" t="s">
        <v>628</v>
      </c>
      <c r="AA33" t="s">
        <v>617</v>
      </c>
      <c r="AB33">
        <v>0</v>
      </c>
    </row>
    <row r="34" spans="1:28" x14ac:dyDescent="0.25">
      <c r="A34" t="s">
        <v>242</v>
      </c>
      <c r="B34">
        <v>31</v>
      </c>
      <c r="C34" t="s">
        <v>620</v>
      </c>
      <c r="D34" t="s">
        <v>833</v>
      </c>
      <c r="E34" t="s">
        <v>607</v>
      </c>
      <c r="F34" t="s">
        <v>619</v>
      </c>
      <c r="G34" t="s">
        <v>619</v>
      </c>
      <c r="H34" t="s">
        <v>619</v>
      </c>
      <c r="I34" t="s">
        <v>612</v>
      </c>
      <c r="J34">
        <v>0</v>
      </c>
      <c r="K34">
        <v>0</v>
      </c>
      <c r="L34">
        <v>31</v>
      </c>
      <c r="M34">
        <v>31</v>
      </c>
      <c r="N34">
        <v>31</v>
      </c>
      <c r="O34" t="s">
        <v>833</v>
      </c>
      <c r="P34" t="s">
        <v>613</v>
      </c>
      <c r="Q34" t="s">
        <v>614</v>
      </c>
      <c r="R34">
        <v>0</v>
      </c>
      <c r="S34" t="s">
        <v>614</v>
      </c>
      <c r="T34">
        <v>0</v>
      </c>
      <c r="U34" t="s">
        <v>615</v>
      </c>
      <c r="V34" t="s">
        <v>615</v>
      </c>
      <c r="W34">
        <v>-1</v>
      </c>
      <c r="X34" t="s">
        <v>654</v>
      </c>
      <c r="Y34" t="s">
        <v>617</v>
      </c>
      <c r="Z34">
        <v>0</v>
      </c>
    </row>
    <row r="35" spans="1:28" x14ac:dyDescent="0.25">
      <c r="A35" t="s">
        <v>246</v>
      </c>
      <c r="B35">
        <v>32</v>
      </c>
      <c r="C35" t="s">
        <v>625</v>
      </c>
      <c r="D35" t="s">
        <v>629</v>
      </c>
      <c r="E35" t="s">
        <v>607</v>
      </c>
      <c r="F35" t="s">
        <v>619</v>
      </c>
      <c r="G35" t="s">
        <v>658</v>
      </c>
      <c r="H35" t="s">
        <v>832</v>
      </c>
      <c r="I35" t="s">
        <v>619</v>
      </c>
      <c r="J35" t="s">
        <v>619</v>
      </c>
      <c r="K35" t="s">
        <v>612</v>
      </c>
      <c r="L35">
        <v>0</v>
      </c>
      <c r="M35">
        <v>0</v>
      </c>
      <c r="N35">
        <v>32</v>
      </c>
      <c r="O35">
        <v>32</v>
      </c>
      <c r="P35">
        <v>32</v>
      </c>
      <c r="Q35" t="s">
        <v>629</v>
      </c>
      <c r="R35" t="s">
        <v>613</v>
      </c>
      <c r="S35" t="s">
        <v>614</v>
      </c>
      <c r="T35">
        <v>0</v>
      </c>
      <c r="U35" t="s">
        <v>614</v>
      </c>
      <c r="V35">
        <v>0</v>
      </c>
      <c r="W35" t="s">
        <v>615</v>
      </c>
      <c r="X35" t="s">
        <v>615</v>
      </c>
      <c r="Y35">
        <v>-1</v>
      </c>
      <c r="Z35" t="s">
        <v>628</v>
      </c>
      <c r="AA35" t="s">
        <v>617</v>
      </c>
      <c r="AB35">
        <v>0</v>
      </c>
    </row>
    <row r="36" spans="1:28" x14ac:dyDescent="0.25">
      <c r="A36" t="s">
        <v>251</v>
      </c>
      <c r="B36">
        <v>33</v>
      </c>
      <c r="C36" t="s">
        <v>620</v>
      </c>
      <c r="D36" t="s">
        <v>659</v>
      </c>
      <c r="E36" t="s">
        <v>607</v>
      </c>
      <c r="F36" t="s">
        <v>619</v>
      </c>
      <c r="G36" t="s">
        <v>619</v>
      </c>
      <c r="H36" t="s">
        <v>619</v>
      </c>
      <c r="I36" t="s">
        <v>612</v>
      </c>
      <c r="J36">
        <v>0</v>
      </c>
      <c r="K36">
        <v>0</v>
      </c>
      <c r="L36">
        <v>33</v>
      </c>
      <c r="M36">
        <v>33</v>
      </c>
      <c r="N36">
        <v>33</v>
      </c>
      <c r="O36" t="s">
        <v>659</v>
      </c>
      <c r="P36" t="s">
        <v>613</v>
      </c>
      <c r="Q36" t="s">
        <v>614</v>
      </c>
      <c r="R36">
        <v>0</v>
      </c>
      <c r="S36" t="s">
        <v>614</v>
      </c>
      <c r="T36">
        <v>0</v>
      </c>
      <c r="U36" t="s">
        <v>615</v>
      </c>
      <c r="V36" t="s">
        <v>615</v>
      </c>
      <c r="W36">
        <v>-1</v>
      </c>
      <c r="X36" t="s">
        <v>654</v>
      </c>
      <c r="Y36" t="s">
        <v>617</v>
      </c>
      <c r="Z36">
        <v>0</v>
      </c>
    </row>
    <row r="37" spans="1:28" x14ac:dyDescent="0.25">
      <c r="A37" t="s">
        <v>254</v>
      </c>
      <c r="B37">
        <v>34</v>
      </c>
      <c r="C37" t="s">
        <v>620</v>
      </c>
      <c r="D37" t="s">
        <v>660</v>
      </c>
      <c r="E37" t="s">
        <v>607</v>
      </c>
      <c r="F37" t="s">
        <v>619</v>
      </c>
      <c r="G37" t="s">
        <v>619</v>
      </c>
      <c r="H37" t="s">
        <v>619</v>
      </c>
      <c r="I37" t="s">
        <v>612</v>
      </c>
      <c r="J37">
        <v>0</v>
      </c>
      <c r="K37">
        <v>0</v>
      </c>
      <c r="L37">
        <v>34</v>
      </c>
      <c r="M37">
        <v>34</v>
      </c>
      <c r="N37">
        <v>34</v>
      </c>
      <c r="O37" t="s">
        <v>660</v>
      </c>
      <c r="P37" t="s">
        <v>613</v>
      </c>
      <c r="Q37" t="s">
        <v>614</v>
      </c>
      <c r="R37">
        <v>0</v>
      </c>
      <c r="S37" t="s">
        <v>614</v>
      </c>
      <c r="T37">
        <v>0</v>
      </c>
      <c r="U37" t="s">
        <v>615</v>
      </c>
      <c r="V37" t="s">
        <v>615</v>
      </c>
      <c r="W37">
        <v>-1</v>
      </c>
      <c r="X37" t="s">
        <v>654</v>
      </c>
      <c r="Y37" t="s">
        <v>617</v>
      </c>
      <c r="Z37">
        <v>0</v>
      </c>
    </row>
    <row r="38" spans="1:28" x14ac:dyDescent="0.25">
      <c r="A38" t="s">
        <v>257</v>
      </c>
      <c r="B38">
        <v>35</v>
      </c>
      <c r="C38" t="s">
        <v>620</v>
      </c>
      <c r="D38" t="s">
        <v>660</v>
      </c>
      <c r="E38" t="s">
        <v>607</v>
      </c>
      <c r="F38" t="s">
        <v>619</v>
      </c>
      <c r="G38" t="s">
        <v>619</v>
      </c>
      <c r="H38" t="s">
        <v>619</v>
      </c>
      <c r="I38" t="s">
        <v>612</v>
      </c>
      <c r="J38">
        <v>0</v>
      </c>
      <c r="K38">
        <v>0</v>
      </c>
      <c r="L38">
        <v>35</v>
      </c>
      <c r="M38">
        <v>35</v>
      </c>
      <c r="N38">
        <v>35</v>
      </c>
      <c r="O38" t="s">
        <v>660</v>
      </c>
      <c r="P38" t="s">
        <v>613</v>
      </c>
      <c r="Q38" t="s">
        <v>614</v>
      </c>
      <c r="R38">
        <v>0</v>
      </c>
      <c r="S38" t="s">
        <v>614</v>
      </c>
      <c r="T38">
        <v>0</v>
      </c>
      <c r="U38" t="s">
        <v>615</v>
      </c>
      <c r="V38" t="s">
        <v>615</v>
      </c>
      <c r="W38">
        <v>-1</v>
      </c>
      <c r="X38" t="s">
        <v>654</v>
      </c>
      <c r="Y38" t="s">
        <v>617</v>
      </c>
      <c r="Z38">
        <v>0</v>
      </c>
    </row>
    <row r="39" spans="1:28" x14ac:dyDescent="0.25">
      <c r="A39" t="s">
        <v>260</v>
      </c>
      <c r="B39">
        <v>36</v>
      </c>
      <c r="C39" t="s">
        <v>625</v>
      </c>
      <c r="D39" t="s">
        <v>606</v>
      </c>
      <c r="E39" t="s">
        <v>607</v>
      </c>
      <c r="F39" t="s">
        <v>619</v>
      </c>
      <c r="G39" t="s">
        <v>619</v>
      </c>
      <c r="H39" t="s">
        <v>619</v>
      </c>
      <c r="I39" t="s">
        <v>612</v>
      </c>
      <c r="J39">
        <v>0</v>
      </c>
      <c r="K39">
        <v>0</v>
      </c>
      <c r="L39">
        <v>36</v>
      </c>
      <c r="M39">
        <v>36</v>
      </c>
      <c r="N39">
        <v>36</v>
      </c>
      <c r="O39" t="s">
        <v>606</v>
      </c>
      <c r="P39" t="s">
        <v>613</v>
      </c>
      <c r="Q39" t="s">
        <v>614</v>
      </c>
      <c r="R39">
        <v>0</v>
      </c>
      <c r="S39" t="s">
        <v>614</v>
      </c>
      <c r="T39">
        <v>0</v>
      </c>
      <c r="U39" t="s">
        <v>615</v>
      </c>
      <c r="V39" t="s">
        <v>615</v>
      </c>
      <c r="W39">
        <v>-1</v>
      </c>
      <c r="X39" t="s">
        <v>628</v>
      </c>
      <c r="Y39" t="s">
        <v>617</v>
      </c>
      <c r="Z39">
        <v>0</v>
      </c>
    </row>
    <row r="40" spans="1:28" x14ac:dyDescent="0.25">
      <c r="A40" t="s">
        <v>425</v>
      </c>
      <c r="B40">
        <v>37</v>
      </c>
      <c r="C40" t="s">
        <v>462</v>
      </c>
      <c r="D40" t="s">
        <v>629</v>
      </c>
      <c r="E40" t="s">
        <v>607</v>
      </c>
      <c r="F40" t="s">
        <v>619</v>
      </c>
      <c r="G40" t="s">
        <v>619</v>
      </c>
      <c r="H40" t="s">
        <v>619</v>
      </c>
      <c r="I40" t="s">
        <v>612</v>
      </c>
      <c r="J40">
        <v>0</v>
      </c>
      <c r="K40">
        <v>0</v>
      </c>
      <c r="L40">
        <v>37</v>
      </c>
      <c r="M40">
        <v>37</v>
      </c>
      <c r="N40">
        <v>37</v>
      </c>
      <c r="O40" t="s">
        <v>629</v>
      </c>
      <c r="P40" t="s">
        <v>613</v>
      </c>
      <c r="Q40" t="s">
        <v>614</v>
      </c>
      <c r="R40">
        <v>0</v>
      </c>
      <c r="S40" t="s">
        <v>614</v>
      </c>
      <c r="T40">
        <v>0</v>
      </c>
      <c r="U40" t="s">
        <v>615</v>
      </c>
      <c r="V40" t="s">
        <v>615</v>
      </c>
      <c r="W40">
        <v>-1</v>
      </c>
      <c r="X40" t="s">
        <v>616</v>
      </c>
      <c r="Y40" t="s">
        <v>617</v>
      </c>
      <c r="Z40">
        <v>0</v>
      </c>
    </row>
    <row r="41" spans="1:28" x14ac:dyDescent="0.25">
      <c r="A41" t="s">
        <v>428</v>
      </c>
      <c r="B41">
        <v>38</v>
      </c>
      <c r="C41" t="s">
        <v>625</v>
      </c>
      <c r="D41" t="s">
        <v>629</v>
      </c>
      <c r="E41" t="s">
        <v>607</v>
      </c>
      <c r="F41" t="s">
        <v>619</v>
      </c>
      <c r="G41" t="s">
        <v>792</v>
      </c>
      <c r="H41" t="s">
        <v>619</v>
      </c>
      <c r="I41" t="s">
        <v>619</v>
      </c>
      <c r="J41" t="s">
        <v>612</v>
      </c>
      <c r="K41">
        <v>0</v>
      </c>
      <c r="L41">
        <v>0</v>
      </c>
      <c r="M41">
        <v>38</v>
      </c>
      <c r="N41">
        <v>38</v>
      </c>
      <c r="O41">
        <v>38</v>
      </c>
      <c r="P41" t="s">
        <v>629</v>
      </c>
      <c r="Q41" t="s">
        <v>613</v>
      </c>
      <c r="R41" t="s">
        <v>614</v>
      </c>
      <c r="S41">
        <v>0</v>
      </c>
      <c r="T41" t="s">
        <v>614</v>
      </c>
      <c r="U41">
        <v>0</v>
      </c>
      <c r="V41" t="s">
        <v>615</v>
      </c>
      <c r="W41" t="s">
        <v>615</v>
      </c>
      <c r="X41">
        <v>-1</v>
      </c>
      <c r="Y41" t="s">
        <v>628</v>
      </c>
      <c r="Z41" t="s">
        <v>617</v>
      </c>
      <c r="AA41">
        <v>0</v>
      </c>
    </row>
    <row r="42" spans="1:28" x14ac:dyDescent="0.25">
      <c r="A42" t="s">
        <v>433</v>
      </c>
      <c r="B42">
        <v>39</v>
      </c>
      <c r="C42" t="s">
        <v>462</v>
      </c>
      <c r="D42" t="s">
        <v>629</v>
      </c>
      <c r="E42" t="s">
        <v>607</v>
      </c>
      <c r="F42" t="s">
        <v>619</v>
      </c>
      <c r="G42" t="s">
        <v>619</v>
      </c>
      <c r="H42" t="s">
        <v>619</v>
      </c>
      <c r="I42" t="s">
        <v>612</v>
      </c>
      <c r="J42">
        <v>0</v>
      </c>
      <c r="K42">
        <v>0</v>
      </c>
      <c r="L42">
        <v>39</v>
      </c>
      <c r="M42">
        <v>39</v>
      </c>
      <c r="N42">
        <v>39</v>
      </c>
      <c r="O42" t="s">
        <v>629</v>
      </c>
      <c r="P42" t="s">
        <v>613</v>
      </c>
      <c r="Q42" t="s">
        <v>614</v>
      </c>
      <c r="R42">
        <v>0</v>
      </c>
      <c r="S42" t="s">
        <v>614</v>
      </c>
      <c r="T42">
        <v>0</v>
      </c>
      <c r="U42" t="s">
        <v>615</v>
      </c>
      <c r="V42" t="s">
        <v>615</v>
      </c>
      <c r="W42">
        <v>-1</v>
      </c>
      <c r="X42" t="s">
        <v>616</v>
      </c>
      <c r="Y42" t="s">
        <v>617</v>
      </c>
      <c r="Z42">
        <v>0</v>
      </c>
    </row>
    <row r="43" spans="1:28" x14ac:dyDescent="0.25">
      <c r="A43" t="s">
        <v>436</v>
      </c>
      <c r="B43">
        <v>40</v>
      </c>
      <c r="C43" t="s">
        <v>625</v>
      </c>
      <c r="D43" t="s">
        <v>629</v>
      </c>
      <c r="E43" t="s">
        <v>607</v>
      </c>
      <c r="F43" t="s">
        <v>619</v>
      </c>
      <c r="G43" t="s">
        <v>793</v>
      </c>
      <c r="H43" t="s">
        <v>619</v>
      </c>
      <c r="I43" t="s">
        <v>619</v>
      </c>
      <c r="J43" t="s">
        <v>612</v>
      </c>
      <c r="K43">
        <v>0</v>
      </c>
      <c r="L43">
        <v>0</v>
      </c>
      <c r="M43">
        <v>40</v>
      </c>
      <c r="N43">
        <v>40</v>
      </c>
      <c r="O43">
        <v>40</v>
      </c>
      <c r="P43" t="s">
        <v>629</v>
      </c>
      <c r="Q43" t="s">
        <v>613</v>
      </c>
      <c r="R43" t="s">
        <v>614</v>
      </c>
      <c r="S43">
        <v>0</v>
      </c>
      <c r="T43" t="s">
        <v>614</v>
      </c>
      <c r="U43">
        <v>0</v>
      </c>
      <c r="V43" t="s">
        <v>615</v>
      </c>
      <c r="W43" t="s">
        <v>615</v>
      </c>
      <c r="X43">
        <v>-1</v>
      </c>
      <c r="Y43" t="s">
        <v>628</v>
      </c>
      <c r="Z43" t="s">
        <v>617</v>
      </c>
      <c r="AA43">
        <v>0</v>
      </c>
    </row>
    <row r="44" spans="1:28" x14ac:dyDescent="0.25">
      <c r="A44" t="s">
        <v>439</v>
      </c>
      <c r="B44">
        <v>41</v>
      </c>
      <c r="C44" t="s">
        <v>462</v>
      </c>
      <c r="D44" t="s">
        <v>629</v>
      </c>
      <c r="E44" t="s">
        <v>607</v>
      </c>
      <c r="F44" t="s">
        <v>619</v>
      </c>
      <c r="G44" t="s">
        <v>619</v>
      </c>
      <c r="H44" t="s">
        <v>619</v>
      </c>
      <c r="I44" t="s">
        <v>612</v>
      </c>
      <c r="J44">
        <v>0</v>
      </c>
      <c r="K44">
        <v>0</v>
      </c>
      <c r="L44">
        <v>41</v>
      </c>
      <c r="M44">
        <v>41</v>
      </c>
      <c r="N44">
        <v>41</v>
      </c>
      <c r="O44" t="s">
        <v>629</v>
      </c>
      <c r="P44" t="s">
        <v>613</v>
      </c>
      <c r="Q44" t="s">
        <v>614</v>
      </c>
      <c r="R44">
        <v>0</v>
      </c>
      <c r="S44" t="s">
        <v>614</v>
      </c>
      <c r="T44">
        <v>0</v>
      </c>
      <c r="U44" t="s">
        <v>615</v>
      </c>
      <c r="V44" t="s">
        <v>615</v>
      </c>
      <c r="W44">
        <v>-1</v>
      </c>
      <c r="X44" t="s">
        <v>616</v>
      </c>
      <c r="Y44" t="s">
        <v>617</v>
      </c>
      <c r="Z44">
        <v>0</v>
      </c>
    </row>
    <row r="45" spans="1:28" x14ac:dyDescent="0.25">
      <c r="A45" t="s">
        <v>442</v>
      </c>
      <c r="B45">
        <v>42</v>
      </c>
      <c r="C45" t="s">
        <v>625</v>
      </c>
      <c r="D45" t="s">
        <v>629</v>
      </c>
      <c r="E45" t="s">
        <v>607</v>
      </c>
      <c r="F45" t="s">
        <v>619</v>
      </c>
      <c r="G45" t="s">
        <v>794</v>
      </c>
      <c r="H45" t="s">
        <v>619</v>
      </c>
      <c r="I45" t="s">
        <v>619</v>
      </c>
      <c r="J45" t="s">
        <v>612</v>
      </c>
      <c r="K45">
        <v>0</v>
      </c>
      <c r="L45">
        <v>0</v>
      </c>
      <c r="M45">
        <v>42</v>
      </c>
      <c r="N45">
        <v>42</v>
      </c>
      <c r="O45">
        <v>42</v>
      </c>
      <c r="P45" t="s">
        <v>629</v>
      </c>
      <c r="Q45" t="s">
        <v>613</v>
      </c>
      <c r="R45" t="s">
        <v>614</v>
      </c>
      <c r="S45">
        <v>0</v>
      </c>
      <c r="T45" t="s">
        <v>614</v>
      </c>
      <c r="U45">
        <v>0</v>
      </c>
      <c r="V45" t="s">
        <v>615</v>
      </c>
      <c r="W45" t="s">
        <v>615</v>
      </c>
      <c r="X45">
        <v>-1</v>
      </c>
      <c r="Y45" t="s">
        <v>628</v>
      </c>
      <c r="Z45" t="s">
        <v>617</v>
      </c>
      <c r="AA45">
        <v>0</v>
      </c>
    </row>
    <row r="46" spans="1:28" x14ac:dyDescent="0.25">
      <c r="A46" t="s">
        <v>445</v>
      </c>
      <c r="B46">
        <v>43</v>
      </c>
      <c r="C46" t="s">
        <v>462</v>
      </c>
      <c r="D46" t="s">
        <v>629</v>
      </c>
      <c r="E46" t="s">
        <v>607</v>
      </c>
      <c r="F46" t="s">
        <v>619</v>
      </c>
      <c r="G46" t="s">
        <v>619</v>
      </c>
      <c r="H46" t="s">
        <v>619</v>
      </c>
      <c r="I46" t="s">
        <v>612</v>
      </c>
      <c r="J46">
        <v>0</v>
      </c>
      <c r="K46">
        <v>0</v>
      </c>
      <c r="L46">
        <v>43</v>
      </c>
      <c r="M46">
        <v>43</v>
      </c>
      <c r="N46">
        <v>43</v>
      </c>
      <c r="O46" t="s">
        <v>629</v>
      </c>
      <c r="P46" t="s">
        <v>613</v>
      </c>
      <c r="Q46" t="s">
        <v>614</v>
      </c>
      <c r="R46">
        <v>0</v>
      </c>
      <c r="S46" t="s">
        <v>614</v>
      </c>
      <c r="T46">
        <v>0</v>
      </c>
      <c r="U46" t="s">
        <v>615</v>
      </c>
      <c r="V46" t="s">
        <v>615</v>
      </c>
      <c r="W46">
        <v>-1</v>
      </c>
      <c r="X46" t="s">
        <v>616</v>
      </c>
      <c r="Y46" t="s">
        <v>617</v>
      </c>
      <c r="Z46">
        <v>0</v>
      </c>
    </row>
    <row r="47" spans="1:28" x14ac:dyDescent="0.25">
      <c r="A47" t="s">
        <v>448</v>
      </c>
      <c r="B47">
        <v>44</v>
      </c>
      <c r="C47" t="s">
        <v>625</v>
      </c>
      <c r="D47" t="s">
        <v>629</v>
      </c>
      <c r="E47" t="s">
        <v>607</v>
      </c>
      <c r="F47" t="s">
        <v>619</v>
      </c>
      <c r="G47" t="s">
        <v>795</v>
      </c>
      <c r="H47" t="s">
        <v>619</v>
      </c>
      <c r="I47" t="s">
        <v>619</v>
      </c>
      <c r="J47" t="s">
        <v>612</v>
      </c>
      <c r="K47">
        <v>0</v>
      </c>
      <c r="L47">
        <v>0</v>
      </c>
      <c r="M47">
        <v>44</v>
      </c>
      <c r="N47">
        <v>44</v>
      </c>
      <c r="O47">
        <v>44</v>
      </c>
      <c r="P47" t="s">
        <v>629</v>
      </c>
      <c r="Q47" t="s">
        <v>613</v>
      </c>
      <c r="R47" t="s">
        <v>614</v>
      </c>
      <c r="S47">
        <v>0</v>
      </c>
      <c r="T47" t="s">
        <v>614</v>
      </c>
      <c r="U47">
        <v>0</v>
      </c>
      <c r="V47" t="s">
        <v>615</v>
      </c>
      <c r="W47" t="s">
        <v>615</v>
      </c>
      <c r="X47">
        <v>-1</v>
      </c>
      <c r="Y47" t="s">
        <v>628</v>
      </c>
      <c r="Z47" t="s">
        <v>617</v>
      </c>
      <c r="AA47">
        <v>0</v>
      </c>
    </row>
    <row r="48" spans="1:28" x14ac:dyDescent="0.25">
      <c r="A48" t="s">
        <v>226</v>
      </c>
      <c r="B48">
        <v>45</v>
      </c>
      <c r="C48" t="s">
        <v>625</v>
      </c>
      <c r="D48" t="s">
        <v>796</v>
      </c>
      <c r="E48" t="s">
        <v>607</v>
      </c>
      <c r="F48" t="s">
        <v>619</v>
      </c>
      <c r="G48" t="s">
        <v>619</v>
      </c>
      <c r="H48" t="s">
        <v>619</v>
      </c>
      <c r="I48" t="s">
        <v>612</v>
      </c>
      <c r="J48">
        <v>0</v>
      </c>
      <c r="K48">
        <v>0</v>
      </c>
      <c r="L48">
        <v>45</v>
      </c>
      <c r="M48">
        <v>45</v>
      </c>
      <c r="N48">
        <v>45</v>
      </c>
      <c r="O48" t="s">
        <v>796</v>
      </c>
      <c r="P48" t="s">
        <v>613</v>
      </c>
      <c r="Q48" t="s">
        <v>614</v>
      </c>
      <c r="R48" t="s">
        <v>797</v>
      </c>
      <c r="S48" t="s">
        <v>614</v>
      </c>
      <c r="T48" t="s">
        <v>797</v>
      </c>
      <c r="U48" t="s">
        <v>615</v>
      </c>
      <c r="V48" t="s">
        <v>615</v>
      </c>
      <c r="W48">
        <v>0</v>
      </c>
      <c r="X48" t="s">
        <v>628</v>
      </c>
      <c r="Y48" t="s">
        <v>617</v>
      </c>
      <c r="Z48">
        <v>0</v>
      </c>
    </row>
    <row r="49" spans="1:29" x14ac:dyDescent="0.25">
      <c r="A49" t="s">
        <v>232</v>
      </c>
      <c r="B49">
        <v>46</v>
      </c>
      <c r="C49" t="s">
        <v>798</v>
      </c>
      <c r="D49" t="s">
        <v>796</v>
      </c>
      <c r="E49" t="s">
        <v>607</v>
      </c>
      <c r="F49" t="s">
        <v>619</v>
      </c>
      <c r="G49" t="s">
        <v>619</v>
      </c>
      <c r="H49" t="s">
        <v>619</v>
      </c>
      <c r="I49" t="s">
        <v>612</v>
      </c>
      <c r="J49">
        <v>0</v>
      </c>
      <c r="K49">
        <v>0</v>
      </c>
      <c r="L49">
        <v>46</v>
      </c>
      <c r="M49">
        <v>46</v>
      </c>
      <c r="N49">
        <v>46</v>
      </c>
      <c r="O49" t="s">
        <v>796</v>
      </c>
      <c r="P49" t="s">
        <v>613</v>
      </c>
      <c r="Q49" t="s">
        <v>614</v>
      </c>
      <c r="R49" t="s">
        <v>797</v>
      </c>
      <c r="S49" t="s">
        <v>614</v>
      </c>
      <c r="T49" t="s">
        <v>797</v>
      </c>
      <c r="U49" t="s">
        <v>615</v>
      </c>
      <c r="V49" t="s">
        <v>615</v>
      </c>
      <c r="W49">
        <v>-1</v>
      </c>
      <c r="X49" t="s">
        <v>616</v>
      </c>
      <c r="Y49" t="s">
        <v>617</v>
      </c>
      <c r="Z49">
        <v>0</v>
      </c>
    </row>
    <row r="50" spans="1:29" x14ac:dyDescent="0.25">
      <c r="A50" t="s">
        <v>229</v>
      </c>
      <c r="B50">
        <v>47</v>
      </c>
      <c r="C50" t="s">
        <v>620</v>
      </c>
      <c r="D50" t="s">
        <v>796</v>
      </c>
      <c r="E50" t="s">
        <v>607</v>
      </c>
      <c r="F50" t="s">
        <v>619</v>
      </c>
      <c r="G50" t="s">
        <v>619</v>
      </c>
      <c r="H50" t="s">
        <v>619</v>
      </c>
      <c r="I50" t="s">
        <v>612</v>
      </c>
      <c r="J50">
        <v>0</v>
      </c>
      <c r="K50">
        <v>0</v>
      </c>
      <c r="L50">
        <v>47</v>
      </c>
      <c r="M50">
        <v>47</v>
      </c>
      <c r="N50">
        <v>47</v>
      </c>
      <c r="O50" t="s">
        <v>796</v>
      </c>
      <c r="P50" t="s">
        <v>613</v>
      </c>
      <c r="Q50" t="s">
        <v>614</v>
      </c>
      <c r="R50" t="s">
        <v>797</v>
      </c>
      <c r="S50" t="s">
        <v>614</v>
      </c>
      <c r="T50" t="s">
        <v>797</v>
      </c>
      <c r="U50" t="s">
        <v>615</v>
      </c>
      <c r="V50" t="s">
        <v>615</v>
      </c>
      <c r="W50">
        <v>-1</v>
      </c>
      <c r="X50" t="s">
        <v>623</v>
      </c>
      <c r="Y50" t="s">
        <v>617</v>
      </c>
      <c r="Z50">
        <v>0</v>
      </c>
    </row>
    <row r="51" spans="1:29" x14ac:dyDescent="0.25">
      <c r="A51" t="s">
        <v>48</v>
      </c>
      <c r="B51">
        <v>48</v>
      </c>
      <c r="C51" t="s">
        <v>625</v>
      </c>
      <c r="D51" t="s">
        <v>606</v>
      </c>
      <c r="E51" t="s">
        <v>607</v>
      </c>
      <c r="F51" t="s">
        <v>619</v>
      </c>
      <c r="G51" t="s">
        <v>619</v>
      </c>
      <c r="H51" t="s">
        <v>619</v>
      </c>
      <c r="I51" t="s">
        <v>612</v>
      </c>
      <c r="J51">
        <v>0</v>
      </c>
      <c r="K51">
        <v>0</v>
      </c>
      <c r="L51">
        <v>48</v>
      </c>
      <c r="M51">
        <v>48</v>
      </c>
      <c r="N51">
        <v>48</v>
      </c>
      <c r="O51" t="s">
        <v>606</v>
      </c>
      <c r="P51" t="s">
        <v>613</v>
      </c>
      <c r="Q51" t="s">
        <v>614</v>
      </c>
      <c r="R51">
        <v>0</v>
      </c>
      <c r="S51" t="s">
        <v>614</v>
      </c>
      <c r="T51">
        <v>0</v>
      </c>
      <c r="U51" t="s">
        <v>615</v>
      </c>
      <c r="V51" t="s">
        <v>615</v>
      </c>
      <c r="W51">
        <v>-1</v>
      </c>
      <c r="X51" t="s">
        <v>628</v>
      </c>
      <c r="Y51" t="s">
        <v>617</v>
      </c>
      <c r="Z51">
        <v>0</v>
      </c>
    </row>
    <row r="52" spans="1:29" x14ac:dyDescent="0.25">
      <c r="A52" t="s">
        <v>173</v>
      </c>
      <c r="B52">
        <v>49</v>
      </c>
      <c r="C52" t="s">
        <v>798</v>
      </c>
      <c r="D52" t="s">
        <v>637</v>
      </c>
      <c r="E52" t="s">
        <v>607</v>
      </c>
      <c r="F52" t="s">
        <v>619</v>
      </c>
      <c r="G52" t="s">
        <v>619</v>
      </c>
      <c r="H52" t="s">
        <v>619</v>
      </c>
      <c r="I52" t="s">
        <v>612</v>
      </c>
      <c r="J52">
        <v>0</v>
      </c>
      <c r="K52">
        <v>0</v>
      </c>
      <c r="L52">
        <v>49</v>
      </c>
      <c r="M52">
        <v>49</v>
      </c>
      <c r="N52">
        <v>49</v>
      </c>
      <c r="O52" t="s">
        <v>637</v>
      </c>
      <c r="P52" t="s">
        <v>613</v>
      </c>
      <c r="Q52" t="s">
        <v>614</v>
      </c>
      <c r="R52">
        <v>0</v>
      </c>
      <c r="S52" t="s">
        <v>614</v>
      </c>
      <c r="T52">
        <v>0</v>
      </c>
      <c r="U52" t="s">
        <v>615</v>
      </c>
      <c r="V52" t="s">
        <v>615</v>
      </c>
      <c r="W52">
        <v>-1</v>
      </c>
      <c r="X52" t="s">
        <v>616</v>
      </c>
      <c r="Y52" t="s">
        <v>617</v>
      </c>
      <c r="Z52">
        <v>0</v>
      </c>
    </row>
    <row r="53" spans="1:29" x14ac:dyDescent="0.25">
      <c r="A53" t="s">
        <v>176</v>
      </c>
      <c r="B53">
        <v>50</v>
      </c>
      <c r="C53" t="s">
        <v>798</v>
      </c>
      <c r="D53" t="s">
        <v>637</v>
      </c>
      <c r="E53" t="s">
        <v>607</v>
      </c>
      <c r="F53" t="s">
        <v>619</v>
      </c>
      <c r="G53" t="s">
        <v>619</v>
      </c>
      <c r="H53" t="s">
        <v>619</v>
      </c>
      <c r="I53" t="s">
        <v>612</v>
      </c>
      <c r="J53">
        <v>0</v>
      </c>
      <c r="K53">
        <v>0</v>
      </c>
      <c r="L53">
        <v>50</v>
      </c>
      <c r="M53">
        <v>50</v>
      </c>
      <c r="N53">
        <v>50</v>
      </c>
      <c r="O53" t="s">
        <v>637</v>
      </c>
      <c r="P53" t="s">
        <v>613</v>
      </c>
      <c r="Q53" t="s">
        <v>614</v>
      </c>
      <c r="R53">
        <v>0</v>
      </c>
      <c r="S53" t="s">
        <v>614</v>
      </c>
      <c r="T53">
        <v>0</v>
      </c>
      <c r="U53" t="s">
        <v>615</v>
      </c>
      <c r="V53" t="s">
        <v>615</v>
      </c>
      <c r="W53">
        <v>-1</v>
      </c>
      <c r="X53" t="s">
        <v>616</v>
      </c>
      <c r="Y53" t="s">
        <v>617</v>
      </c>
      <c r="Z53">
        <v>0</v>
      </c>
    </row>
    <row r="54" spans="1:29" x14ac:dyDescent="0.25">
      <c r="A54" t="s">
        <v>179</v>
      </c>
      <c r="B54">
        <v>51</v>
      </c>
      <c r="C54" t="s">
        <v>798</v>
      </c>
      <c r="D54" t="s">
        <v>637</v>
      </c>
      <c r="E54" t="s">
        <v>607</v>
      </c>
      <c r="F54" t="s">
        <v>619</v>
      </c>
      <c r="G54" t="s">
        <v>619</v>
      </c>
      <c r="H54" t="s">
        <v>619</v>
      </c>
      <c r="I54" t="s">
        <v>612</v>
      </c>
      <c r="J54">
        <v>0</v>
      </c>
      <c r="K54">
        <v>0</v>
      </c>
      <c r="L54">
        <v>51</v>
      </c>
      <c r="M54">
        <v>51</v>
      </c>
      <c r="N54">
        <v>51</v>
      </c>
      <c r="O54" t="s">
        <v>637</v>
      </c>
      <c r="P54" t="s">
        <v>613</v>
      </c>
      <c r="Q54" t="s">
        <v>614</v>
      </c>
      <c r="R54">
        <v>0</v>
      </c>
      <c r="S54" t="s">
        <v>614</v>
      </c>
      <c r="T54">
        <v>0</v>
      </c>
      <c r="U54" t="s">
        <v>615</v>
      </c>
      <c r="V54" t="s">
        <v>615</v>
      </c>
      <c r="W54">
        <v>-1</v>
      </c>
      <c r="X54" t="s">
        <v>616</v>
      </c>
      <c r="Y54" t="s">
        <v>617</v>
      </c>
      <c r="Z54">
        <v>0</v>
      </c>
    </row>
    <row r="55" spans="1:29" x14ac:dyDescent="0.25">
      <c r="A55" t="s">
        <v>182</v>
      </c>
      <c r="B55">
        <v>52</v>
      </c>
      <c r="C55" t="s">
        <v>798</v>
      </c>
      <c r="D55" t="s">
        <v>637</v>
      </c>
      <c r="E55" t="s">
        <v>607</v>
      </c>
      <c r="F55" t="s">
        <v>619</v>
      </c>
      <c r="G55" t="s">
        <v>619</v>
      </c>
      <c r="H55" t="s">
        <v>619</v>
      </c>
      <c r="I55" t="s">
        <v>612</v>
      </c>
      <c r="J55">
        <v>0</v>
      </c>
      <c r="K55">
        <v>0</v>
      </c>
      <c r="L55">
        <v>52</v>
      </c>
      <c r="M55">
        <v>52</v>
      </c>
      <c r="N55">
        <v>52</v>
      </c>
      <c r="O55" t="s">
        <v>637</v>
      </c>
      <c r="P55" t="s">
        <v>613</v>
      </c>
      <c r="Q55" t="s">
        <v>614</v>
      </c>
      <c r="R55">
        <v>0</v>
      </c>
      <c r="S55" t="s">
        <v>614</v>
      </c>
      <c r="T55">
        <v>0</v>
      </c>
      <c r="U55" t="s">
        <v>615</v>
      </c>
      <c r="V55" t="s">
        <v>615</v>
      </c>
      <c r="W55">
        <v>-1</v>
      </c>
      <c r="X55" t="s">
        <v>616</v>
      </c>
      <c r="Y55" t="s">
        <v>617</v>
      </c>
      <c r="Z55">
        <v>0</v>
      </c>
    </row>
    <row r="56" spans="1:29" x14ac:dyDescent="0.25">
      <c r="A56" t="s">
        <v>185</v>
      </c>
      <c r="B56">
        <v>53</v>
      </c>
      <c r="C56" t="s">
        <v>798</v>
      </c>
      <c r="D56" t="s">
        <v>637</v>
      </c>
      <c r="E56" t="s">
        <v>607</v>
      </c>
      <c r="F56" t="s">
        <v>619</v>
      </c>
      <c r="G56" t="s">
        <v>619</v>
      </c>
      <c r="H56" t="s">
        <v>619</v>
      </c>
      <c r="I56" t="s">
        <v>612</v>
      </c>
      <c r="J56">
        <v>0</v>
      </c>
      <c r="K56">
        <v>0</v>
      </c>
      <c r="L56">
        <v>53</v>
      </c>
      <c r="M56">
        <v>53</v>
      </c>
      <c r="N56">
        <v>53</v>
      </c>
      <c r="O56" t="s">
        <v>637</v>
      </c>
      <c r="P56" t="s">
        <v>613</v>
      </c>
      <c r="Q56" t="s">
        <v>614</v>
      </c>
      <c r="R56">
        <v>0</v>
      </c>
      <c r="S56" t="s">
        <v>614</v>
      </c>
      <c r="T56">
        <v>0</v>
      </c>
      <c r="U56" t="s">
        <v>615</v>
      </c>
      <c r="V56" t="s">
        <v>615</v>
      </c>
      <c r="W56">
        <v>-1</v>
      </c>
      <c r="X56" t="s">
        <v>616</v>
      </c>
      <c r="Y56" t="s">
        <v>617</v>
      </c>
      <c r="Z56">
        <v>0</v>
      </c>
    </row>
    <row r="57" spans="1:29" x14ac:dyDescent="0.25">
      <c r="A57" t="s">
        <v>202</v>
      </c>
      <c r="B57">
        <v>54</v>
      </c>
      <c r="C57" t="s">
        <v>798</v>
      </c>
      <c r="D57" t="s">
        <v>637</v>
      </c>
      <c r="E57" t="s">
        <v>607</v>
      </c>
      <c r="F57" t="s">
        <v>619</v>
      </c>
      <c r="G57" t="s">
        <v>619</v>
      </c>
      <c r="H57" t="s">
        <v>619</v>
      </c>
      <c r="I57" t="s">
        <v>612</v>
      </c>
      <c r="J57">
        <v>0</v>
      </c>
      <c r="K57">
        <v>0</v>
      </c>
      <c r="L57">
        <v>54</v>
      </c>
      <c r="M57">
        <v>54</v>
      </c>
      <c r="N57">
        <v>54</v>
      </c>
      <c r="O57" t="s">
        <v>637</v>
      </c>
      <c r="P57" t="s">
        <v>613</v>
      </c>
      <c r="Q57" t="s">
        <v>614</v>
      </c>
      <c r="R57">
        <v>0</v>
      </c>
      <c r="S57" t="s">
        <v>614</v>
      </c>
      <c r="T57">
        <v>0</v>
      </c>
      <c r="U57" t="s">
        <v>615</v>
      </c>
      <c r="V57" t="s">
        <v>615</v>
      </c>
      <c r="W57">
        <v>-1</v>
      </c>
      <c r="X57" t="s">
        <v>616</v>
      </c>
      <c r="Y57" t="s">
        <v>617</v>
      </c>
      <c r="Z57">
        <v>0</v>
      </c>
    </row>
    <row r="58" spans="1:29" x14ac:dyDescent="0.25">
      <c r="A58" t="s">
        <v>189</v>
      </c>
      <c r="B58">
        <v>55</v>
      </c>
      <c r="C58" t="s">
        <v>798</v>
      </c>
      <c r="D58" t="s">
        <v>637</v>
      </c>
      <c r="E58" t="s">
        <v>607</v>
      </c>
      <c r="F58" t="s">
        <v>619</v>
      </c>
      <c r="G58" t="s">
        <v>619</v>
      </c>
      <c r="H58" t="s">
        <v>619</v>
      </c>
      <c r="I58" t="s">
        <v>612</v>
      </c>
      <c r="J58">
        <v>0</v>
      </c>
      <c r="K58">
        <v>0</v>
      </c>
      <c r="L58">
        <v>55</v>
      </c>
      <c r="M58">
        <v>55</v>
      </c>
      <c r="N58">
        <v>55</v>
      </c>
      <c r="O58" t="s">
        <v>637</v>
      </c>
      <c r="P58" t="s">
        <v>613</v>
      </c>
      <c r="Q58" t="s">
        <v>614</v>
      </c>
      <c r="R58">
        <v>0</v>
      </c>
      <c r="S58" t="s">
        <v>614</v>
      </c>
      <c r="T58">
        <v>0</v>
      </c>
      <c r="U58" t="s">
        <v>615</v>
      </c>
      <c r="V58" t="s">
        <v>615</v>
      </c>
      <c r="W58">
        <v>-1</v>
      </c>
      <c r="X58" t="s">
        <v>616</v>
      </c>
      <c r="Y58" t="s">
        <v>617</v>
      </c>
      <c r="Z58">
        <v>0</v>
      </c>
    </row>
    <row r="59" spans="1:29" x14ac:dyDescent="0.25">
      <c r="A59" t="s">
        <v>192</v>
      </c>
      <c r="B59">
        <v>56</v>
      </c>
      <c r="C59" t="s">
        <v>798</v>
      </c>
      <c r="D59" t="s">
        <v>637</v>
      </c>
      <c r="E59" t="s">
        <v>607</v>
      </c>
      <c r="F59" t="s">
        <v>619</v>
      </c>
      <c r="G59" t="s">
        <v>619</v>
      </c>
      <c r="H59" t="s">
        <v>619</v>
      </c>
      <c r="I59" t="s">
        <v>612</v>
      </c>
      <c r="J59">
        <v>0</v>
      </c>
      <c r="K59">
        <v>0</v>
      </c>
      <c r="L59">
        <v>56</v>
      </c>
      <c r="M59">
        <v>56</v>
      </c>
      <c r="N59">
        <v>56</v>
      </c>
      <c r="O59" t="s">
        <v>637</v>
      </c>
      <c r="P59" t="s">
        <v>613</v>
      </c>
      <c r="Q59" t="s">
        <v>614</v>
      </c>
      <c r="R59">
        <v>0</v>
      </c>
      <c r="S59" t="s">
        <v>614</v>
      </c>
      <c r="T59">
        <v>0</v>
      </c>
      <c r="U59" t="s">
        <v>615</v>
      </c>
      <c r="V59" t="s">
        <v>615</v>
      </c>
      <c r="W59">
        <v>-1</v>
      </c>
      <c r="X59" t="s">
        <v>616</v>
      </c>
      <c r="Y59" t="s">
        <v>617</v>
      </c>
      <c r="Z59">
        <v>0</v>
      </c>
    </row>
    <row r="60" spans="1:29" x14ac:dyDescent="0.25">
      <c r="A60" t="s">
        <v>195</v>
      </c>
      <c r="B60">
        <v>57</v>
      </c>
      <c r="C60" t="s">
        <v>798</v>
      </c>
      <c r="D60" t="s">
        <v>637</v>
      </c>
      <c r="E60" t="s">
        <v>607</v>
      </c>
      <c r="F60" t="s">
        <v>619</v>
      </c>
      <c r="G60" t="s">
        <v>619</v>
      </c>
      <c r="H60" t="s">
        <v>619</v>
      </c>
      <c r="I60" t="s">
        <v>612</v>
      </c>
      <c r="J60">
        <v>0</v>
      </c>
      <c r="K60">
        <v>0</v>
      </c>
      <c r="L60">
        <v>57</v>
      </c>
      <c r="M60">
        <v>57</v>
      </c>
      <c r="N60">
        <v>57</v>
      </c>
      <c r="O60" t="s">
        <v>637</v>
      </c>
      <c r="P60" t="s">
        <v>613</v>
      </c>
      <c r="Q60" t="s">
        <v>614</v>
      </c>
      <c r="R60">
        <v>0</v>
      </c>
      <c r="S60" t="s">
        <v>614</v>
      </c>
      <c r="T60">
        <v>0</v>
      </c>
      <c r="U60" t="s">
        <v>615</v>
      </c>
      <c r="V60" t="s">
        <v>615</v>
      </c>
      <c r="W60">
        <v>-1</v>
      </c>
      <c r="X60" t="s">
        <v>616</v>
      </c>
      <c r="Y60" t="s">
        <v>617</v>
      </c>
      <c r="Z60">
        <v>0</v>
      </c>
    </row>
    <row r="61" spans="1:29" x14ac:dyDescent="0.25">
      <c r="A61" t="s">
        <v>164</v>
      </c>
      <c r="B61">
        <v>58</v>
      </c>
      <c r="C61" t="s">
        <v>798</v>
      </c>
      <c r="D61" t="s">
        <v>637</v>
      </c>
      <c r="E61" t="s">
        <v>607</v>
      </c>
      <c r="F61" t="s">
        <v>619</v>
      </c>
      <c r="G61" t="s">
        <v>619</v>
      </c>
      <c r="H61" t="s">
        <v>619</v>
      </c>
      <c r="I61" t="s">
        <v>612</v>
      </c>
      <c r="J61">
        <v>0</v>
      </c>
      <c r="K61">
        <v>0</v>
      </c>
      <c r="L61">
        <v>58</v>
      </c>
      <c r="M61">
        <v>58</v>
      </c>
      <c r="N61">
        <v>58</v>
      </c>
      <c r="O61" t="s">
        <v>637</v>
      </c>
      <c r="P61" t="s">
        <v>613</v>
      </c>
      <c r="Q61" t="s">
        <v>614</v>
      </c>
      <c r="R61">
        <v>0</v>
      </c>
      <c r="S61" t="s">
        <v>614</v>
      </c>
      <c r="T61">
        <v>0</v>
      </c>
      <c r="U61" t="s">
        <v>615</v>
      </c>
      <c r="V61" t="s">
        <v>615</v>
      </c>
      <c r="W61">
        <v>-1</v>
      </c>
      <c r="X61" t="s">
        <v>616</v>
      </c>
      <c r="Y61" t="s">
        <v>617</v>
      </c>
      <c r="Z61">
        <v>0</v>
      </c>
    </row>
    <row r="62" spans="1:29" x14ac:dyDescent="0.25">
      <c r="A62" t="s">
        <v>198</v>
      </c>
      <c r="B62">
        <v>59</v>
      </c>
      <c r="C62" t="s">
        <v>798</v>
      </c>
      <c r="D62" t="s">
        <v>637</v>
      </c>
      <c r="E62" t="s">
        <v>607</v>
      </c>
      <c r="F62" t="s">
        <v>619</v>
      </c>
      <c r="G62" t="s">
        <v>619</v>
      </c>
      <c r="H62" t="s">
        <v>619</v>
      </c>
      <c r="I62" t="s">
        <v>612</v>
      </c>
      <c r="J62">
        <v>0</v>
      </c>
      <c r="K62">
        <v>0</v>
      </c>
      <c r="L62">
        <v>59</v>
      </c>
      <c r="M62">
        <v>59</v>
      </c>
      <c r="N62">
        <v>59</v>
      </c>
      <c r="O62" t="s">
        <v>637</v>
      </c>
      <c r="P62" t="s">
        <v>613</v>
      </c>
      <c r="Q62" t="s">
        <v>614</v>
      </c>
      <c r="R62">
        <v>0</v>
      </c>
      <c r="S62" t="s">
        <v>614</v>
      </c>
      <c r="T62">
        <v>0</v>
      </c>
      <c r="U62" t="s">
        <v>615</v>
      </c>
      <c r="V62" t="s">
        <v>615</v>
      </c>
      <c r="W62">
        <v>-1</v>
      </c>
      <c r="X62" t="s">
        <v>616</v>
      </c>
      <c r="Y62" t="s">
        <v>617</v>
      </c>
      <c r="Z62">
        <v>0</v>
      </c>
    </row>
    <row r="63" spans="1:29" x14ac:dyDescent="0.25">
      <c r="A63" t="s">
        <v>167</v>
      </c>
      <c r="B63">
        <v>60</v>
      </c>
      <c r="C63" t="s">
        <v>625</v>
      </c>
      <c r="D63" t="s">
        <v>618</v>
      </c>
      <c r="E63" t="s">
        <v>607</v>
      </c>
      <c r="F63" t="s">
        <v>619</v>
      </c>
      <c r="G63" t="s">
        <v>803</v>
      </c>
      <c r="H63" t="s">
        <v>834</v>
      </c>
      <c r="I63" t="s">
        <v>804</v>
      </c>
      <c r="J63" t="s">
        <v>619</v>
      </c>
      <c r="K63" t="s">
        <v>608</v>
      </c>
      <c r="L63" t="s">
        <v>612</v>
      </c>
      <c r="M63">
        <v>0</v>
      </c>
      <c r="N63">
        <v>0</v>
      </c>
      <c r="O63">
        <v>60</v>
      </c>
      <c r="P63">
        <v>60</v>
      </c>
      <c r="Q63">
        <v>60</v>
      </c>
      <c r="R63" t="s">
        <v>618</v>
      </c>
      <c r="S63" t="s">
        <v>613</v>
      </c>
      <c r="T63" t="s">
        <v>614</v>
      </c>
      <c r="U63">
        <v>0</v>
      </c>
      <c r="V63" t="s">
        <v>614</v>
      </c>
      <c r="W63">
        <v>0</v>
      </c>
      <c r="X63" t="s">
        <v>615</v>
      </c>
      <c r="Y63" t="s">
        <v>615</v>
      </c>
      <c r="Z63">
        <v>-1</v>
      </c>
      <c r="AA63" t="s">
        <v>628</v>
      </c>
      <c r="AB63" t="s">
        <v>617</v>
      </c>
      <c r="AC63">
        <v>0</v>
      </c>
    </row>
    <row r="64" spans="1:29" x14ac:dyDescent="0.25">
      <c r="A64" t="s">
        <v>209</v>
      </c>
      <c r="B64">
        <v>61</v>
      </c>
      <c r="C64" t="s">
        <v>625</v>
      </c>
      <c r="D64" t="s">
        <v>629</v>
      </c>
      <c r="E64" t="s">
        <v>607</v>
      </c>
      <c r="F64" t="s">
        <v>619</v>
      </c>
      <c r="G64" t="s">
        <v>805</v>
      </c>
      <c r="H64" t="s">
        <v>835</v>
      </c>
      <c r="I64" t="s">
        <v>619</v>
      </c>
      <c r="J64" t="s">
        <v>619</v>
      </c>
      <c r="K64" t="s">
        <v>612</v>
      </c>
      <c r="L64">
        <v>0</v>
      </c>
      <c r="M64">
        <v>0</v>
      </c>
      <c r="N64">
        <v>61</v>
      </c>
      <c r="O64">
        <v>61</v>
      </c>
      <c r="P64">
        <v>61</v>
      </c>
      <c r="Q64" t="s">
        <v>629</v>
      </c>
      <c r="R64" t="s">
        <v>613</v>
      </c>
      <c r="S64" t="s">
        <v>614</v>
      </c>
      <c r="T64">
        <v>0</v>
      </c>
      <c r="U64" t="s">
        <v>614</v>
      </c>
      <c r="V64">
        <v>0</v>
      </c>
      <c r="W64" t="s">
        <v>615</v>
      </c>
      <c r="X64" t="s">
        <v>615</v>
      </c>
      <c r="Y64">
        <v>-1</v>
      </c>
      <c r="Z64" t="s">
        <v>628</v>
      </c>
      <c r="AA64" t="s">
        <v>617</v>
      </c>
      <c r="AB64">
        <v>0</v>
      </c>
    </row>
    <row r="65" spans="1:28" x14ac:dyDescent="0.25">
      <c r="A65" t="s">
        <v>215</v>
      </c>
      <c r="B65">
        <v>62</v>
      </c>
      <c r="C65" t="s">
        <v>798</v>
      </c>
      <c r="D65" t="s">
        <v>637</v>
      </c>
      <c r="E65" t="s">
        <v>607</v>
      </c>
      <c r="F65" t="s">
        <v>619</v>
      </c>
      <c r="G65" t="s">
        <v>619</v>
      </c>
      <c r="H65" t="s">
        <v>619</v>
      </c>
      <c r="I65" t="s">
        <v>612</v>
      </c>
      <c r="J65">
        <v>0</v>
      </c>
      <c r="K65">
        <v>0</v>
      </c>
      <c r="L65">
        <v>62</v>
      </c>
      <c r="M65">
        <v>62</v>
      </c>
      <c r="N65">
        <v>62</v>
      </c>
      <c r="O65" t="s">
        <v>637</v>
      </c>
      <c r="P65" t="s">
        <v>613</v>
      </c>
      <c r="Q65" t="s">
        <v>614</v>
      </c>
      <c r="R65">
        <v>0</v>
      </c>
      <c r="S65" t="s">
        <v>614</v>
      </c>
      <c r="T65">
        <v>0</v>
      </c>
      <c r="U65" t="s">
        <v>615</v>
      </c>
      <c r="V65" t="s">
        <v>615</v>
      </c>
      <c r="W65">
        <v>-1</v>
      </c>
      <c r="X65" t="s">
        <v>616</v>
      </c>
      <c r="Y65" t="s">
        <v>617</v>
      </c>
      <c r="Z65">
        <v>0</v>
      </c>
    </row>
    <row r="66" spans="1:28" x14ac:dyDescent="0.25">
      <c r="A66" t="s">
        <v>218</v>
      </c>
      <c r="B66">
        <v>63</v>
      </c>
      <c r="C66" t="s">
        <v>625</v>
      </c>
      <c r="D66" t="s">
        <v>629</v>
      </c>
      <c r="E66" t="s">
        <v>607</v>
      </c>
      <c r="F66" t="s">
        <v>619</v>
      </c>
      <c r="G66" t="s">
        <v>805</v>
      </c>
      <c r="H66" t="s">
        <v>835</v>
      </c>
      <c r="I66" t="s">
        <v>619</v>
      </c>
      <c r="J66" t="s">
        <v>619</v>
      </c>
      <c r="K66" t="s">
        <v>612</v>
      </c>
      <c r="L66">
        <v>0</v>
      </c>
      <c r="M66">
        <v>0</v>
      </c>
      <c r="N66">
        <v>63</v>
      </c>
      <c r="O66">
        <v>63</v>
      </c>
      <c r="P66">
        <v>63</v>
      </c>
      <c r="Q66" t="s">
        <v>629</v>
      </c>
      <c r="R66" t="s">
        <v>613</v>
      </c>
      <c r="S66" t="s">
        <v>614</v>
      </c>
      <c r="T66">
        <v>0</v>
      </c>
      <c r="U66" t="s">
        <v>614</v>
      </c>
      <c r="V66">
        <v>0</v>
      </c>
      <c r="W66" t="s">
        <v>615</v>
      </c>
      <c r="X66" t="s">
        <v>615</v>
      </c>
      <c r="Y66">
        <v>-1</v>
      </c>
      <c r="Z66" t="s">
        <v>628</v>
      </c>
      <c r="AA66" t="s">
        <v>617</v>
      </c>
      <c r="AB66">
        <v>0</v>
      </c>
    </row>
    <row r="67" spans="1:28" x14ac:dyDescent="0.25">
      <c r="A67" t="s">
        <v>222</v>
      </c>
      <c r="B67">
        <v>64</v>
      </c>
      <c r="C67" t="s">
        <v>798</v>
      </c>
      <c r="D67" t="s">
        <v>637</v>
      </c>
      <c r="E67" t="s">
        <v>607</v>
      </c>
      <c r="F67" t="s">
        <v>619</v>
      </c>
      <c r="G67" t="s">
        <v>619</v>
      </c>
      <c r="H67" t="s">
        <v>619</v>
      </c>
      <c r="I67" t="s">
        <v>612</v>
      </c>
      <c r="J67">
        <v>0</v>
      </c>
      <c r="K67">
        <v>0</v>
      </c>
      <c r="L67">
        <v>64</v>
      </c>
      <c r="M67">
        <v>64</v>
      </c>
      <c r="N67">
        <v>64</v>
      </c>
      <c r="O67" t="s">
        <v>637</v>
      </c>
      <c r="P67" t="s">
        <v>613</v>
      </c>
      <c r="Q67" t="s">
        <v>614</v>
      </c>
      <c r="R67">
        <v>0</v>
      </c>
      <c r="S67" t="s">
        <v>614</v>
      </c>
      <c r="T67">
        <v>0</v>
      </c>
      <c r="U67" t="s">
        <v>615</v>
      </c>
      <c r="V67" t="s">
        <v>615</v>
      </c>
      <c r="W67">
        <v>-1</v>
      </c>
      <c r="X67" t="s">
        <v>616</v>
      </c>
      <c r="Y67" t="s">
        <v>617</v>
      </c>
      <c r="Z67">
        <v>0</v>
      </c>
    </row>
    <row r="68" spans="1:28" x14ac:dyDescent="0.25">
      <c r="A68" t="s">
        <v>58</v>
      </c>
      <c r="B68">
        <v>65</v>
      </c>
      <c r="C68" t="s">
        <v>620</v>
      </c>
      <c r="D68" t="s">
        <v>637</v>
      </c>
      <c r="E68" t="s">
        <v>607</v>
      </c>
      <c r="F68" t="s">
        <v>619</v>
      </c>
      <c r="G68" t="s">
        <v>619</v>
      </c>
      <c r="H68" t="s">
        <v>619</v>
      </c>
      <c r="I68" t="s">
        <v>612</v>
      </c>
      <c r="J68">
        <v>0</v>
      </c>
      <c r="K68">
        <v>0</v>
      </c>
      <c r="L68">
        <v>65</v>
      </c>
      <c r="M68">
        <v>65</v>
      </c>
      <c r="N68">
        <v>65</v>
      </c>
      <c r="O68" t="s">
        <v>637</v>
      </c>
      <c r="P68" t="s">
        <v>613</v>
      </c>
      <c r="Q68" t="s">
        <v>614</v>
      </c>
      <c r="R68">
        <v>0</v>
      </c>
      <c r="S68" t="s">
        <v>614</v>
      </c>
      <c r="T68">
        <v>0</v>
      </c>
      <c r="U68" t="s">
        <v>615</v>
      </c>
      <c r="V68" t="s">
        <v>615</v>
      </c>
      <c r="W68">
        <v>-1</v>
      </c>
      <c r="X68" t="s">
        <v>806</v>
      </c>
      <c r="Y68" t="s">
        <v>617</v>
      </c>
      <c r="Z68">
        <v>0</v>
      </c>
    </row>
    <row r="69" spans="1:28" x14ac:dyDescent="0.25">
      <c r="A69" t="s">
        <v>52</v>
      </c>
      <c r="B69">
        <v>66</v>
      </c>
      <c r="C69" t="s">
        <v>462</v>
      </c>
      <c r="D69" t="s">
        <v>637</v>
      </c>
      <c r="E69" t="s">
        <v>607</v>
      </c>
      <c r="F69" t="s">
        <v>619</v>
      </c>
      <c r="G69" t="s">
        <v>619</v>
      </c>
      <c r="H69" t="s">
        <v>619</v>
      </c>
      <c r="I69" t="s">
        <v>612</v>
      </c>
      <c r="J69">
        <v>0</v>
      </c>
      <c r="K69">
        <v>0</v>
      </c>
      <c r="L69">
        <v>66</v>
      </c>
      <c r="M69">
        <v>66</v>
      </c>
      <c r="N69">
        <v>66</v>
      </c>
      <c r="O69" t="s">
        <v>637</v>
      </c>
      <c r="P69" t="s">
        <v>613</v>
      </c>
      <c r="Q69" t="s">
        <v>614</v>
      </c>
      <c r="R69">
        <v>0</v>
      </c>
      <c r="S69" t="s">
        <v>614</v>
      </c>
      <c r="T69">
        <v>0</v>
      </c>
      <c r="U69" t="s">
        <v>615</v>
      </c>
      <c r="V69" t="s">
        <v>615</v>
      </c>
      <c r="W69">
        <v>-1</v>
      </c>
      <c r="X69" t="s">
        <v>616</v>
      </c>
      <c r="Y69" t="s">
        <v>617</v>
      </c>
      <c r="Z69">
        <v>0</v>
      </c>
    </row>
    <row r="70" spans="1:28" x14ac:dyDescent="0.25">
      <c r="A70" t="s">
        <v>416</v>
      </c>
      <c r="B70">
        <v>67</v>
      </c>
      <c r="C70" t="s">
        <v>625</v>
      </c>
      <c r="D70" t="s">
        <v>606</v>
      </c>
      <c r="E70" t="s">
        <v>607</v>
      </c>
      <c r="F70" t="s">
        <v>619</v>
      </c>
      <c r="G70" t="s">
        <v>619</v>
      </c>
      <c r="H70" t="s">
        <v>619</v>
      </c>
      <c r="I70" t="s">
        <v>612</v>
      </c>
      <c r="J70">
        <v>0</v>
      </c>
      <c r="K70">
        <v>0</v>
      </c>
      <c r="L70">
        <v>67</v>
      </c>
      <c r="M70">
        <v>67</v>
      </c>
      <c r="N70">
        <v>67</v>
      </c>
      <c r="O70" t="s">
        <v>606</v>
      </c>
      <c r="P70" t="s">
        <v>613</v>
      </c>
      <c r="Q70" t="s">
        <v>614</v>
      </c>
      <c r="R70">
        <v>0</v>
      </c>
      <c r="S70" t="s">
        <v>614</v>
      </c>
      <c r="T70">
        <v>0</v>
      </c>
      <c r="U70" t="s">
        <v>615</v>
      </c>
      <c r="V70" t="s">
        <v>615</v>
      </c>
      <c r="W70">
        <v>-1</v>
      </c>
      <c r="X70" t="s">
        <v>628</v>
      </c>
      <c r="Y70" t="s">
        <v>617</v>
      </c>
      <c r="Z70">
        <v>0</v>
      </c>
    </row>
    <row r="71" spans="1:28" x14ac:dyDescent="0.25">
      <c r="A71" t="s">
        <v>152</v>
      </c>
      <c r="B71">
        <v>68</v>
      </c>
      <c r="C71" t="s">
        <v>625</v>
      </c>
      <c r="D71" t="s">
        <v>629</v>
      </c>
      <c r="E71" t="s">
        <v>607</v>
      </c>
      <c r="F71" t="s">
        <v>619</v>
      </c>
      <c r="G71" t="s">
        <v>807</v>
      </c>
      <c r="H71" t="s">
        <v>836</v>
      </c>
      <c r="I71" t="s">
        <v>619</v>
      </c>
      <c r="J71" t="s">
        <v>619</v>
      </c>
      <c r="K71" t="s">
        <v>612</v>
      </c>
      <c r="L71">
        <v>0</v>
      </c>
      <c r="M71">
        <v>0</v>
      </c>
      <c r="N71">
        <v>68</v>
      </c>
      <c r="O71">
        <v>68</v>
      </c>
      <c r="P71">
        <v>68</v>
      </c>
      <c r="Q71" t="s">
        <v>629</v>
      </c>
      <c r="R71" t="s">
        <v>613</v>
      </c>
      <c r="S71" t="s">
        <v>614</v>
      </c>
      <c r="T71">
        <v>0</v>
      </c>
      <c r="U71" t="s">
        <v>614</v>
      </c>
      <c r="V71">
        <v>0</v>
      </c>
      <c r="W71" t="s">
        <v>615</v>
      </c>
      <c r="X71" t="s">
        <v>615</v>
      </c>
      <c r="Y71">
        <v>-1</v>
      </c>
      <c r="Z71" t="s">
        <v>628</v>
      </c>
      <c r="AA71" t="s">
        <v>617</v>
      </c>
      <c r="AB71">
        <v>0</v>
      </c>
    </row>
    <row r="72" spans="1:28" x14ac:dyDescent="0.25">
      <c r="A72" t="s">
        <v>63</v>
      </c>
      <c r="B72">
        <v>69</v>
      </c>
      <c r="C72" t="s">
        <v>625</v>
      </c>
      <c r="D72" t="s">
        <v>637</v>
      </c>
      <c r="E72" t="s">
        <v>607</v>
      </c>
      <c r="F72" t="s">
        <v>619</v>
      </c>
      <c r="G72" t="s">
        <v>619</v>
      </c>
      <c r="H72" t="s">
        <v>619</v>
      </c>
      <c r="I72" t="s">
        <v>612</v>
      </c>
      <c r="J72">
        <v>0</v>
      </c>
      <c r="K72">
        <v>0</v>
      </c>
      <c r="L72">
        <v>69</v>
      </c>
      <c r="M72">
        <v>69</v>
      </c>
      <c r="N72">
        <v>69</v>
      </c>
      <c r="O72" t="s">
        <v>637</v>
      </c>
      <c r="P72" t="s">
        <v>613</v>
      </c>
      <c r="Q72" t="s">
        <v>614</v>
      </c>
      <c r="R72">
        <v>0</v>
      </c>
      <c r="S72" t="s">
        <v>614</v>
      </c>
      <c r="T72">
        <v>0</v>
      </c>
      <c r="U72" t="s">
        <v>615</v>
      </c>
      <c r="V72" t="s">
        <v>615</v>
      </c>
      <c r="W72">
        <v>-1</v>
      </c>
      <c r="X72" t="s">
        <v>628</v>
      </c>
      <c r="Y72" t="s">
        <v>617</v>
      </c>
      <c r="Z72">
        <v>0</v>
      </c>
    </row>
    <row r="73" spans="1:28" x14ac:dyDescent="0.25">
      <c r="A73" t="s">
        <v>306</v>
      </c>
      <c r="B73">
        <v>70</v>
      </c>
      <c r="C73" t="s">
        <v>625</v>
      </c>
      <c r="D73" t="s">
        <v>808</v>
      </c>
      <c r="E73" t="s">
        <v>607</v>
      </c>
      <c r="F73" t="s">
        <v>619</v>
      </c>
      <c r="G73" t="s">
        <v>837</v>
      </c>
      <c r="H73" t="s">
        <v>838</v>
      </c>
      <c r="I73" t="s">
        <v>619</v>
      </c>
      <c r="J73" t="s">
        <v>619</v>
      </c>
      <c r="K73" t="s">
        <v>612</v>
      </c>
      <c r="L73">
        <v>0</v>
      </c>
      <c r="M73">
        <v>0</v>
      </c>
      <c r="N73">
        <v>70</v>
      </c>
      <c r="O73">
        <v>70</v>
      </c>
      <c r="P73">
        <v>70</v>
      </c>
      <c r="Q73" t="s">
        <v>808</v>
      </c>
      <c r="R73" t="s">
        <v>613</v>
      </c>
      <c r="S73" t="s">
        <v>614</v>
      </c>
      <c r="T73">
        <v>0</v>
      </c>
      <c r="U73" t="s">
        <v>614</v>
      </c>
      <c r="V73">
        <v>0</v>
      </c>
      <c r="W73" t="s">
        <v>615</v>
      </c>
      <c r="X73" t="s">
        <v>615</v>
      </c>
      <c r="Y73">
        <v>-1</v>
      </c>
      <c r="Z73" t="s">
        <v>628</v>
      </c>
      <c r="AA73" t="s">
        <v>617</v>
      </c>
      <c r="AB73">
        <v>0</v>
      </c>
    </row>
    <row r="74" spans="1:28" x14ac:dyDescent="0.25">
      <c r="A74" t="s">
        <v>311</v>
      </c>
      <c r="B74">
        <v>71</v>
      </c>
      <c r="C74" t="s">
        <v>625</v>
      </c>
      <c r="D74" t="s">
        <v>637</v>
      </c>
      <c r="E74" t="s">
        <v>607</v>
      </c>
      <c r="F74" t="s">
        <v>619</v>
      </c>
      <c r="G74" t="s">
        <v>810</v>
      </c>
      <c r="H74" t="s">
        <v>839</v>
      </c>
      <c r="I74" t="s">
        <v>619</v>
      </c>
      <c r="J74" t="s">
        <v>619</v>
      </c>
      <c r="K74" t="s">
        <v>612</v>
      </c>
      <c r="L74">
        <v>0</v>
      </c>
      <c r="M74">
        <v>0</v>
      </c>
      <c r="N74">
        <v>71</v>
      </c>
      <c r="O74">
        <v>71</v>
      </c>
      <c r="P74">
        <v>71</v>
      </c>
      <c r="Q74" t="s">
        <v>637</v>
      </c>
      <c r="R74" t="s">
        <v>613</v>
      </c>
      <c r="S74" t="s">
        <v>614</v>
      </c>
      <c r="T74">
        <v>0</v>
      </c>
      <c r="U74" t="s">
        <v>614</v>
      </c>
      <c r="V74">
        <v>0</v>
      </c>
      <c r="W74" t="s">
        <v>615</v>
      </c>
      <c r="X74" t="s">
        <v>615</v>
      </c>
      <c r="Y74">
        <v>-1</v>
      </c>
      <c r="Z74" t="s">
        <v>628</v>
      </c>
      <c r="AA74" t="s">
        <v>617</v>
      </c>
      <c r="AB74">
        <v>0</v>
      </c>
    </row>
    <row r="75" spans="1:28" x14ac:dyDescent="0.25">
      <c r="A75" t="s">
        <v>315</v>
      </c>
      <c r="B75">
        <v>72</v>
      </c>
      <c r="C75" t="s">
        <v>625</v>
      </c>
      <c r="D75" t="s">
        <v>606</v>
      </c>
      <c r="E75" t="s">
        <v>607</v>
      </c>
      <c r="F75" t="s">
        <v>619</v>
      </c>
      <c r="G75" t="s">
        <v>619</v>
      </c>
      <c r="H75" t="s">
        <v>619</v>
      </c>
      <c r="I75" t="s">
        <v>612</v>
      </c>
      <c r="J75">
        <v>0</v>
      </c>
      <c r="K75">
        <v>0</v>
      </c>
      <c r="L75">
        <v>72</v>
      </c>
      <c r="M75">
        <v>72</v>
      </c>
      <c r="N75">
        <v>72</v>
      </c>
      <c r="O75" t="s">
        <v>606</v>
      </c>
      <c r="P75" t="s">
        <v>613</v>
      </c>
      <c r="Q75" t="s">
        <v>614</v>
      </c>
      <c r="R75">
        <v>0</v>
      </c>
      <c r="S75" t="s">
        <v>614</v>
      </c>
      <c r="T75">
        <v>0</v>
      </c>
      <c r="U75" t="s">
        <v>615</v>
      </c>
      <c r="V75" t="s">
        <v>615</v>
      </c>
      <c r="W75">
        <v>-1</v>
      </c>
      <c r="X75" t="s">
        <v>628</v>
      </c>
      <c r="Y75" t="s">
        <v>617</v>
      </c>
      <c r="Z75">
        <v>0</v>
      </c>
    </row>
    <row r="76" spans="1:28" x14ac:dyDescent="0.25">
      <c r="A76" t="s">
        <v>319</v>
      </c>
      <c r="B76">
        <v>73</v>
      </c>
      <c r="C76" t="s">
        <v>625</v>
      </c>
      <c r="D76" t="s">
        <v>606</v>
      </c>
      <c r="E76" t="s">
        <v>607</v>
      </c>
      <c r="F76" t="s">
        <v>619</v>
      </c>
      <c r="G76" t="s">
        <v>840</v>
      </c>
      <c r="H76" t="s">
        <v>841</v>
      </c>
      <c r="I76" t="s">
        <v>619</v>
      </c>
      <c r="J76" t="s">
        <v>619</v>
      </c>
      <c r="K76" t="s">
        <v>612</v>
      </c>
      <c r="L76">
        <v>0</v>
      </c>
      <c r="M76">
        <v>0</v>
      </c>
      <c r="N76">
        <v>73</v>
      </c>
      <c r="O76">
        <v>73</v>
      </c>
      <c r="P76">
        <v>73</v>
      </c>
      <c r="Q76" t="s">
        <v>606</v>
      </c>
      <c r="R76" t="s">
        <v>613</v>
      </c>
      <c r="S76" t="s">
        <v>614</v>
      </c>
      <c r="T76">
        <v>0</v>
      </c>
      <c r="U76" t="s">
        <v>614</v>
      </c>
      <c r="V76">
        <v>0</v>
      </c>
      <c r="W76" t="s">
        <v>615</v>
      </c>
      <c r="X76" t="s">
        <v>615</v>
      </c>
      <c r="Y76">
        <v>-1</v>
      </c>
      <c r="Z76" t="s">
        <v>628</v>
      </c>
      <c r="AA76" t="s">
        <v>617</v>
      </c>
      <c r="AB76">
        <v>0</v>
      </c>
    </row>
    <row r="77" spans="1:28" x14ac:dyDescent="0.25">
      <c r="A77" t="s">
        <v>323</v>
      </c>
      <c r="B77">
        <v>74</v>
      </c>
      <c r="C77" t="s">
        <v>625</v>
      </c>
      <c r="D77" t="s">
        <v>606</v>
      </c>
      <c r="E77" t="s">
        <v>607</v>
      </c>
      <c r="F77" t="s">
        <v>619</v>
      </c>
      <c r="G77" t="s">
        <v>842</v>
      </c>
      <c r="H77" t="s">
        <v>843</v>
      </c>
      <c r="I77" t="s">
        <v>619</v>
      </c>
      <c r="J77" t="s">
        <v>619</v>
      </c>
      <c r="K77" t="s">
        <v>612</v>
      </c>
      <c r="L77">
        <v>0</v>
      </c>
      <c r="M77">
        <v>0</v>
      </c>
      <c r="N77">
        <v>74</v>
      </c>
      <c r="O77">
        <v>74</v>
      </c>
      <c r="P77">
        <v>74</v>
      </c>
      <c r="Q77" t="s">
        <v>606</v>
      </c>
      <c r="R77" t="s">
        <v>613</v>
      </c>
      <c r="S77" t="s">
        <v>614</v>
      </c>
      <c r="T77">
        <v>0</v>
      </c>
      <c r="U77" t="s">
        <v>614</v>
      </c>
      <c r="V77">
        <v>0</v>
      </c>
      <c r="W77" t="s">
        <v>615</v>
      </c>
      <c r="X77" t="s">
        <v>615</v>
      </c>
      <c r="Y77">
        <v>-1</v>
      </c>
      <c r="Z77" t="s">
        <v>628</v>
      </c>
      <c r="AA77" t="s">
        <v>617</v>
      </c>
      <c r="AB77">
        <v>0</v>
      </c>
    </row>
    <row r="78" spans="1:28" x14ac:dyDescent="0.25">
      <c r="A78" t="s">
        <v>327</v>
      </c>
      <c r="B78">
        <v>75</v>
      </c>
      <c r="C78" t="s">
        <v>625</v>
      </c>
      <c r="D78" t="s">
        <v>606</v>
      </c>
      <c r="E78" t="s">
        <v>607</v>
      </c>
      <c r="F78" t="s">
        <v>619</v>
      </c>
      <c r="G78" t="s">
        <v>844</v>
      </c>
      <c r="H78" t="s">
        <v>845</v>
      </c>
      <c r="I78" t="s">
        <v>619</v>
      </c>
      <c r="J78" t="s">
        <v>619</v>
      </c>
      <c r="K78" t="s">
        <v>612</v>
      </c>
      <c r="L78">
        <v>0</v>
      </c>
      <c r="M78">
        <v>0</v>
      </c>
      <c r="N78">
        <v>75</v>
      </c>
      <c r="O78">
        <v>75</v>
      </c>
      <c r="P78">
        <v>75</v>
      </c>
      <c r="Q78" t="s">
        <v>606</v>
      </c>
      <c r="R78" t="s">
        <v>613</v>
      </c>
      <c r="S78" t="s">
        <v>614</v>
      </c>
      <c r="T78">
        <v>0</v>
      </c>
      <c r="U78" t="s">
        <v>614</v>
      </c>
      <c r="V78">
        <v>0</v>
      </c>
      <c r="W78" t="s">
        <v>615</v>
      </c>
      <c r="X78" t="s">
        <v>615</v>
      </c>
      <c r="Y78">
        <v>-1</v>
      </c>
      <c r="Z78" t="s">
        <v>628</v>
      </c>
      <c r="AA78" t="s">
        <v>617</v>
      </c>
      <c r="AB78">
        <v>0</v>
      </c>
    </row>
    <row r="79" spans="1:28" x14ac:dyDescent="0.25">
      <c r="A79" t="s">
        <v>331</v>
      </c>
      <c r="B79">
        <v>76</v>
      </c>
      <c r="C79" t="s">
        <v>625</v>
      </c>
      <c r="D79" t="s">
        <v>606</v>
      </c>
      <c r="E79" t="s">
        <v>607</v>
      </c>
      <c r="F79" t="s">
        <v>619</v>
      </c>
      <c r="G79" t="s">
        <v>844</v>
      </c>
      <c r="H79" t="s">
        <v>845</v>
      </c>
      <c r="I79" t="s">
        <v>619</v>
      </c>
      <c r="J79" t="s">
        <v>619</v>
      </c>
      <c r="K79" t="s">
        <v>612</v>
      </c>
      <c r="L79">
        <v>0</v>
      </c>
      <c r="M79">
        <v>0</v>
      </c>
      <c r="N79">
        <v>76</v>
      </c>
      <c r="O79">
        <v>76</v>
      </c>
      <c r="P79">
        <v>76</v>
      </c>
      <c r="Q79" t="s">
        <v>606</v>
      </c>
      <c r="R79" t="s">
        <v>613</v>
      </c>
      <c r="S79" t="s">
        <v>614</v>
      </c>
      <c r="T79">
        <v>0</v>
      </c>
      <c r="U79" t="s">
        <v>614</v>
      </c>
      <c r="V79">
        <v>0</v>
      </c>
      <c r="W79" t="s">
        <v>615</v>
      </c>
      <c r="X79" t="s">
        <v>615</v>
      </c>
      <c r="Y79">
        <v>-1</v>
      </c>
      <c r="Z79" t="s">
        <v>628</v>
      </c>
      <c r="AA79" t="s">
        <v>617</v>
      </c>
      <c r="AB79">
        <v>0</v>
      </c>
    </row>
    <row r="80" spans="1:28" x14ac:dyDescent="0.25">
      <c r="A80" t="s">
        <v>334</v>
      </c>
      <c r="B80">
        <v>77</v>
      </c>
      <c r="C80" t="s">
        <v>625</v>
      </c>
      <c r="D80" t="s">
        <v>606</v>
      </c>
      <c r="E80" t="s">
        <v>607</v>
      </c>
      <c r="F80" t="s">
        <v>619</v>
      </c>
      <c r="G80" t="s">
        <v>846</v>
      </c>
      <c r="H80" t="s">
        <v>847</v>
      </c>
      <c r="I80" t="s">
        <v>619</v>
      </c>
      <c r="J80" t="s">
        <v>619</v>
      </c>
      <c r="K80" t="s">
        <v>612</v>
      </c>
      <c r="L80">
        <v>0</v>
      </c>
      <c r="M80">
        <v>0</v>
      </c>
      <c r="N80">
        <v>77</v>
      </c>
      <c r="O80">
        <v>77</v>
      </c>
      <c r="P80">
        <v>77</v>
      </c>
      <c r="Q80" t="s">
        <v>606</v>
      </c>
      <c r="R80" t="s">
        <v>613</v>
      </c>
      <c r="S80" t="s">
        <v>614</v>
      </c>
      <c r="T80">
        <v>0</v>
      </c>
      <c r="U80" t="s">
        <v>614</v>
      </c>
      <c r="V80">
        <v>0</v>
      </c>
      <c r="W80" t="s">
        <v>615</v>
      </c>
      <c r="X80" t="s">
        <v>615</v>
      </c>
      <c r="Y80">
        <v>-1</v>
      </c>
      <c r="Z80" t="s">
        <v>628</v>
      </c>
      <c r="AA80" t="s">
        <v>617</v>
      </c>
      <c r="AB80">
        <v>0</v>
      </c>
    </row>
    <row r="81" spans="1:28" x14ac:dyDescent="0.25">
      <c r="A81" t="s">
        <v>369</v>
      </c>
      <c r="B81">
        <v>78</v>
      </c>
      <c r="C81" t="s">
        <v>625</v>
      </c>
      <c r="D81" t="s">
        <v>606</v>
      </c>
      <c r="E81" t="s">
        <v>607</v>
      </c>
      <c r="F81" t="s">
        <v>619</v>
      </c>
      <c r="G81" t="s">
        <v>619</v>
      </c>
      <c r="H81" t="s">
        <v>619</v>
      </c>
      <c r="I81" t="s">
        <v>612</v>
      </c>
      <c r="J81">
        <v>0</v>
      </c>
      <c r="K81">
        <v>0</v>
      </c>
      <c r="L81">
        <v>78</v>
      </c>
      <c r="M81">
        <v>78</v>
      </c>
      <c r="N81">
        <v>78</v>
      </c>
      <c r="O81" t="s">
        <v>606</v>
      </c>
      <c r="P81" t="s">
        <v>613</v>
      </c>
      <c r="Q81" t="s">
        <v>614</v>
      </c>
      <c r="R81">
        <v>0</v>
      </c>
      <c r="S81" t="s">
        <v>614</v>
      </c>
      <c r="T81">
        <v>0</v>
      </c>
      <c r="U81" t="s">
        <v>615</v>
      </c>
      <c r="V81" t="s">
        <v>615</v>
      </c>
      <c r="W81">
        <v>-1</v>
      </c>
      <c r="X81" t="s">
        <v>628</v>
      </c>
      <c r="Y81" t="s">
        <v>617</v>
      </c>
      <c r="Z81">
        <v>0</v>
      </c>
    </row>
    <row r="82" spans="1:28" x14ac:dyDescent="0.25">
      <c r="A82" t="s">
        <v>343</v>
      </c>
      <c r="B82">
        <v>79</v>
      </c>
      <c r="C82" t="s">
        <v>625</v>
      </c>
      <c r="D82" t="s">
        <v>606</v>
      </c>
      <c r="E82" t="s">
        <v>607</v>
      </c>
      <c r="F82" t="s">
        <v>619</v>
      </c>
      <c r="G82" t="s">
        <v>848</v>
      </c>
      <c r="H82" t="s">
        <v>849</v>
      </c>
      <c r="I82" t="s">
        <v>619</v>
      </c>
      <c r="J82" t="s">
        <v>619</v>
      </c>
      <c r="K82" t="s">
        <v>612</v>
      </c>
      <c r="L82">
        <v>0</v>
      </c>
      <c r="M82">
        <v>0</v>
      </c>
      <c r="N82">
        <v>79</v>
      </c>
      <c r="O82">
        <v>79</v>
      </c>
      <c r="P82">
        <v>79</v>
      </c>
      <c r="Q82" t="s">
        <v>606</v>
      </c>
      <c r="R82" t="s">
        <v>613</v>
      </c>
      <c r="S82" t="s">
        <v>614</v>
      </c>
      <c r="T82">
        <v>0</v>
      </c>
      <c r="U82" t="s">
        <v>614</v>
      </c>
      <c r="V82">
        <v>0</v>
      </c>
      <c r="W82" t="s">
        <v>615</v>
      </c>
      <c r="X82" t="s">
        <v>615</v>
      </c>
      <c r="Y82">
        <v>-1</v>
      </c>
      <c r="Z82" t="s">
        <v>628</v>
      </c>
      <c r="AA82" t="s">
        <v>617</v>
      </c>
      <c r="AB82">
        <v>0</v>
      </c>
    </row>
    <row r="83" spans="1:28" x14ac:dyDescent="0.25">
      <c r="A83" t="s">
        <v>351</v>
      </c>
      <c r="B83">
        <v>80</v>
      </c>
      <c r="C83" t="s">
        <v>625</v>
      </c>
      <c r="D83" t="s">
        <v>606</v>
      </c>
      <c r="E83" t="s">
        <v>607</v>
      </c>
      <c r="F83" t="s">
        <v>619</v>
      </c>
      <c r="G83" t="s">
        <v>850</v>
      </c>
      <c r="H83" t="s">
        <v>851</v>
      </c>
      <c r="I83" t="s">
        <v>619</v>
      </c>
      <c r="J83" t="s">
        <v>619</v>
      </c>
      <c r="K83" t="s">
        <v>612</v>
      </c>
      <c r="L83">
        <v>0</v>
      </c>
      <c r="M83">
        <v>0</v>
      </c>
      <c r="N83">
        <v>80</v>
      </c>
      <c r="O83">
        <v>80</v>
      </c>
      <c r="P83">
        <v>80</v>
      </c>
      <c r="Q83" t="s">
        <v>606</v>
      </c>
      <c r="R83" t="s">
        <v>613</v>
      </c>
      <c r="S83" t="s">
        <v>614</v>
      </c>
      <c r="T83">
        <v>0</v>
      </c>
      <c r="U83" t="s">
        <v>614</v>
      </c>
      <c r="V83">
        <v>0</v>
      </c>
      <c r="W83" t="s">
        <v>615</v>
      </c>
      <c r="X83" t="s">
        <v>615</v>
      </c>
      <c r="Y83">
        <v>-1</v>
      </c>
      <c r="Z83" t="s">
        <v>628</v>
      </c>
      <c r="AA83" t="s">
        <v>617</v>
      </c>
      <c r="AB83">
        <v>0</v>
      </c>
    </row>
    <row r="84" spans="1:28" x14ac:dyDescent="0.25">
      <c r="A84" t="s">
        <v>358</v>
      </c>
      <c r="B84">
        <v>81</v>
      </c>
      <c r="C84" t="s">
        <v>625</v>
      </c>
      <c r="D84" t="s">
        <v>606</v>
      </c>
      <c r="E84" t="s">
        <v>607</v>
      </c>
      <c r="F84" t="s">
        <v>619</v>
      </c>
      <c r="G84" t="s">
        <v>852</v>
      </c>
      <c r="H84" t="s">
        <v>853</v>
      </c>
      <c r="I84" t="s">
        <v>619</v>
      </c>
      <c r="J84" t="s">
        <v>619</v>
      </c>
      <c r="K84" t="s">
        <v>612</v>
      </c>
      <c r="L84">
        <v>0</v>
      </c>
      <c r="M84">
        <v>0</v>
      </c>
      <c r="N84">
        <v>81</v>
      </c>
      <c r="O84">
        <v>81</v>
      </c>
      <c r="P84">
        <v>81</v>
      </c>
      <c r="Q84" t="s">
        <v>606</v>
      </c>
      <c r="R84" t="s">
        <v>613</v>
      </c>
      <c r="S84" t="s">
        <v>614</v>
      </c>
      <c r="T84">
        <v>0</v>
      </c>
      <c r="U84" t="s">
        <v>614</v>
      </c>
      <c r="V84">
        <v>0</v>
      </c>
      <c r="W84" t="s">
        <v>615</v>
      </c>
      <c r="X84" t="s">
        <v>615</v>
      </c>
      <c r="Y84">
        <v>-1</v>
      </c>
      <c r="Z84" t="s">
        <v>628</v>
      </c>
      <c r="AA84" t="s">
        <v>617</v>
      </c>
      <c r="AB84">
        <v>0</v>
      </c>
    </row>
    <row r="85" spans="1:28" x14ac:dyDescent="0.25">
      <c r="A85" t="s">
        <v>365</v>
      </c>
      <c r="B85">
        <v>82</v>
      </c>
      <c r="C85" t="s">
        <v>625</v>
      </c>
      <c r="D85" t="s">
        <v>606</v>
      </c>
      <c r="E85" t="s">
        <v>607</v>
      </c>
      <c r="F85" t="s">
        <v>619</v>
      </c>
      <c r="G85" t="s">
        <v>854</v>
      </c>
      <c r="H85" t="s">
        <v>855</v>
      </c>
      <c r="I85" t="s">
        <v>619</v>
      </c>
      <c r="J85" t="s">
        <v>619</v>
      </c>
      <c r="K85" t="s">
        <v>612</v>
      </c>
      <c r="L85">
        <v>0</v>
      </c>
      <c r="M85">
        <v>0</v>
      </c>
      <c r="N85">
        <v>82</v>
      </c>
      <c r="O85">
        <v>82</v>
      </c>
      <c r="P85">
        <v>82</v>
      </c>
      <c r="Q85" t="s">
        <v>606</v>
      </c>
      <c r="R85" t="s">
        <v>613</v>
      </c>
      <c r="S85" t="s">
        <v>614</v>
      </c>
      <c r="T85">
        <v>0</v>
      </c>
      <c r="U85" t="s">
        <v>614</v>
      </c>
      <c r="V85">
        <v>0</v>
      </c>
      <c r="W85" t="s">
        <v>615</v>
      </c>
      <c r="X85" t="s">
        <v>615</v>
      </c>
      <c r="Y85">
        <v>-1</v>
      </c>
      <c r="Z85" t="s">
        <v>628</v>
      </c>
      <c r="AA85" t="s">
        <v>617</v>
      </c>
      <c r="AB85">
        <v>0</v>
      </c>
    </row>
    <row r="86" spans="1:28" x14ac:dyDescent="0.25">
      <c r="A86" t="s">
        <v>338</v>
      </c>
      <c r="B86">
        <v>83</v>
      </c>
      <c r="C86" t="s">
        <v>625</v>
      </c>
      <c r="D86" t="s">
        <v>629</v>
      </c>
      <c r="E86" t="s">
        <v>607</v>
      </c>
      <c r="F86" t="s">
        <v>619</v>
      </c>
      <c r="G86" t="s">
        <v>856</v>
      </c>
      <c r="H86" t="s">
        <v>857</v>
      </c>
      <c r="I86" t="s">
        <v>619</v>
      </c>
      <c r="J86" t="s">
        <v>619</v>
      </c>
      <c r="K86" t="s">
        <v>612</v>
      </c>
      <c r="L86">
        <v>0</v>
      </c>
      <c r="M86">
        <v>0</v>
      </c>
      <c r="N86">
        <v>83</v>
      </c>
      <c r="O86">
        <v>83</v>
      </c>
      <c r="P86">
        <v>83</v>
      </c>
      <c r="Q86" t="s">
        <v>629</v>
      </c>
      <c r="R86" t="s">
        <v>613</v>
      </c>
      <c r="S86" t="s">
        <v>614</v>
      </c>
      <c r="T86">
        <v>0</v>
      </c>
      <c r="U86" t="s">
        <v>614</v>
      </c>
      <c r="V86">
        <v>0</v>
      </c>
      <c r="W86" t="s">
        <v>615</v>
      </c>
      <c r="X86" t="s">
        <v>615</v>
      </c>
      <c r="Y86">
        <v>-1</v>
      </c>
      <c r="Z86" t="s">
        <v>628</v>
      </c>
      <c r="AA86" t="s">
        <v>617</v>
      </c>
      <c r="AB86">
        <v>0</v>
      </c>
    </row>
    <row r="87" spans="1:28" x14ac:dyDescent="0.25">
      <c r="A87" t="s">
        <v>347</v>
      </c>
      <c r="B87">
        <v>84</v>
      </c>
      <c r="C87" t="s">
        <v>625</v>
      </c>
      <c r="D87" t="s">
        <v>629</v>
      </c>
      <c r="E87" t="s">
        <v>607</v>
      </c>
      <c r="F87" t="s">
        <v>619</v>
      </c>
      <c r="G87" t="s">
        <v>856</v>
      </c>
      <c r="H87" t="s">
        <v>857</v>
      </c>
      <c r="I87" t="s">
        <v>619</v>
      </c>
      <c r="J87" t="s">
        <v>619</v>
      </c>
      <c r="K87" t="s">
        <v>612</v>
      </c>
      <c r="L87">
        <v>0</v>
      </c>
      <c r="M87">
        <v>0</v>
      </c>
      <c r="N87">
        <v>84</v>
      </c>
      <c r="O87">
        <v>84</v>
      </c>
      <c r="P87">
        <v>84</v>
      </c>
      <c r="Q87" t="s">
        <v>629</v>
      </c>
      <c r="R87" t="s">
        <v>613</v>
      </c>
      <c r="S87" t="s">
        <v>614</v>
      </c>
      <c r="T87">
        <v>0</v>
      </c>
      <c r="U87" t="s">
        <v>614</v>
      </c>
      <c r="V87">
        <v>0</v>
      </c>
      <c r="W87" t="s">
        <v>615</v>
      </c>
      <c r="X87" t="s">
        <v>615</v>
      </c>
      <c r="Y87">
        <v>-1</v>
      </c>
      <c r="Z87" t="s">
        <v>628</v>
      </c>
      <c r="AA87" t="s">
        <v>617</v>
      </c>
      <c r="AB87">
        <v>0</v>
      </c>
    </row>
    <row r="88" spans="1:28" x14ac:dyDescent="0.25">
      <c r="A88" t="s">
        <v>355</v>
      </c>
      <c r="B88">
        <v>85</v>
      </c>
      <c r="C88" t="s">
        <v>625</v>
      </c>
      <c r="D88" t="s">
        <v>629</v>
      </c>
      <c r="E88" t="s">
        <v>607</v>
      </c>
      <c r="F88" t="s">
        <v>619</v>
      </c>
      <c r="G88" t="s">
        <v>856</v>
      </c>
      <c r="H88" t="s">
        <v>857</v>
      </c>
      <c r="I88" t="s">
        <v>619</v>
      </c>
      <c r="J88" t="s">
        <v>619</v>
      </c>
      <c r="K88" t="s">
        <v>612</v>
      </c>
      <c r="L88">
        <v>0</v>
      </c>
      <c r="M88">
        <v>0</v>
      </c>
      <c r="N88">
        <v>85</v>
      </c>
      <c r="O88">
        <v>85</v>
      </c>
      <c r="P88">
        <v>85</v>
      </c>
      <c r="Q88" t="s">
        <v>629</v>
      </c>
      <c r="R88" t="s">
        <v>613</v>
      </c>
      <c r="S88" t="s">
        <v>614</v>
      </c>
      <c r="T88">
        <v>0</v>
      </c>
      <c r="U88" t="s">
        <v>614</v>
      </c>
      <c r="V88">
        <v>0</v>
      </c>
      <c r="W88" t="s">
        <v>615</v>
      </c>
      <c r="X88" t="s">
        <v>615</v>
      </c>
      <c r="Y88">
        <v>-1</v>
      </c>
      <c r="Z88" t="s">
        <v>628</v>
      </c>
      <c r="AA88" t="s">
        <v>617</v>
      </c>
      <c r="AB88">
        <v>0</v>
      </c>
    </row>
    <row r="89" spans="1:28" x14ac:dyDescent="0.25">
      <c r="A89" t="s">
        <v>362</v>
      </c>
      <c r="B89">
        <v>86</v>
      </c>
      <c r="C89" t="s">
        <v>625</v>
      </c>
      <c r="D89" t="s">
        <v>629</v>
      </c>
      <c r="E89" t="s">
        <v>607</v>
      </c>
      <c r="F89" t="s">
        <v>619</v>
      </c>
      <c r="G89" t="s">
        <v>856</v>
      </c>
      <c r="H89" t="s">
        <v>857</v>
      </c>
      <c r="I89" t="s">
        <v>619</v>
      </c>
      <c r="J89" t="s">
        <v>619</v>
      </c>
      <c r="K89" t="s">
        <v>612</v>
      </c>
      <c r="L89">
        <v>0</v>
      </c>
      <c r="M89">
        <v>0</v>
      </c>
      <c r="N89">
        <v>86</v>
      </c>
      <c r="O89">
        <v>86</v>
      </c>
      <c r="P89">
        <v>86</v>
      </c>
      <c r="Q89" t="s">
        <v>629</v>
      </c>
      <c r="R89" t="s">
        <v>613</v>
      </c>
      <c r="S89" t="s">
        <v>614</v>
      </c>
      <c r="T89">
        <v>0</v>
      </c>
      <c r="U89" t="s">
        <v>614</v>
      </c>
      <c r="V89">
        <v>0</v>
      </c>
      <c r="W89" t="s">
        <v>615</v>
      </c>
      <c r="X89" t="s">
        <v>615</v>
      </c>
      <c r="Y89">
        <v>-1</v>
      </c>
      <c r="Z89" t="s">
        <v>628</v>
      </c>
      <c r="AA89" t="s">
        <v>617</v>
      </c>
      <c r="AB89">
        <v>0</v>
      </c>
    </row>
    <row r="90" spans="1:28" x14ac:dyDescent="0.25">
      <c r="A90" t="s">
        <v>374</v>
      </c>
      <c r="B90">
        <v>87</v>
      </c>
      <c r="C90" t="s">
        <v>625</v>
      </c>
      <c r="D90" t="s">
        <v>606</v>
      </c>
      <c r="E90" t="s">
        <v>607</v>
      </c>
      <c r="F90" t="s">
        <v>619</v>
      </c>
      <c r="G90" t="s">
        <v>858</v>
      </c>
      <c r="H90" t="s">
        <v>859</v>
      </c>
      <c r="I90" t="s">
        <v>619</v>
      </c>
      <c r="J90" t="s">
        <v>619</v>
      </c>
      <c r="K90" t="s">
        <v>612</v>
      </c>
      <c r="L90">
        <v>0</v>
      </c>
      <c r="M90">
        <v>0</v>
      </c>
      <c r="N90">
        <v>87</v>
      </c>
      <c r="O90">
        <v>87</v>
      </c>
      <c r="P90">
        <v>87</v>
      </c>
      <c r="Q90" t="s">
        <v>606</v>
      </c>
      <c r="R90" t="s">
        <v>613</v>
      </c>
      <c r="S90" t="s">
        <v>614</v>
      </c>
      <c r="T90">
        <v>0</v>
      </c>
      <c r="U90" t="s">
        <v>614</v>
      </c>
      <c r="V90">
        <v>0</v>
      </c>
      <c r="W90" t="s">
        <v>615</v>
      </c>
      <c r="X90" t="s">
        <v>615</v>
      </c>
      <c r="Y90">
        <v>-1</v>
      </c>
      <c r="Z90" t="s">
        <v>628</v>
      </c>
      <c r="AA90" t="s">
        <v>617</v>
      </c>
      <c r="AB90">
        <v>0</v>
      </c>
    </row>
    <row r="91" spans="1:28" x14ac:dyDescent="0.25">
      <c r="A91" t="s">
        <v>379</v>
      </c>
      <c r="B91">
        <v>88</v>
      </c>
      <c r="C91" t="s">
        <v>625</v>
      </c>
      <c r="D91" t="s">
        <v>606</v>
      </c>
      <c r="E91" t="s">
        <v>607</v>
      </c>
      <c r="F91" t="s">
        <v>619</v>
      </c>
      <c r="G91" t="s">
        <v>860</v>
      </c>
      <c r="H91" t="s">
        <v>861</v>
      </c>
      <c r="I91" t="s">
        <v>619</v>
      </c>
      <c r="J91" t="s">
        <v>619</v>
      </c>
      <c r="K91" t="s">
        <v>612</v>
      </c>
      <c r="L91">
        <v>0</v>
      </c>
      <c r="M91">
        <v>0</v>
      </c>
      <c r="N91">
        <v>88</v>
      </c>
      <c r="O91">
        <v>88</v>
      </c>
      <c r="P91">
        <v>88</v>
      </c>
      <c r="Q91" t="s">
        <v>606</v>
      </c>
      <c r="R91" t="s">
        <v>613</v>
      </c>
      <c r="S91" t="s">
        <v>614</v>
      </c>
      <c r="T91">
        <v>0</v>
      </c>
      <c r="U91" t="s">
        <v>614</v>
      </c>
      <c r="V91">
        <v>0</v>
      </c>
      <c r="W91" t="s">
        <v>615</v>
      </c>
      <c r="X91" t="s">
        <v>615</v>
      </c>
      <c r="Y91">
        <v>-1</v>
      </c>
      <c r="Z91" t="s">
        <v>628</v>
      </c>
      <c r="AA91" t="s">
        <v>617</v>
      </c>
      <c r="AB91">
        <v>0</v>
      </c>
    </row>
    <row r="92" spans="1:28" x14ac:dyDescent="0.25">
      <c r="A92" t="s">
        <v>383</v>
      </c>
      <c r="B92">
        <v>89</v>
      </c>
      <c r="C92" t="s">
        <v>625</v>
      </c>
      <c r="D92" t="s">
        <v>606</v>
      </c>
      <c r="E92" t="s">
        <v>607</v>
      </c>
      <c r="F92" t="s">
        <v>619</v>
      </c>
      <c r="G92" t="s">
        <v>862</v>
      </c>
      <c r="H92" t="s">
        <v>863</v>
      </c>
      <c r="I92" t="s">
        <v>619</v>
      </c>
      <c r="J92" t="s">
        <v>619</v>
      </c>
      <c r="K92" t="s">
        <v>612</v>
      </c>
      <c r="L92">
        <v>0</v>
      </c>
      <c r="M92">
        <v>0</v>
      </c>
      <c r="N92">
        <v>89</v>
      </c>
      <c r="O92">
        <v>89</v>
      </c>
      <c r="P92">
        <v>89</v>
      </c>
      <c r="Q92" t="s">
        <v>606</v>
      </c>
      <c r="R92" t="s">
        <v>613</v>
      </c>
      <c r="S92" t="s">
        <v>614</v>
      </c>
      <c r="T92">
        <v>0</v>
      </c>
      <c r="U92" t="s">
        <v>614</v>
      </c>
      <c r="V92">
        <v>0</v>
      </c>
      <c r="W92" t="s">
        <v>615</v>
      </c>
      <c r="X92" t="s">
        <v>615</v>
      </c>
      <c r="Y92">
        <v>-1</v>
      </c>
      <c r="Z92" t="s">
        <v>628</v>
      </c>
      <c r="AA92" t="s">
        <v>617</v>
      </c>
      <c r="AB92">
        <v>0</v>
      </c>
    </row>
    <row r="93" spans="1:28" x14ac:dyDescent="0.25">
      <c r="A93" t="s">
        <v>387</v>
      </c>
      <c r="B93">
        <v>90</v>
      </c>
      <c r="C93" t="s">
        <v>625</v>
      </c>
      <c r="D93" t="s">
        <v>606</v>
      </c>
      <c r="E93" t="s">
        <v>607</v>
      </c>
      <c r="F93" t="s">
        <v>619</v>
      </c>
      <c r="G93" t="s">
        <v>864</v>
      </c>
      <c r="H93" t="s">
        <v>865</v>
      </c>
      <c r="I93" t="s">
        <v>619</v>
      </c>
      <c r="J93" t="s">
        <v>619</v>
      </c>
      <c r="K93" t="s">
        <v>612</v>
      </c>
      <c r="L93">
        <v>0</v>
      </c>
      <c r="M93">
        <v>0</v>
      </c>
      <c r="N93">
        <v>90</v>
      </c>
      <c r="O93">
        <v>90</v>
      </c>
      <c r="P93">
        <v>90</v>
      </c>
      <c r="Q93" t="s">
        <v>606</v>
      </c>
      <c r="R93" t="s">
        <v>613</v>
      </c>
      <c r="S93" t="s">
        <v>614</v>
      </c>
      <c r="T93">
        <v>0</v>
      </c>
      <c r="U93" t="s">
        <v>614</v>
      </c>
      <c r="V93">
        <v>0</v>
      </c>
      <c r="W93" t="s">
        <v>615</v>
      </c>
      <c r="X93" t="s">
        <v>615</v>
      </c>
      <c r="Y93">
        <v>-1</v>
      </c>
      <c r="Z93" t="s">
        <v>628</v>
      </c>
      <c r="AA93" t="s">
        <v>617</v>
      </c>
      <c r="AB93">
        <v>0</v>
      </c>
    </row>
    <row r="94" spans="1:28" x14ac:dyDescent="0.25">
      <c r="A94" t="s">
        <v>391</v>
      </c>
      <c r="B94">
        <v>91</v>
      </c>
      <c r="C94" t="s">
        <v>625</v>
      </c>
      <c r="D94" t="s">
        <v>606</v>
      </c>
      <c r="E94" t="s">
        <v>607</v>
      </c>
      <c r="F94" t="s">
        <v>619</v>
      </c>
      <c r="G94" t="s">
        <v>866</v>
      </c>
      <c r="H94" t="s">
        <v>867</v>
      </c>
      <c r="I94" t="s">
        <v>619</v>
      </c>
      <c r="J94" t="s">
        <v>619</v>
      </c>
      <c r="K94" t="s">
        <v>612</v>
      </c>
      <c r="L94">
        <v>0</v>
      </c>
      <c r="M94">
        <v>0</v>
      </c>
      <c r="N94">
        <v>91</v>
      </c>
      <c r="O94">
        <v>91</v>
      </c>
      <c r="P94">
        <v>91</v>
      </c>
      <c r="Q94" t="s">
        <v>606</v>
      </c>
      <c r="R94" t="s">
        <v>613</v>
      </c>
      <c r="S94" t="s">
        <v>614</v>
      </c>
      <c r="T94">
        <v>0</v>
      </c>
      <c r="U94" t="s">
        <v>614</v>
      </c>
      <c r="V94">
        <v>0</v>
      </c>
      <c r="W94" t="s">
        <v>615</v>
      </c>
      <c r="X94" t="s">
        <v>615</v>
      </c>
      <c r="Y94">
        <v>-1</v>
      </c>
      <c r="Z94" t="s">
        <v>628</v>
      </c>
      <c r="AA94" t="s">
        <v>617</v>
      </c>
      <c r="AB94">
        <v>0</v>
      </c>
    </row>
    <row r="95" spans="1:28" x14ac:dyDescent="0.25">
      <c r="A95" t="s">
        <v>395</v>
      </c>
      <c r="B95">
        <v>92</v>
      </c>
      <c r="C95" t="s">
        <v>625</v>
      </c>
      <c r="D95" t="s">
        <v>606</v>
      </c>
      <c r="E95" t="s">
        <v>607</v>
      </c>
      <c r="F95" t="s">
        <v>619</v>
      </c>
      <c r="G95" t="s">
        <v>868</v>
      </c>
      <c r="H95" t="s">
        <v>619</v>
      </c>
      <c r="I95" t="s">
        <v>619</v>
      </c>
      <c r="J95" t="s">
        <v>612</v>
      </c>
      <c r="K95">
        <v>0</v>
      </c>
      <c r="L95">
        <v>0</v>
      </c>
      <c r="M95">
        <v>92</v>
      </c>
      <c r="N95">
        <v>92</v>
      </c>
      <c r="O95">
        <v>92</v>
      </c>
      <c r="P95" t="s">
        <v>606</v>
      </c>
      <c r="Q95" t="s">
        <v>613</v>
      </c>
      <c r="R95" t="s">
        <v>614</v>
      </c>
      <c r="S95">
        <v>0</v>
      </c>
      <c r="T95" t="s">
        <v>614</v>
      </c>
      <c r="U95">
        <v>0</v>
      </c>
      <c r="V95" t="s">
        <v>615</v>
      </c>
      <c r="W95" t="s">
        <v>615</v>
      </c>
      <c r="X95">
        <v>-1</v>
      </c>
      <c r="Y95" t="s">
        <v>628</v>
      </c>
      <c r="Z95" t="s">
        <v>617</v>
      </c>
      <c r="AA95">
        <v>0</v>
      </c>
    </row>
    <row r="96" spans="1:28" x14ac:dyDescent="0.25">
      <c r="A96" t="s">
        <v>400</v>
      </c>
      <c r="B96">
        <v>93</v>
      </c>
      <c r="C96" t="s">
        <v>625</v>
      </c>
      <c r="D96" t="s">
        <v>869</v>
      </c>
      <c r="E96" t="s">
        <v>607</v>
      </c>
      <c r="F96" t="s">
        <v>619</v>
      </c>
      <c r="G96" t="s">
        <v>870</v>
      </c>
      <c r="H96" t="s">
        <v>871</v>
      </c>
      <c r="I96" t="s">
        <v>619</v>
      </c>
      <c r="J96" t="s">
        <v>619</v>
      </c>
      <c r="K96" t="s">
        <v>612</v>
      </c>
      <c r="L96">
        <v>0</v>
      </c>
      <c r="M96">
        <v>0</v>
      </c>
      <c r="N96">
        <v>93</v>
      </c>
      <c r="O96">
        <v>93</v>
      </c>
      <c r="P96">
        <v>93</v>
      </c>
      <c r="Q96" t="s">
        <v>869</v>
      </c>
      <c r="R96" t="s">
        <v>613</v>
      </c>
      <c r="S96" t="s">
        <v>614</v>
      </c>
      <c r="T96">
        <v>0</v>
      </c>
      <c r="U96" t="s">
        <v>614</v>
      </c>
      <c r="V96">
        <v>0</v>
      </c>
      <c r="W96" t="s">
        <v>615</v>
      </c>
      <c r="X96" t="s">
        <v>615</v>
      </c>
      <c r="Y96">
        <v>-1</v>
      </c>
      <c r="Z96" t="s">
        <v>628</v>
      </c>
      <c r="AA96" t="s">
        <v>617</v>
      </c>
      <c r="AB96">
        <v>0</v>
      </c>
    </row>
    <row r="97" spans="1:28" x14ac:dyDescent="0.25">
      <c r="A97" t="s">
        <v>404</v>
      </c>
      <c r="B97">
        <v>94</v>
      </c>
      <c r="C97" t="s">
        <v>625</v>
      </c>
      <c r="D97" t="s">
        <v>606</v>
      </c>
      <c r="E97" t="s">
        <v>607</v>
      </c>
      <c r="F97" t="s">
        <v>619</v>
      </c>
      <c r="G97" t="s">
        <v>872</v>
      </c>
      <c r="H97" t="s">
        <v>873</v>
      </c>
      <c r="I97" t="s">
        <v>619</v>
      </c>
      <c r="J97" t="s">
        <v>619</v>
      </c>
      <c r="K97" t="s">
        <v>612</v>
      </c>
      <c r="L97">
        <v>0</v>
      </c>
      <c r="M97">
        <v>0</v>
      </c>
      <c r="N97">
        <v>94</v>
      </c>
      <c r="O97">
        <v>94</v>
      </c>
      <c r="P97">
        <v>94</v>
      </c>
      <c r="Q97" t="s">
        <v>606</v>
      </c>
      <c r="R97" t="s">
        <v>613</v>
      </c>
      <c r="S97" t="s">
        <v>614</v>
      </c>
      <c r="T97">
        <v>0</v>
      </c>
      <c r="U97" t="s">
        <v>614</v>
      </c>
      <c r="V97">
        <v>0</v>
      </c>
      <c r="W97" t="s">
        <v>615</v>
      </c>
      <c r="X97" t="s">
        <v>615</v>
      </c>
      <c r="Y97">
        <v>-1</v>
      </c>
      <c r="Z97" t="s">
        <v>628</v>
      </c>
      <c r="AA97" t="s">
        <v>617</v>
      </c>
      <c r="AB97">
        <v>0</v>
      </c>
    </row>
    <row r="98" spans="1:28" x14ac:dyDescent="0.25">
      <c r="A98" t="s">
        <v>408</v>
      </c>
      <c r="B98">
        <v>95</v>
      </c>
      <c r="C98" t="s">
        <v>625</v>
      </c>
      <c r="D98" t="s">
        <v>606</v>
      </c>
      <c r="E98" t="s">
        <v>607</v>
      </c>
      <c r="F98" t="s">
        <v>619</v>
      </c>
      <c r="G98" t="s">
        <v>874</v>
      </c>
      <c r="H98" t="s">
        <v>875</v>
      </c>
      <c r="I98" t="s">
        <v>619</v>
      </c>
      <c r="J98" t="s">
        <v>619</v>
      </c>
      <c r="K98" t="s">
        <v>612</v>
      </c>
      <c r="L98">
        <v>0</v>
      </c>
      <c r="M98">
        <v>0</v>
      </c>
      <c r="N98">
        <v>95</v>
      </c>
      <c r="O98">
        <v>95</v>
      </c>
      <c r="P98">
        <v>95</v>
      </c>
      <c r="Q98" t="s">
        <v>606</v>
      </c>
      <c r="R98" t="s">
        <v>613</v>
      </c>
      <c r="S98" t="s">
        <v>614</v>
      </c>
      <c r="T98">
        <v>0</v>
      </c>
      <c r="U98" t="s">
        <v>614</v>
      </c>
      <c r="V98">
        <v>0</v>
      </c>
      <c r="W98" t="s">
        <v>615</v>
      </c>
      <c r="X98" t="s">
        <v>615</v>
      </c>
      <c r="Y98">
        <v>-1</v>
      </c>
      <c r="Z98" t="s">
        <v>628</v>
      </c>
      <c r="AA98" t="s">
        <v>617</v>
      </c>
      <c r="AB98">
        <v>0</v>
      </c>
    </row>
    <row r="99" spans="1:28" x14ac:dyDescent="0.25">
      <c r="A99" t="s">
        <v>412</v>
      </c>
      <c r="B99">
        <v>96</v>
      </c>
      <c r="C99" t="s">
        <v>625</v>
      </c>
      <c r="D99" t="s">
        <v>606</v>
      </c>
      <c r="E99" t="s">
        <v>607</v>
      </c>
      <c r="F99" t="s">
        <v>619</v>
      </c>
      <c r="G99" t="s">
        <v>619</v>
      </c>
      <c r="H99" t="s">
        <v>619</v>
      </c>
      <c r="I99" t="s">
        <v>612</v>
      </c>
      <c r="J99">
        <v>0</v>
      </c>
      <c r="K99">
        <v>0</v>
      </c>
      <c r="L99">
        <v>96</v>
      </c>
      <c r="M99">
        <v>96</v>
      </c>
      <c r="N99">
        <v>96</v>
      </c>
      <c r="O99" t="s">
        <v>606</v>
      </c>
      <c r="P99" t="s">
        <v>613</v>
      </c>
      <c r="Q99" t="s">
        <v>614</v>
      </c>
      <c r="R99">
        <v>0</v>
      </c>
      <c r="S99" t="s">
        <v>614</v>
      </c>
      <c r="T99">
        <v>0</v>
      </c>
      <c r="U99" t="s">
        <v>615</v>
      </c>
      <c r="V99" t="s">
        <v>615</v>
      </c>
      <c r="W99">
        <v>-1</v>
      </c>
      <c r="X99" t="s">
        <v>628</v>
      </c>
      <c r="Y99" t="s">
        <v>617</v>
      </c>
      <c r="Z99">
        <v>0</v>
      </c>
    </row>
    <row r="100" spans="1:28" x14ac:dyDescent="0.25">
      <c r="A100" t="s">
        <v>142</v>
      </c>
      <c r="B100">
        <v>97</v>
      </c>
      <c r="C100" t="s">
        <v>625</v>
      </c>
      <c r="D100" t="s">
        <v>637</v>
      </c>
      <c r="E100" t="s">
        <v>607</v>
      </c>
      <c r="F100" t="s">
        <v>619</v>
      </c>
      <c r="G100" t="s">
        <v>619</v>
      </c>
      <c r="H100" t="s">
        <v>619</v>
      </c>
      <c r="I100" t="s">
        <v>612</v>
      </c>
      <c r="J100">
        <v>0</v>
      </c>
      <c r="K100">
        <v>0</v>
      </c>
      <c r="L100">
        <v>97</v>
      </c>
      <c r="M100">
        <v>97</v>
      </c>
      <c r="N100">
        <v>97</v>
      </c>
      <c r="O100" t="s">
        <v>637</v>
      </c>
      <c r="P100" t="s">
        <v>613</v>
      </c>
      <c r="Q100" t="s">
        <v>614</v>
      </c>
      <c r="R100">
        <v>0</v>
      </c>
      <c r="S100" t="s">
        <v>614</v>
      </c>
      <c r="T100">
        <v>0</v>
      </c>
      <c r="U100" t="s">
        <v>615</v>
      </c>
      <c r="V100" t="s">
        <v>615</v>
      </c>
      <c r="W100">
        <v>-1</v>
      </c>
      <c r="X100" t="s">
        <v>628</v>
      </c>
      <c r="Y100" t="s">
        <v>617</v>
      </c>
      <c r="Z100">
        <v>0</v>
      </c>
    </row>
    <row r="101" spans="1:28" x14ac:dyDescent="0.25">
      <c r="A101" t="s">
        <v>145</v>
      </c>
      <c r="B101">
        <v>98</v>
      </c>
      <c r="C101" t="s">
        <v>625</v>
      </c>
      <c r="D101" t="s">
        <v>637</v>
      </c>
      <c r="E101" t="s">
        <v>607</v>
      </c>
      <c r="F101" t="s">
        <v>619</v>
      </c>
      <c r="G101" t="s">
        <v>811</v>
      </c>
      <c r="H101" t="s">
        <v>876</v>
      </c>
      <c r="I101" t="s">
        <v>619</v>
      </c>
      <c r="J101" t="s">
        <v>608</v>
      </c>
      <c r="K101" t="s">
        <v>612</v>
      </c>
      <c r="L101">
        <v>0</v>
      </c>
      <c r="M101">
        <v>0</v>
      </c>
      <c r="N101">
        <v>98</v>
      </c>
      <c r="O101">
        <v>98</v>
      </c>
      <c r="P101">
        <v>98</v>
      </c>
      <c r="Q101" t="s">
        <v>637</v>
      </c>
      <c r="R101" t="s">
        <v>613</v>
      </c>
      <c r="S101" t="s">
        <v>614</v>
      </c>
      <c r="T101">
        <v>0</v>
      </c>
      <c r="U101" t="s">
        <v>614</v>
      </c>
      <c r="V101">
        <v>0</v>
      </c>
      <c r="W101" t="s">
        <v>615</v>
      </c>
      <c r="X101" t="s">
        <v>615</v>
      </c>
      <c r="Y101">
        <v>-1</v>
      </c>
      <c r="Z101" t="s">
        <v>628</v>
      </c>
      <c r="AA101" t="s">
        <v>617</v>
      </c>
      <c r="AB101">
        <v>0</v>
      </c>
    </row>
    <row r="102" spans="1:28" x14ac:dyDescent="0.25">
      <c r="A102" t="s">
        <v>453</v>
      </c>
      <c r="B102">
        <v>99</v>
      </c>
      <c r="C102" t="s">
        <v>620</v>
      </c>
      <c r="D102" t="s">
        <v>606</v>
      </c>
      <c r="E102" t="s">
        <v>607</v>
      </c>
      <c r="F102" t="s">
        <v>619</v>
      </c>
      <c r="G102" t="s">
        <v>619</v>
      </c>
      <c r="H102" t="s">
        <v>619</v>
      </c>
      <c r="I102" t="s">
        <v>612</v>
      </c>
      <c r="J102">
        <v>0</v>
      </c>
      <c r="K102">
        <v>0</v>
      </c>
      <c r="L102">
        <v>99</v>
      </c>
      <c r="M102">
        <v>99</v>
      </c>
      <c r="N102">
        <v>99</v>
      </c>
      <c r="O102" t="s">
        <v>606</v>
      </c>
      <c r="P102" t="s">
        <v>613</v>
      </c>
      <c r="Q102" t="s">
        <v>614</v>
      </c>
      <c r="R102">
        <v>0</v>
      </c>
      <c r="S102" t="s">
        <v>614</v>
      </c>
      <c r="T102">
        <v>0</v>
      </c>
      <c r="U102" t="s">
        <v>615</v>
      </c>
      <c r="V102" t="s">
        <v>615</v>
      </c>
      <c r="W102">
        <v>-1</v>
      </c>
      <c r="X102" t="s">
        <v>623</v>
      </c>
      <c r="Y102" t="s">
        <v>617</v>
      </c>
      <c r="Z102">
        <v>0</v>
      </c>
    </row>
    <row r="103" spans="1:28" x14ac:dyDescent="0.25">
      <c r="A103" t="s">
        <v>457</v>
      </c>
      <c r="B103">
        <v>100</v>
      </c>
      <c r="C103" t="s">
        <v>625</v>
      </c>
      <c r="D103" t="s">
        <v>634</v>
      </c>
      <c r="E103" t="s">
        <v>607</v>
      </c>
      <c r="F103" t="s">
        <v>619</v>
      </c>
      <c r="G103" t="s">
        <v>619</v>
      </c>
      <c r="H103" t="s">
        <v>619</v>
      </c>
      <c r="I103" t="s">
        <v>612</v>
      </c>
      <c r="J103">
        <v>0</v>
      </c>
      <c r="K103">
        <v>0</v>
      </c>
      <c r="L103">
        <v>100</v>
      </c>
      <c r="M103">
        <v>100</v>
      </c>
      <c r="N103">
        <v>100</v>
      </c>
      <c r="O103" t="s">
        <v>634</v>
      </c>
      <c r="P103" t="s">
        <v>613</v>
      </c>
      <c r="Q103" t="s">
        <v>614</v>
      </c>
      <c r="R103">
        <v>0</v>
      </c>
      <c r="S103" t="s">
        <v>614</v>
      </c>
      <c r="T103">
        <v>0</v>
      </c>
      <c r="U103" t="s">
        <v>615</v>
      </c>
      <c r="V103" t="s">
        <v>615</v>
      </c>
      <c r="W103">
        <v>-1</v>
      </c>
      <c r="X103" t="s">
        <v>628</v>
      </c>
      <c r="Y103" t="s">
        <v>617</v>
      </c>
      <c r="Z103">
        <v>0</v>
      </c>
    </row>
    <row r="104" spans="1:28" x14ac:dyDescent="0.25">
      <c r="A104" t="s">
        <v>422</v>
      </c>
      <c r="B104">
        <v>101</v>
      </c>
      <c r="C104" t="s">
        <v>625</v>
      </c>
      <c r="D104" t="s">
        <v>606</v>
      </c>
      <c r="E104" t="s">
        <v>607</v>
      </c>
      <c r="F104" t="s">
        <v>619</v>
      </c>
      <c r="G104" t="s">
        <v>619</v>
      </c>
      <c r="H104" t="s">
        <v>619</v>
      </c>
      <c r="I104" t="s">
        <v>612</v>
      </c>
      <c r="J104">
        <v>0</v>
      </c>
      <c r="K104">
        <v>0</v>
      </c>
      <c r="L104">
        <v>101</v>
      </c>
      <c r="M104">
        <v>101</v>
      </c>
      <c r="N104">
        <v>101</v>
      </c>
      <c r="O104" t="s">
        <v>606</v>
      </c>
      <c r="P104" t="s">
        <v>613</v>
      </c>
      <c r="Q104" t="s">
        <v>614</v>
      </c>
      <c r="R104">
        <v>0</v>
      </c>
      <c r="S104" t="s">
        <v>614</v>
      </c>
      <c r="T104">
        <v>0</v>
      </c>
      <c r="U104" t="s">
        <v>615</v>
      </c>
      <c r="V104" t="s">
        <v>615</v>
      </c>
      <c r="W104">
        <v>-1</v>
      </c>
      <c r="X104" t="s">
        <v>628</v>
      </c>
      <c r="Y104" t="s">
        <v>617</v>
      </c>
      <c r="Z104">
        <v>0</v>
      </c>
    </row>
    <row r="105" spans="1:28" x14ac:dyDescent="0.25">
      <c r="A105" t="s">
        <v>419</v>
      </c>
      <c r="B105">
        <v>102</v>
      </c>
      <c r="C105" t="s">
        <v>625</v>
      </c>
      <c r="D105" t="s">
        <v>606</v>
      </c>
      <c r="E105" t="s">
        <v>607</v>
      </c>
      <c r="F105" t="s">
        <v>619</v>
      </c>
      <c r="G105" t="s">
        <v>619</v>
      </c>
      <c r="H105" t="s">
        <v>619</v>
      </c>
      <c r="I105" t="s">
        <v>612</v>
      </c>
      <c r="J105">
        <v>0</v>
      </c>
      <c r="K105">
        <v>0</v>
      </c>
      <c r="L105">
        <v>102</v>
      </c>
      <c r="M105">
        <v>102</v>
      </c>
      <c r="N105">
        <v>102</v>
      </c>
      <c r="O105" t="s">
        <v>606</v>
      </c>
      <c r="P105" t="s">
        <v>613</v>
      </c>
      <c r="Q105" t="s">
        <v>614</v>
      </c>
      <c r="R105">
        <v>0</v>
      </c>
      <c r="S105" t="s">
        <v>614</v>
      </c>
      <c r="T105">
        <v>0</v>
      </c>
      <c r="U105">
        <v>-1</v>
      </c>
      <c r="V105" t="s">
        <v>628</v>
      </c>
      <c r="W105">
        <v>0</v>
      </c>
    </row>
    <row r="106" spans="1:28" x14ac:dyDescent="0.25">
      <c r="A106" t="s">
        <v>812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営業データ</vt:lpstr>
      <vt:lpstr>Sheet3</vt:lpstr>
      <vt:lpstr>Sheet4</vt:lpstr>
      <vt:lpstr>テーブル化データ</vt:lpstr>
      <vt:lpstr>必要情報tbx</vt:lpstr>
      <vt:lpstr>Sheet2</vt:lpstr>
      <vt:lpstr>Sheet1</vt:lpstr>
      <vt:lpstr>冊子項目直</vt:lpstr>
      <vt:lpstr>枚葉項目値</vt:lpstr>
      <vt:lpstr>Sheet6</vt:lpstr>
      <vt:lpstr>テーブル化データ!Print_Area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mng-1</dc:creator>
  <cp:keywords/>
  <dc:description/>
  <cp:lastModifiedBy>yohei yamatoji</cp:lastModifiedBy>
  <cp:revision/>
  <dcterms:created xsi:type="dcterms:W3CDTF">2022-06-06T03:53:21Z</dcterms:created>
  <dcterms:modified xsi:type="dcterms:W3CDTF">2024-03-08T05:01:48Z</dcterms:modified>
  <cp:category/>
  <cp:contentStatus/>
</cp:coreProperties>
</file>