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uacth-my.sharepoint.com/personal/phaphonteey_live_sau_ac_th/Documents/"/>
    </mc:Choice>
  </mc:AlternateContent>
  <xr:revisionPtr revIDLastSave="0" documentId="8_{EF79B2DF-8A22-44C9-B7BC-0E2FFA10CF34}" xr6:coauthVersionLast="47" xr6:coauthVersionMax="47" xr10:uidLastSave="{00000000-0000-0000-0000-000000000000}"/>
  <bookViews>
    <workbookView xWindow="-28920" yWindow="-75" windowWidth="29040" windowHeight="16440" xr2:uid="{FA5E472A-EADC-4240-9DB8-4FC7B949621B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8" i="2" l="1"/>
  <c r="B108" i="2"/>
  <c r="C93" i="2"/>
  <c r="B93" i="2"/>
  <c r="C78" i="2"/>
  <c r="B78" i="2"/>
  <c r="C63" i="2"/>
  <c r="B63" i="2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1" i="3"/>
  <c r="G41" i="2"/>
  <c r="G42" i="2"/>
  <c r="G43" i="2"/>
  <c r="G40" i="2"/>
  <c r="G39" i="2"/>
  <c r="G38" i="2"/>
  <c r="F43" i="2"/>
  <c r="F42" i="2"/>
  <c r="F41" i="2"/>
  <c r="F40" i="2"/>
  <c r="F39" i="2"/>
  <c r="F38" i="2"/>
  <c r="E43" i="2"/>
  <c r="E42" i="2"/>
  <c r="E41" i="2"/>
  <c r="E40" i="2"/>
  <c r="E39" i="2"/>
  <c r="E38" i="2"/>
  <c r="C32" i="2"/>
  <c r="E25" i="2" s="1"/>
  <c r="B32" i="2"/>
  <c r="D22" i="2" s="1"/>
  <c r="G22" i="2" s="1"/>
  <c r="D85" i="2" l="1"/>
  <c r="G85" i="2" s="1"/>
  <c r="E88" i="2"/>
  <c r="E99" i="2"/>
  <c r="D90" i="2"/>
  <c r="G90" i="2" s="1"/>
  <c r="D98" i="2"/>
  <c r="G98" i="2" s="1"/>
  <c r="E98" i="2"/>
  <c r="D100" i="2"/>
  <c r="G100" i="2" s="1"/>
  <c r="E100" i="2"/>
  <c r="D102" i="2"/>
  <c r="G102" i="2" s="1"/>
  <c r="E102" i="2"/>
  <c r="D103" i="2"/>
  <c r="G103" i="2" s="1"/>
  <c r="E103" i="2"/>
  <c r="E104" i="2"/>
  <c r="D105" i="2"/>
  <c r="G105" i="2" s="1"/>
  <c r="E105" i="2"/>
  <c r="D107" i="2"/>
  <c r="G107" i="2" s="1"/>
  <c r="E107" i="2"/>
  <c r="E101" i="2"/>
  <c r="E106" i="2"/>
  <c r="D101" i="2"/>
  <c r="D106" i="2"/>
  <c r="D99" i="2"/>
  <c r="D104" i="2"/>
  <c r="D86" i="2"/>
  <c r="G86" i="2" s="1"/>
  <c r="D87" i="2"/>
  <c r="G87" i="2" s="1"/>
  <c r="E87" i="2"/>
  <c r="D91" i="2"/>
  <c r="G91" i="2" s="1"/>
  <c r="D92" i="2"/>
  <c r="G92" i="2" s="1"/>
  <c r="E92" i="2"/>
  <c r="E84" i="2"/>
  <c r="E89" i="2"/>
  <c r="E85" i="2"/>
  <c r="E90" i="2"/>
  <c r="F90" i="2"/>
  <c r="D83" i="2"/>
  <c r="D88" i="2"/>
  <c r="E83" i="2"/>
  <c r="E86" i="2"/>
  <c r="E91" i="2"/>
  <c r="D84" i="2"/>
  <c r="D89" i="2"/>
  <c r="E69" i="2"/>
  <c r="E75" i="2"/>
  <c r="E72" i="2"/>
  <c r="E77" i="2"/>
  <c r="D70" i="2"/>
  <c r="D75" i="2"/>
  <c r="E70" i="2"/>
  <c r="D68" i="2"/>
  <c r="D73" i="2"/>
  <c r="E68" i="2"/>
  <c r="E73" i="2"/>
  <c r="D71" i="2"/>
  <c r="D76" i="2"/>
  <c r="E74" i="2"/>
  <c r="D77" i="2"/>
  <c r="E71" i="2"/>
  <c r="E76" i="2"/>
  <c r="D72" i="2"/>
  <c r="D69" i="2"/>
  <c r="D74" i="2"/>
  <c r="E54" i="2"/>
  <c r="E59" i="2"/>
  <c r="D60" i="2"/>
  <c r="D57" i="2"/>
  <c r="D62" i="2"/>
  <c r="E57" i="2"/>
  <c r="E62" i="2"/>
  <c r="D55" i="2"/>
  <c r="E55" i="2"/>
  <c r="E60" i="2"/>
  <c r="D53" i="2"/>
  <c r="D58" i="2"/>
  <c r="E53" i="2"/>
  <c r="E58" i="2"/>
  <c r="D56" i="2"/>
  <c r="D61" i="2"/>
  <c r="E56" i="2"/>
  <c r="E61" i="2"/>
  <c r="D54" i="2"/>
  <c r="D59" i="2"/>
  <c r="E44" i="2"/>
  <c r="F44" i="2"/>
  <c r="G44" i="2"/>
  <c r="D26" i="2"/>
  <c r="G26" i="2" s="1"/>
  <c r="E26" i="2"/>
  <c r="D31" i="2"/>
  <c r="G31" i="2" s="1"/>
  <c r="D30" i="2"/>
  <c r="G30" i="2" s="1"/>
  <c r="D29" i="2"/>
  <c r="G29" i="2" s="1"/>
  <c r="D27" i="2"/>
  <c r="G27" i="2" s="1"/>
  <c r="D25" i="2"/>
  <c r="G25" i="2" s="1"/>
  <c r="D24" i="2"/>
  <c r="G24" i="2" s="1"/>
  <c r="D23" i="2"/>
  <c r="G23" i="2" s="1"/>
  <c r="D28" i="2"/>
  <c r="G28" i="2" s="1"/>
  <c r="E22" i="2"/>
  <c r="F22" i="2" s="1"/>
  <c r="E31" i="2"/>
  <c r="E29" i="2"/>
  <c r="E28" i="2"/>
  <c r="E27" i="2"/>
  <c r="E23" i="2"/>
  <c r="E30" i="2"/>
  <c r="E24" i="2"/>
  <c r="F85" i="2" l="1"/>
  <c r="F98" i="2"/>
  <c r="F28" i="2"/>
  <c r="F105" i="2"/>
  <c r="F107" i="2"/>
  <c r="F27" i="2"/>
  <c r="F100" i="2"/>
  <c r="F102" i="2"/>
  <c r="F103" i="2"/>
  <c r="G104" i="2"/>
  <c r="F104" i="2"/>
  <c r="F87" i="2"/>
  <c r="G99" i="2"/>
  <c r="F99" i="2"/>
  <c r="F91" i="2"/>
  <c r="G106" i="2"/>
  <c r="F106" i="2"/>
  <c r="G101" i="2"/>
  <c r="F101" i="2"/>
  <c r="F92" i="2"/>
  <c r="F86" i="2"/>
  <c r="G89" i="2"/>
  <c r="F89" i="2"/>
  <c r="G84" i="2"/>
  <c r="F84" i="2"/>
  <c r="G88" i="2"/>
  <c r="F88" i="2"/>
  <c r="G83" i="2"/>
  <c r="F83" i="2"/>
  <c r="F26" i="2"/>
  <c r="F74" i="2"/>
  <c r="G74" i="2"/>
  <c r="F69" i="2"/>
  <c r="G69" i="2"/>
  <c r="G72" i="2"/>
  <c r="F72" i="2"/>
  <c r="G77" i="2"/>
  <c r="F77" i="2"/>
  <c r="G76" i="2"/>
  <c r="F76" i="2"/>
  <c r="G71" i="2"/>
  <c r="F71" i="2"/>
  <c r="F73" i="2"/>
  <c r="G73" i="2"/>
  <c r="F68" i="2"/>
  <c r="G68" i="2"/>
  <c r="G75" i="2"/>
  <c r="F75" i="2"/>
  <c r="G70" i="2"/>
  <c r="F70" i="2"/>
  <c r="F23" i="2"/>
  <c r="G55" i="2"/>
  <c r="F55" i="2"/>
  <c r="G62" i="2"/>
  <c r="F62" i="2"/>
  <c r="G57" i="2"/>
  <c r="F57" i="2"/>
  <c r="G60" i="2"/>
  <c r="F60" i="2"/>
  <c r="G59" i="2"/>
  <c r="F59" i="2"/>
  <c r="G54" i="2"/>
  <c r="F54" i="2"/>
  <c r="F29" i="2"/>
  <c r="G61" i="2"/>
  <c r="F61" i="2"/>
  <c r="G56" i="2"/>
  <c r="F56" i="2"/>
  <c r="G58" i="2"/>
  <c r="F58" i="2"/>
  <c r="G53" i="2"/>
  <c r="F53" i="2"/>
  <c r="F30" i="2"/>
  <c r="F31" i="2"/>
  <c r="G32" i="2"/>
  <c r="F24" i="2"/>
  <c r="F25" i="2"/>
  <c r="F108" i="2" l="1"/>
  <c r="G108" i="2"/>
  <c r="F109" i="2" s="1"/>
  <c r="F110" i="2" s="1"/>
  <c r="F93" i="2"/>
  <c r="G93" i="2"/>
  <c r="G78" i="2"/>
  <c r="F78" i="2"/>
  <c r="G63" i="2"/>
  <c r="F63" i="2"/>
  <c r="F32" i="2"/>
  <c r="F94" i="2" l="1"/>
  <c r="F95" i="2" s="1"/>
  <c r="F79" i="2"/>
  <c r="F80" i="2" s="1"/>
  <c r="F64" i="2"/>
  <c r="F65" i="2" s="1"/>
  <c r="F33" i="2"/>
  <c r="F34" i="2" s="1"/>
  <c r="H106" i="2" l="1"/>
  <c r="I106" i="2" s="1"/>
  <c r="H101" i="2"/>
  <c r="I101" i="2" s="1"/>
  <c r="H105" i="2"/>
  <c r="I105" i="2" s="1"/>
  <c r="H107" i="2"/>
  <c r="I107" i="2" s="1"/>
  <c r="H103" i="2"/>
  <c r="I103" i="2" s="1"/>
  <c r="H102" i="2"/>
  <c r="I102" i="2" s="1"/>
  <c r="H104" i="2"/>
  <c r="I104" i="2" s="1"/>
  <c r="H99" i="2"/>
  <c r="I99" i="2" s="1"/>
  <c r="H98" i="2"/>
  <c r="I98" i="2" s="1"/>
  <c r="H100" i="2"/>
  <c r="I100" i="2" s="1"/>
  <c r="H91" i="2"/>
  <c r="I91" i="2" s="1"/>
  <c r="H86" i="2"/>
  <c r="I86" i="2" s="1"/>
  <c r="H89" i="2"/>
  <c r="I89" i="2" s="1"/>
  <c r="H88" i="2"/>
  <c r="I88" i="2" s="1"/>
  <c r="H83" i="2"/>
  <c r="I83" i="2" s="1"/>
  <c r="H84" i="2"/>
  <c r="I84" i="2" s="1"/>
  <c r="H90" i="2"/>
  <c r="I90" i="2" s="1"/>
  <c r="H85" i="2"/>
  <c r="I85" i="2" s="1"/>
  <c r="H92" i="2"/>
  <c r="I92" i="2" s="1"/>
  <c r="H87" i="2"/>
  <c r="I87" i="2" s="1"/>
  <c r="H76" i="2"/>
  <c r="I76" i="2" s="1"/>
  <c r="H71" i="2"/>
  <c r="I71" i="2" s="1"/>
  <c r="H73" i="2"/>
  <c r="I73" i="2" s="1"/>
  <c r="H68" i="2"/>
  <c r="I68" i="2" s="1"/>
  <c r="H69" i="2"/>
  <c r="I69" i="2" s="1"/>
  <c r="H75" i="2"/>
  <c r="I75" i="2" s="1"/>
  <c r="H70" i="2"/>
  <c r="I70" i="2" s="1"/>
  <c r="H77" i="2"/>
  <c r="I77" i="2" s="1"/>
  <c r="H72" i="2"/>
  <c r="I72" i="2" s="1"/>
  <c r="H74" i="2"/>
  <c r="I74" i="2" s="1"/>
  <c r="H61" i="2"/>
  <c r="I61" i="2" s="1"/>
  <c r="H56" i="2"/>
  <c r="I56" i="2" s="1"/>
  <c r="H58" i="2"/>
  <c r="I58" i="2" s="1"/>
  <c r="H53" i="2"/>
  <c r="I53" i="2" s="1"/>
  <c r="H60" i="2"/>
  <c r="I60" i="2" s="1"/>
  <c r="H55" i="2"/>
  <c r="I55" i="2" s="1"/>
  <c r="H62" i="2"/>
  <c r="I62" i="2" s="1"/>
  <c r="H57" i="2"/>
  <c r="I57" i="2" s="1"/>
  <c r="H59" i="2"/>
  <c r="I59" i="2" s="1"/>
  <c r="H54" i="2"/>
  <c r="I54" i="2" s="1"/>
  <c r="H26" i="2"/>
  <c r="I26" i="2" s="1"/>
  <c r="H28" i="2"/>
  <c r="I28" i="2" s="1"/>
  <c r="H29" i="2"/>
  <c r="I29" i="2" s="1"/>
  <c r="H30" i="2"/>
  <c r="I30" i="2" s="1"/>
  <c r="H31" i="2"/>
  <c r="I31" i="2" s="1"/>
  <c r="H22" i="2"/>
  <c r="I22" i="2" s="1"/>
  <c r="H24" i="2"/>
  <c r="I24" i="2" s="1"/>
  <c r="H23" i="2"/>
  <c r="I23" i="2" s="1"/>
  <c r="H25" i="2"/>
  <c r="I25" i="2" s="1"/>
  <c r="H27" i="2"/>
  <c r="I27" i="2" s="1"/>
  <c r="K106" i="2" l="1"/>
  <c r="J106" i="2"/>
  <c r="K100" i="2"/>
  <c r="J100" i="2"/>
  <c r="K98" i="2"/>
  <c r="J98" i="2"/>
  <c r="I108" i="2"/>
  <c r="K99" i="2"/>
  <c r="J99" i="2"/>
  <c r="K104" i="2"/>
  <c r="J104" i="2"/>
  <c r="K102" i="2"/>
  <c r="J102" i="2"/>
  <c r="K103" i="2"/>
  <c r="J103" i="2"/>
  <c r="K107" i="2"/>
  <c r="J107" i="2"/>
  <c r="K105" i="2"/>
  <c r="J105" i="2"/>
  <c r="K101" i="2"/>
  <c r="J101" i="2"/>
  <c r="K90" i="2"/>
  <c r="J90" i="2"/>
  <c r="K89" i="2"/>
  <c r="J89" i="2"/>
  <c r="K87" i="2"/>
  <c r="J87" i="2"/>
  <c r="K92" i="2"/>
  <c r="J92" i="2"/>
  <c r="K85" i="2"/>
  <c r="J85" i="2"/>
  <c r="J84" i="2"/>
  <c r="K84" i="2"/>
  <c r="K83" i="2"/>
  <c r="J83" i="2"/>
  <c r="I93" i="2"/>
  <c r="K88" i="2"/>
  <c r="J88" i="2"/>
  <c r="K86" i="2"/>
  <c r="J86" i="2"/>
  <c r="K91" i="2"/>
  <c r="J91" i="2"/>
  <c r="J74" i="2"/>
  <c r="K74" i="2"/>
  <c r="K72" i="2"/>
  <c r="J72" i="2"/>
  <c r="J70" i="2"/>
  <c r="K70" i="2"/>
  <c r="J75" i="2"/>
  <c r="K75" i="2"/>
  <c r="K69" i="2"/>
  <c r="J69" i="2"/>
  <c r="K68" i="2"/>
  <c r="J68" i="2"/>
  <c r="I78" i="2"/>
  <c r="K73" i="2"/>
  <c r="J73" i="2"/>
  <c r="K77" i="2"/>
  <c r="J77" i="2"/>
  <c r="J71" i="2"/>
  <c r="K71" i="2"/>
  <c r="J76" i="2"/>
  <c r="K76" i="2"/>
  <c r="K54" i="2"/>
  <c r="J54" i="2"/>
  <c r="K59" i="2"/>
  <c r="J59" i="2"/>
  <c r="K57" i="2"/>
  <c r="J57" i="2"/>
  <c r="K62" i="2"/>
  <c r="J62" i="2"/>
  <c r="K55" i="2"/>
  <c r="J55" i="2"/>
  <c r="K60" i="2"/>
  <c r="J60" i="2"/>
  <c r="K53" i="2"/>
  <c r="J53" i="2"/>
  <c r="I63" i="2"/>
  <c r="K58" i="2"/>
  <c r="J58" i="2"/>
  <c r="K56" i="2"/>
  <c r="J56" i="2"/>
  <c r="K61" i="2"/>
  <c r="J61" i="2"/>
  <c r="J27" i="2"/>
  <c r="K27" i="2"/>
  <c r="J25" i="2"/>
  <c r="K25" i="2"/>
  <c r="K23" i="2"/>
  <c r="J23" i="2"/>
  <c r="J24" i="2"/>
  <c r="K24" i="2"/>
  <c r="I32" i="2"/>
  <c r="K22" i="2"/>
  <c r="J22" i="2"/>
  <c r="J31" i="2"/>
  <c r="K31" i="2"/>
  <c r="K30" i="2"/>
  <c r="J30" i="2"/>
  <c r="J29" i="2"/>
  <c r="K29" i="2"/>
  <c r="J28" i="2"/>
  <c r="K28" i="2"/>
  <c r="J26" i="2"/>
  <c r="K26" i="2"/>
  <c r="J108" i="2" l="1"/>
  <c r="K108" i="2"/>
  <c r="K93" i="2"/>
  <c r="J93" i="2"/>
  <c r="K78" i="2"/>
  <c r="J78" i="2"/>
  <c r="J63" i="2"/>
  <c r="K63" i="2"/>
  <c r="J32" i="2"/>
  <c r="K32" i="2"/>
</calcChain>
</file>

<file path=xl/sharedStrings.xml><?xml version="1.0" encoding="utf-8"?>
<sst xmlns="http://schemas.openxmlformats.org/spreadsheetml/2006/main" count="98" uniqueCount="22">
  <si>
    <t>x</t>
  </si>
  <si>
    <t>y</t>
  </si>
  <si>
    <t>x-xbar</t>
  </si>
  <si>
    <t>y-ybar</t>
  </si>
  <si>
    <t>(x-xbar)(y-ybar)</t>
  </si>
  <si>
    <t>(x-xbar)^2</t>
  </si>
  <si>
    <t xml:space="preserve">alpha_1 = </t>
  </si>
  <si>
    <t xml:space="preserve">alpha_0 = </t>
  </si>
  <si>
    <t>yจริง</t>
  </si>
  <si>
    <t>yทำนาย</t>
  </si>
  <si>
    <t>|จริง - ทำนาย|</t>
  </si>
  <si>
    <t>เฉลี่ย</t>
  </si>
  <si>
    <t>(จริง - ทำนาย)^2</t>
  </si>
  <si>
    <t>ยอดขาย</t>
  </si>
  <si>
    <t>บาท</t>
  </si>
  <si>
    <t>บาท^2</t>
  </si>
  <si>
    <t>|(จริง-ทำนาย)/จริง|</t>
  </si>
  <si>
    <t>|จริง - ทำนาย|^2</t>
  </si>
  <si>
    <t>MAE</t>
  </si>
  <si>
    <t>RMSE</t>
  </si>
  <si>
    <t>MAPE</t>
  </si>
  <si>
    <t>ผูกสูตรเพื่อหา regression และ MAE, RMSE ไว้เรียบร้อย แต่อยากดูการเปลี่ยนแปลงเมื่อมี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</si>
</sst>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2" fontId="0" fillId="0" borderId="0" xfId="0" applyNumberFormat="1"/>
    <xf numFmtId="9" fontId="0" fillId="0" borderId="0" xfId="1" applyFont="1" applyBorder="1"/>
    <xf numFmtId="0" fontId="0" fillId="0" borderId="2" xfId="0" applyBorder="1"/>
    <xf numFmtId="0" fontId="0" fillId="2" borderId="2" xfId="0" applyFill="1" applyBorder="1"/>
    <xf numFmtId="9" fontId="0" fillId="0" borderId="2" xfId="1" applyFont="1" applyBorder="1"/>
    <xf numFmtId="0" fontId="0" fillId="0" borderId="3" xfId="0" applyBorder="1"/>
    <xf numFmtId="0" fontId="0" fillId="2" borderId="3" xfId="0" applyFill="1" applyBorder="1"/>
    <xf numFmtId="9" fontId="0" fillId="0" borderId="3" xfId="1" applyFont="1" applyBorder="1"/>
    <xf numFmtId="0" fontId="0" fillId="0" borderId="4" xfId="0" applyBorder="1"/>
    <xf numFmtId="0" fontId="0" fillId="0" borderId="4" xfId="0" applyFill="1" applyBorder="1"/>
    <xf numFmtId="9" fontId="0" fillId="0" borderId="4" xfId="0" applyNumberFormat="1" applyBorder="1"/>
    <xf numFmtId="0" fontId="0" fillId="0" borderId="1" xfId="0" applyBorder="1"/>
    <xf numFmtId="0" fontId="0" fillId="2" borderId="1" xfId="0" applyFill="1" applyBorder="1"/>
    <xf numFmtId="10" fontId="0" fillId="0" borderId="2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0" applyNumberFormat="1" applyBorder="1"/>
    <xf numFmtId="0" fontId="0" fillId="3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800</c:v>
                </c:pt>
                <c:pt idx="3">
                  <c:v>1000</c:v>
                </c:pt>
                <c:pt idx="4">
                  <c:v>1000</c:v>
                </c:pt>
                <c:pt idx="5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B8C-822E-C7C98023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5999"/>
        <c:axId val="15067919"/>
      </c:scatterChart>
      <c:valAx>
        <c:axId val="150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919"/>
        <c:crosses val="autoZero"/>
        <c:crossBetween val="midCat"/>
      </c:valAx>
      <c:valAx>
        <c:axId val="150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Sheet2!$B$22:$B$31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Sheet2!$C$22:$C$31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22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8-4185-B4DB-E17955ED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93711"/>
        <c:axId val="1520794191"/>
      </c:scatterChart>
      <c:valAx>
        <c:axId val="152079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94191"/>
        <c:crosses val="autoZero"/>
        <c:crossBetween val="midCat"/>
      </c:valAx>
      <c:valAx>
        <c:axId val="15207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9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Sheet2!$C$52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Sheet2!$B$53:$B$62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Sheet2!$C$53:$C$62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16</c:v>
                </c:pt>
                <c:pt idx="3">
                  <c:v>14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22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9-4E62-9612-900B8DA2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3535"/>
        <c:axId val="152512671"/>
      </c:scatterChart>
      <c:valAx>
        <c:axId val="997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12671"/>
        <c:crosses val="autoZero"/>
        <c:crossBetween val="midCat"/>
      </c:valAx>
      <c:valAx>
        <c:axId val="1525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Sheet2!$C$67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Sheet2!$C$68:$C$77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16</c:v>
                </c:pt>
                <c:pt idx="3">
                  <c:v>14</c:v>
                </c:pt>
                <c:pt idx="4">
                  <c:v>30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22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F-4C6D-A79B-A710474F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14079"/>
        <c:axId val="302110239"/>
      </c:scatterChart>
      <c:valAx>
        <c:axId val="3021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10239"/>
        <c:crosses val="autoZero"/>
        <c:crossBetween val="midCat"/>
      </c:valAx>
      <c:valAx>
        <c:axId val="3021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Sheet2!$C$82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474843186974508E-2"/>
                  <c:y val="-2.0685083856043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Sheet2!$B$83:$B$92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Sheet2!$C$83:$C$92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16</c:v>
                </c:pt>
                <c:pt idx="3">
                  <c:v>14</c:v>
                </c:pt>
                <c:pt idx="4">
                  <c:v>50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22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3-4060-B6CE-C8EA63125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91999"/>
        <c:axId val="1771890559"/>
      </c:scatterChart>
      <c:valAx>
        <c:axId val="17718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90559"/>
        <c:crosses val="autoZero"/>
        <c:crossBetween val="midCat"/>
      </c:valAx>
      <c:valAx>
        <c:axId val="17718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Sheet2!$C$97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Sheet2!$B$98:$B$107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Sheet2!$C$98:$C$107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16</c:v>
                </c:pt>
                <c:pt idx="3">
                  <c:v>14</c:v>
                </c:pt>
                <c:pt idx="4">
                  <c:v>100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22</c:v>
                </c:pt>
                <c:pt idx="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4BDC-BC28-723677A3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85407"/>
        <c:axId val="118185887"/>
      </c:scatterChart>
      <c:valAx>
        <c:axId val="11818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5887"/>
        <c:crosses val="autoZero"/>
        <c:crossBetween val="midCat"/>
      </c:valAx>
      <c:valAx>
        <c:axId val="1181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8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10" Type="http://schemas.openxmlformats.org/officeDocument/2006/relationships/chart" Target="../charts/chart6.xml"/><Relationship Id="rId4" Type="http://schemas.openxmlformats.org/officeDocument/2006/relationships/image" Target="../media/image3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145780</xdr:colOff>
      <xdr:row>0</xdr:row>
      <xdr:rowOff>65942</xdr:rowOff>
    </xdr:from>
    <xdr:to>
      <xdr:col>10</xdr:col>
      <xdr:colOff>205154</xdr:colOff>
      <xdr:row>11</xdr:row>
      <xdr:rowOff>48714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3736C-508B-28C7-ED1A-69CC8EB0E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225275</xdr:colOff>
      <xdr:row>14</xdr:row>
      <xdr:rowOff>127568</xdr:rowOff>
    </xdr:from>
    <xdr:to>
      <xdr:col>11</xdr:col>
      <xdr:colOff>469803</xdr:colOff>
      <xdr:row>19</xdr:row>
      <xdr:rowOff>13511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FB675F-B683-55DF-3CEC-6F78C2CF0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2935" y="2019057"/>
          <a:ext cx="3027718" cy="831688"/>
        </a:xfrm>
        <a:prstGeom prst="rect">
          <a:avLst/>
        </a:prstGeom>
      </xdr:spPr>
    </xdr:pic>
    <xdr:clientData/>
  </xdr:twoCellAnchor>
  <xdr:twoCellAnchor editAs="oneCell">
    <xdr:from>
      <xdr:col>12</xdr:col>
      <xdr:colOff>155236</xdr:colOff>
      <xdr:row>14</xdr:row>
      <xdr:rowOff>26462</xdr:rowOff>
    </xdr:from>
    <xdr:to>
      <xdr:col>18</xdr:col>
      <xdr:colOff>298163</xdr:colOff>
      <xdr:row>19</xdr:row>
      <xdr:rowOff>43285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81CC36-BC4F-FE9A-A545-9BA6739CF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294" y="2693462"/>
          <a:ext cx="3791735" cy="969323"/>
        </a:xfrm>
        <a:prstGeom prst="rect">
          <a:avLst/>
        </a:prstGeom>
      </xdr:spPr>
    </xdr:pic>
    <xdr:clientData/>
  </xdr:twoCellAnchor>
  <xdr:twoCellAnchor editAs="oneCell">
    <xdr:from>
      <xdr:col>1</xdr:col>
      <xdr:colOff>117361</xdr:colOff>
      <xdr:row>14</xdr:row>
      <xdr:rowOff>147242</xdr:rowOff>
    </xdr:from>
    <xdr:to>
      <xdr:col>5</xdr:col>
      <xdr:colOff>266553</xdr:colOff>
      <xdr:row>19</xdr:row>
      <xdr:rowOff>49748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F844C7-5406-6CE6-8E0C-236540099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5340" y="2038731"/>
          <a:ext cx="2743232" cy="848251"/>
        </a:xfrm>
        <a:prstGeom prst="rect">
          <a:avLst/>
        </a:prstGeom>
      </xdr:spPr>
    </xdr:pic>
    <xdr:clientData/>
  </xdr:twoCellAnchor>
  <xdr:twoCellAnchor editAs="oneCell">
    <xdr:from>
      <xdr:col>5</xdr:col>
      <xdr:colOff>418164</xdr:colOff>
      <xdr:row>14</xdr:row>
      <xdr:rowOff>143955</xdr:rowOff>
    </xdr:from>
    <xdr:to>
      <xdr:col>8</xdr:col>
      <xdr:colOff>71439</xdr:colOff>
      <xdr:row>19</xdr:row>
      <xdr:rowOff>65106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8189A6-3225-1C84-DAC2-051DAB55E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11895" y="2810955"/>
          <a:ext cx="2364237" cy="873651"/>
        </a:xfrm>
        <a:prstGeom prst="rect">
          <a:avLst/>
        </a:prstGeom>
      </xdr:spPr>
    </xdr:pic>
    <xdr:clientData/>
  </xdr:twoCellAnchor>
  <xdr:twoCellAnchor editAs="oneCell">
    <xdr:from>
      <xdr:col>7</xdr:col>
      <xdr:colOff>103106</xdr:colOff>
      <xdr:row>34</xdr:row>
      <xdr:rowOff>143955</xdr:rowOff>
    </xdr:from>
    <xdr:to>
      <xdr:col>9</xdr:col>
      <xdr:colOff>1045920</xdr:colOff>
      <xdr:row>39</xdr:row>
      <xdr:rowOff>65106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F2364E-92FD-1B00-A225-D9BC138D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07798" y="6635609"/>
          <a:ext cx="2364237" cy="873651"/>
        </a:xfrm>
        <a:prstGeom prst="rect">
          <a:avLst/>
        </a:prstGeom>
      </xdr:spPr>
    </xdr:pic>
    <xdr:clientData/>
  </xdr:twoCellAnchor>
  <xdr:twoCellAnchor editAs="oneCell">
    <xdr:from>
      <xdr:col>7</xdr:col>
      <xdr:colOff>93391</xdr:colOff>
      <xdr:row>39</xdr:row>
      <xdr:rowOff>112914</xdr:rowOff>
    </xdr:from>
    <xdr:to>
      <xdr:col>10</xdr:col>
      <xdr:colOff>652977</xdr:colOff>
      <xdr:row>43</xdr:row>
      <xdr:rowOff>189357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0470ED-844A-A32C-1CF5-6144AC774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8083" y="7557068"/>
          <a:ext cx="3028759" cy="838443"/>
        </a:xfrm>
        <a:prstGeom prst="rect">
          <a:avLst/>
        </a:prstGeom>
      </xdr:spPr>
    </xdr:pic>
    <xdr:clientData/>
  </xdr:twoCellAnchor>
  <xdr:twoCellAnchor editAs="oneCell">
    <xdr:from>
      <xdr:col>7</xdr:col>
      <xdr:colOff>81968</xdr:colOff>
      <xdr:row>44</xdr:row>
      <xdr:rowOff>48442</xdr:rowOff>
    </xdr:from>
    <xdr:to>
      <xdr:col>11</xdr:col>
      <xdr:colOff>481337</xdr:colOff>
      <xdr:row>49</xdr:row>
      <xdr:rowOff>57938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9A264BE-854A-47C0-96D9-EB50E2B01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6660" y="8452423"/>
          <a:ext cx="3791735" cy="969323"/>
        </a:xfrm>
        <a:prstGeom prst="rect">
          <a:avLst/>
        </a:prstGeom>
      </xdr:spPr>
    </xdr:pic>
    <xdr:clientData/>
  </xdr:twoCellAnchor>
  <xdr:twoCellAnchor>
    <xdr:from>
      <xdr:col>11</xdr:col>
      <xdr:colOff>150202</xdr:colOff>
      <xdr:row>19</xdr:row>
      <xdr:rowOff>180975</xdr:rowOff>
    </xdr:from>
    <xdr:to>
      <xdr:col>17</xdr:col>
      <xdr:colOff>336811</xdr:colOff>
      <xdr:row>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EF1F7B-BDCA-2D97-B5C3-B4BFC66C7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200025</xdr:colOff>
      <xdr:row>51</xdr:row>
      <xdr:rowOff>0</xdr:rowOff>
    </xdr:from>
    <xdr:to>
      <xdr:col>17</xdr:col>
      <xdr:colOff>384175</xdr:colOff>
      <xdr:row>63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B25A48-AEC2-0242-2048-7938B54C2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233362</xdr:colOff>
      <xdr:row>66</xdr:row>
      <xdr:rowOff>19050</xdr:rowOff>
    </xdr:from>
    <xdr:to>
      <xdr:col>17</xdr:col>
      <xdr:colOff>354012</xdr:colOff>
      <xdr:row>77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BA1F63-0065-7589-0B41-9010D1060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242887</xdr:colOff>
      <xdr:row>81</xdr:row>
      <xdr:rowOff>0</xdr:rowOff>
    </xdr:from>
    <xdr:to>
      <xdr:col>17</xdr:col>
      <xdr:colOff>331787</xdr:colOff>
      <xdr:row>92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0F85EF-6353-9FFC-2133-8D6D6F740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290512</xdr:colOff>
      <xdr:row>96</xdr:row>
      <xdr:rowOff>0</xdr:rowOff>
    </xdr:from>
    <xdr:to>
      <xdr:col>17</xdr:col>
      <xdr:colOff>474662</xdr:colOff>
      <xdr:row>108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C5AA64-5AF4-2CC3-7E42-4FF040A0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51CA-A8BD-4351-AC08-B5646EA10879}">
  <dimension ref="A1:K110"/>
  <sheetViews>
    <sheetView tabSelected="1" topLeftCell="A19" zoomScaleNormal="100" workbookViewId="0">
      <selection activeCell="G96" sqref="G96"/>
    </sheetView>
  </sheetViews>
  <sheetFormatPr defaultRowHeight="15" x14ac:dyDescent="0.25"/>
  <cols>
    <col min="5" max="5" width="11.5703125" customWidth="1"/>
    <col min="6" max="6" width="15.7109375" customWidth="1"/>
    <col min="7" max="7" width="15.85546875" customWidth="1"/>
    <col min="9" max="9" width="12.140625" customWidth="1"/>
    <col min="10" max="10" width="15.7109375" customWidth="1"/>
    <col min="11" max="11" width="13.85546875" customWidth="1"/>
  </cols>
  <sheetData>
    <row r="1" spans="4:5" x14ac:dyDescent="0.25">
      <c r="D1" t="s">
        <v>0</v>
      </c>
      <c r="E1" t="s">
        <v>1</v>
      </c>
    </row>
    <row r="2" spans="4:5" x14ac:dyDescent="0.25">
      <c r="D2">
        <v>1</v>
      </c>
      <c r="E2">
        <v>800</v>
      </c>
    </row>
    <row r="3" spans="4:5" x14ac:dyDescent="0.25">
      <c r="D3">
        <v>2</v>
      </c>
      <c r="E3">
        <v>900</v>
      </c>
    </row>
    <row r="4" spans="4:5" x14ac:dyDescent="0.25">
      <c r="D4">
        <v>3</v>
      </c>
      <c r="E4">
        <v>800</v>
      </c>
    </row>
    <row r="5" spans="4:5" x14ac:dyDescent="0.25">
      <c r="D5">
        <v>4</v>
      </c>
      <c r="E5">
        <v>1000</v>
      </c>
    </row>
    <row r="6" spans="4:5" x14ac:dyDescent="0.25">
      <c r="D6">
        <v>5</v>
      </c>
      <c r="E6">
        <v>1000</v>
      </c>
    </row>
    <row r="7" spans="4:5" x14ac:dyDescent="0.25">
      <c r="D7">
        <v>6</v>
      </c>
      <c r="E7">
        <v>1300</v>
      </c>
    </row>
    <row r="21" spans="1:11" x14ac:dyDescent="0.25">
      <c r="B21" s="15" t="s">
        <v>0</v>
      </c>
      <c r="C21" s="16" t="s">
        <v>1</v>
      </c>
      <c r="D21" s="15" t="s">
        <v>2</v>
      </c>
      <c r="E21" s="15" t="s">
        <v>3</v>
      </c>
      <c r="F21" s="15" t="s">
        <v>4</v>
      </c>
      <c r="G21" s="15" t="s">
        <v>5</v>
      </c>
      <c r="H21" s="16" t="s">
        <v>9</v>
      </c>
      <c r="I21" s="15" t="s">
        <v>10</v>
      </c>
      <c r="J21" s="15" t="s">
        <v>17</v>
      </c>
      <c r="K21" s="15" t="s">
        <v>16</v>
      </c>
    </row>
    <row r="22" spans="1:11" x14ac:dyDescent="0.25">
      <c r="B22" s="6">
        <v>1</v>
      </c>
      <c r="C22" s="7">
        <v>9</v>
      </c>
      <c r="D22" s="6">
        <f>B22-$B$32</f>
        <v>-4.5</v>
      </c>
      <c r="E22" s="6">
        <f>C22-$C$32</f>
        <v>-8.8000000000000007</v>
      </c>
      <c r="F22" s="6">
        <f>D22*E22</f>
        <v>39.6</v>
      </c>
      <c r="G22" s="6">
        <f>D22^2</f>
        <v>20.25</v>
      </c>
      <c r="H22" s="7">
        <f>$F$34 + $F$33*B22</f>
        <v>8.745454545454546</v>
      </c>
      <c r="I22" s="6">
        <f>ABS(H22-C22)</f>
        <v>0.25454545454545396</v>
      </c>
      <c r="J22" s="6">
        <f>I22^2</f>
        <v>6.4793388429751769E-2</v>
      </c>
      <c r="K22" s="8">
        <f>I22/ABS(C22)</f>
        <v>2.8282828282828219E-2</v>
      </c>
    </row>
    <row r="23" spans="1:11" x14ac:dyDescent="0.25">
      <c r="B23" s="1">
        <v>2</v>
      </c>
      <c r="C23" s="3">
        <v>7</v>
      </c>
      <c r="D23" s="1">
        <f t="shared" ref="D23:D31" si="0">B23-$B$32</f>
        <v>-3.5</v>
      </c>
      <c r="E23" s="1">
        <f t="shared" ref="E23:E31" si="1">C23-$C$32</f>
        <v>-10.8</v>
      </c>
      <c r="F23" s="1">
        <f t="shared" ref="F23:F31" si="2">D23*E23</f>
        <v>37.800000000000004</v>
      </c>
      <c r="G23" s="1">
        <f t="shared" ref="G23:G31" si="3">D23^2</f>
        <v>12.25</v>
      </c>
      <c r="H23" s="3">
        <f t="shared" ref="H23:H31" si="4">$F$34 + $F$33*B23</f>
        <v>10.757575757575758</v>
      </c>
      <c r="I23" s="1">
        <f t="shared" ref="I23:I31" si="5">ABS(H23-C23)</f>
        <v>3.7575757575757578</v>
      </c>
      <c r="J23" s="1">
        <f t="shared" ref="J23:J31" si="6">I23^2</f>
        <v>14.11937557392103</v>
      </c>
      <c r="K23" s="5">
        <f>I23/ABS(C23)</f>
        <v>0.53679653679653683</v>
      </c>
    </row>
    <row r="24" spans="1:11" x14ac:dyDescent="0.25">
      <c r="B24" s="1">
        <v>3</v>
      </c>
      <c r="C24" s="3">
        <v>16</v>
      </c>
      <c r="D24" s="1">
        <f t="shared" si="0"/>
        <v>-2.5</v>
      </c>
      <c r="E24" s="1">
        <f t="shared" si="1"/>
        <v>-1.8000000000000007</v>
      </c>
      <c r="F24" s="1">
        <f t="shared" si="2"/>
        <v>4.5000000000000018</v>
      </c>
      <c r="G24" s="1">
        <f t="shared" si="3"/>
        <v>6.25</v>
      </c>
      <c r="H24" s="3">
        <f t="shared" si="4"/>
        <v>12.769696969696971</v>
      </c>
      <c r="I24" s="1">
        <f t="shared" si="5"/>
        <v>3.2303030303030287</v>
      </c>
      <c r="J24" s="1">
        <f t="shared" si="6"/>
        <v>10.43485766758493</v>
      </c>
      <c r="K24" s="5">
        <f t="shared" ref="K23:K31" si="7">I24/ABS(C24)</f>
        <v>0.20189393939393929</v>
      </c>
    </row>
    <row r="25" spans="1:11" x14ac:dyDescent="0.25">
      <c r="B25" s="1">
        <v>4</v>
      </c>
      <c r="C25" s="3">
        <v>14</v>
      </c>
      <c r="D25" s="1">
        <f t="shared" si="0"/>
        <v>-1.5</v>
      </c>
      <c r="E25" s="1">
        <f t="shared" si="1"/>
        <v>-3.8000000000000007</v>
      </c>
      <c r="F25" s="1">
        <f t="shared" si="2"/>
        <v>5.7000000000000011</v>
      </c>
      <c r="G25" s="1">
        <f t="shared" si="3"/>
        <v>2.25</v>
      </c>
      <c r="H25" s="3">
        <f t="shared" si="4"/>
        <v>14.781818181818183</v>
      </c>
      <c r="I25" s="1">
        <f t="shared" si="5"/>
        <v>0.78181818181818308</v>
      </c>
      <c r="J25" s="1">
        <f t="shared" si="6"/>
        <v>0.61123966942148955</v>
      </c>
      <c r="K25" s="5">
        <f t="shared" si="7"/>
        <v>5.5844155844155932E-2</v>
      </c>
    </row>
    <row r="26" spans="1:11" x14ac:dyDescent="0.25">
      <c r="B26" s="1">
        <v>5</v>
      </c>
      <c r="C26" s="3">
        <v>15</v>
      </c>
      <c r="D26" s="1">
        <f>B26-$B$32</f>
        <v>-0.5</v>
      </c>
      <c r="E26" s="1">
        <f t="shared" si="1"/>
        <v>-2.8000000000000007</v>
      </c>
      <c r="F26" s="1">
        <f t="shared" si="2"/>
        <v>1.4000000000000004</v>
      </c>
      <c r="G26" s="1">
        <f t="shared" si="3"/>
        <v>0.25</v>
      </c>
      <c r="H26" s="3">
        <f t="shared" si="4"/>
        <v>16.793939393939397</v>
      </c>
      <c r="I26" s="1">
        <f t="shared" si="5"/>
        <v>1.7939393939393966</v>
      </c>
      <c r="J26" s="1">
        <f t="shared" si="6"/>
        <v>3.2182185491276498</v>
      </c>
      <c r="K26" s="5">
        <f t="shared" si="7"/>
        <v>0.11959595959595977</v>
      </c>
    </row>
    <row r="27" spans="1:11" x14ac:dyDescent="0.25">
      <c r="B27" s="1">
        <v>6</v>
      </c>
      <c r="C27" s="3">
        <v>20</v>
      </c>
      <c r="D27" s="1">
        <f t="shared" si="0"/>
        <v>0.5</v>
      </c>
      <c r="E27" s="1">
        <f t="shared" si="1"/>
        <v>2.1999999999999993</v>
      </c>
      <c r="F27" s="1">
        <f t="shared" si="2"/>
        <v>1.0999999999999996</v>
      </c>
      <c r="G27" s="1">
        <f t="shared" si="3"/>
        <v>0.25</v>
      </c>
      <c r="H27" s="3">
        <f t="shared" si="4"/>
        <v>18.806060606060608</v>
      </c>
      <c r="I27" s="1">
        <f t="shared" si="5"/>
        <v>1.1939393939393916</v>
      </c>
      <c r="J27" s="1">
        <f t="shared" si="6"/>
        <v>1.4254912764003618</v>
      </c>
      <c r="K27" s="5">
        <f t="shared" si="7"/>
        <v>5.9696969696969582E-2</v>
      </c>
    </row>
    <row r="28" spans="1:11" x14ac:dyDescent="0.25">
      <c r="B28" s="1">
        <v>7</v>
      </c>
      <c r="C28" s="3">
        <v>23</v>
      </c>
      <c r="D28" s="1">
        <f>B28-$B$32</f>
        <v>1.5</v>
      </c>
      <c r="E28" s="1">
        <f t="shared" si="1"/>
        <v>5.1999999999999993</v>
      </c>
      <c r="F28" s="1">
        <f t="shared" si="2"/>
        <v>7.7999999999999989</v>
      </c>
      <c r="G28" s="1">
        <f t="shared" si="3"/>
        <v>2.25</v>
      </c>
      <c r="H28" s="3">
        <f t="shared" si="4"/>
        <v>20.81818181818182</v>
      </c>
      <c r="I28" s="1">
        <f t="shared" si="5"/>
        <v>2.1818181818181799</v>
      </c>
      <c r="J28" s="1">
        <f t="shared" si="6"/>
        <v>4.7603305785123879</v>
      </c>
      <c r="K28" s="5">
        <f t="shared" si="7"/>
        <v>9.4861660079051294E-2</v>
      </c>
    </row>
    <row r="29" spans="1:11" x14ac:dyDescent="0.25">
      <c r="B29" s="1">
        <v>8</v>
      </c>
      <c r="C29" s="3">
        <v>28</v>
      </c>
      <c r="D29" s="1">
        <f t="shared" si="0"/>
        <v>2.5</v>
      </c>
      <c r="E29" s="1">
        <f t="shared" si="1"/>
        <v>10.199999999999999</v>
      </c>
      <c r="F29" s="1">
        <f t="shared" si="2"/>
        <v>25.5</v>
      </c>
      <c r="G29" s="1">
        <f t="shared" si="3"/>
        <v>6.25</v>
      </c>
      <c r="H29" s="3">
        <f t="shared" si="4"/>
        <v>22.830303030303032</v>
      </c>
      <c r="I29" s="1">
        <f t="shared" si="5"/>
        <v>5.1696969696969681</v>
      </c>
      <c r="J29" s="1">
        <f t="shared" si="6"/>
        <v>26.725766758494014</v>
      </c>
      <c r="K29" s="5">
        <f t="shared" si="7"/>
        <v>0.18463203463203456</v>
      </c>
    </row>
    <row r="30" spans="1:11" x14ac:dyDescent="0.25">
      <c r="B30" s="1">
        <v>9</v>
      </c>
      <c r="C30" s="3">
        <v>22</v>
      </c>
      <c r="D30" s="1">
        <f t="shared" si="0"/>
        <v>3.5</v>
      </c>
      <c r="E30" s="1">
        <f t="shared" si="1"/>
        <v>4.1999999999999993</v>
      </c>
      <c r="F30" s="1">
        <f t="shared" si="2"/>
        <v>14.699999999999998</v>
      </c>
      <c r="G30" s="1">
        <f t="shared" si="3"/>
        <v>12.25</v>
      </c>
      <c r="H30" s="3">
        <f t="shared" si="4"/>
        <v>24.842424242424244</v>
      </c>
      <c r="I30" s="1">
        <f t="shared" si="5"/>
        <v>2.8424242424242436</v>
      </c>
      <c r="J30" s="1">
        <f t="shared" si="6"/>
        <v>8.0793755739210358</v>
      </c>
      <c r="K30" s="5">
        <f t="shared" si="7"/>
        <v>0.12920110192837472</v>
      </c>
    </row>
    <row r="31" spans="1:11" x14ac:dyDescent="0.25">
      <c r="B31" s="9">
        <v>10</v>
      </c>
      <c r="C31" s="10">
        <v>24</v>
      </c>
      <c r="D31" s="9">
        <f t="shared" si="0"/>
        <v>4.5</v>
      </c>
      <c r="E31" s="9">
        <f t="shared" si="1"/>
        <v>6.1999999999999993</v>
      </c>
      <c r="F31" s="9">
        <f t="shared" si="2"/>
        <v>27.9</v>
      </c>
      <c r="G31" s="9">
        <f t="shared" si="3"/>
        <v>20.25</v>
      </c>
      <c r="H31" s="10">
        <f t="shared" si="4"/>
        <v>26.854545454545455</v>
      </c>
      <c r="I31" s="9">
        <f t="shared" si="5"/>
        <v>2.8545454545454554</v>
      </c>
      <c r="J31" s="9">
        <f t="shared" si="6"/>
        <v>8.1484297520661197</v>
      </c>
      <c r="K31" s="11">
        <f t="shared" si="7"/>
        <v>0.11893939393939397</v>
      </c>
    </row>
    <row r="32" spans="1:11" ht="15.75" thickBot="1" x14ac:dyDescent="0.3">
      <c r="A32" s="12" t="s">
        <v>11</v>
      </c>
      <c r="B32" s="12">
        <f>AVERAGE(B22:B31)</f>
        <v>5.5</v>
      </c>
      <c r="C32" s="12">
        <f>AVERAGE(C22:C31)</f>
        <v>17.8</v>
      </c>
      <c r="D32" s="12"/>
      <c r="E32" s="12"/>
      <c r="F32" s="13">
        <f>SUM(F22:F31)</f>
        <v>166</v>
      </c>
      <c r="G32" s="13">
        <f>SUM(G22:G31)</f>
        <v>82.5</v>
      </c>
      <c r="H32" s="12"/>
      <c r="I32" s="12">
        <f>AVERAGE(I22:I31)</f>
        <v>2.4060606060606058</v>
      </c>
      <c r="J32" s="12">
        <f>SQRT(AVERAGE(J22:J31))</f>
        <v>2.7854600838618881</v>
      </c>
      <c r="K32" s="14">
        <f>AVERAGE(K22:K31)</f>
        <v>0.15297445801892443</v>
      </c>
    </row>
    <row r="33" spans="1:11" ht="15.75" thickTop="1" x14ac:dyDescent="0.25">
      <c r="E33" t="s">
        <v>6</v>
      </c>
      <c r="F33" s="2">
        <f>F32/G32</f>
        <v>2.0121212121212122</v>
      </c>
      <c r="I33" t="s">
        <v>18</v>
      </c>
      <c r="J33" t="s">
        <v>19</v>
      </c>
      <c r="K33" t="s">
        <v>20</v>
      </c>
    </row>
    <row r="34" spans="1:11" x14ac:dyDescent="0.25">
      <c r="E34" t="s">
        <v>7</v>
      </c>
      <c r="F34">
        <f>C32-F33*B32</f>
        <v>6.7333333333333343</v>
      </c>
    </row>
    <row r="35" spans="1:11" x14ac:dyDescent="0.25">
      <c r="C35" t="s">
        <v>13</v>
      </c>
    </row>
    <row r="36" spans="1:11" x14ac:dyDescent="0.25">
      <c r="C36" t="s">
        <v>14</v>
      </c>
      <c r="D36" t="s">
        <v>14</v>
      </c>
      <c r="E36" t="s">
        <v>14</v>
      </c>
      <c r="F36" t="s">
        <v>15</v>
      </c>
    </row>
    <row r="37" spans="1:11" x14ac:dyDescent="0.25">
      <c r="B37" s="15" t="s">
        <v>0</v>
      </c>
      <c r="C37" s="15" t="s">
        <v>8</v>
      </c>
      <c r="D37" s="15" t="s">
        <v>9</v>
      </c>
      <c r="E37" s="15" t="s">
        <v>10</v>
      </c>
      <c r="F37" s="15" t="s">
        <v>12</v>
      </c>
      <c r="G37" s="15" t="s">
        <v>16</v>
      </c>
    </row>
    <row r="38" spans="1:11" x14ac:dyDescent="0.25">
      <c r="B38" s="6">
        <v>1</v>
      </c>
      <c r="C38" s="6">
        <v>900</v>
      </c>
      <c r="D38" s="6">
        <v>800</v>
      </c>
      <c r="E38" s="6">
        <f>ABS(C38-D38)</f>
        <v>100</v>
      </c>
      <c r="F38" s="6">
        <f>(C38-D38)^2</f>
        <v>10000</v>
      </c>
      <c r="G38" s="17">
        <f>ABS((C38-D38)/C38)</f>
        <v>0.1111111111111111</v>
      </c>
    </row>
    <row r="39" spans="1:11" x14ac:dyDescent="0.25">
      <c r="B39" s="1">
        <v>2</v>
      </c>
      <c r="C39" s="1">
        <v>800</v>
      </c>
      <c r="D39" s="1">
        <v>850</v>
      </c>
      <c r="E39" s="1">
        <f t="shared" ref="E39:E43" si="8">ABS(C39-D39)</f>
        <v>50</v>
      </c>
      <c r="F39" s="1">
        <f t="shared" ref="F39:F43" si="9">(C39-D39)^2</f>
        <v>2500</v>
      </c>
      <c r="G39" s="18">
        <f>ABS((C39-D39)/C39)</f>
        <v>6.25E-2</v>
      </c>
    </row>
    <row r="40" spans="1:11" x14ac:dyDescent="0.25">
      <c r="B40" s="1">
        <v>3</v>
      </c>
      <c r="C40" s="1">
        <v>1000</v>
      </c>
      <c r="D40" s="1">
        <v>833</v>
      </c>
      <c r="E40" s="1">
        <f t="shared" si="8"/>
        <v>167</v>
      </c>
      <c r="F40" s="1">
        <f t="shared" si="9"/>
        <v>27889</v>
      </c>
      <c r="G40" s="18">
        <f>ABS((C40-D40)/C40)</f>
        <v>0.16700000000000001</v>
      </c>
    </row>
    <row r="41" spans="1:11" x14ac:dyDescent="0.25">
      <c r="B41" s="1">
        <v>4</v>
      </c>
      <c r="C41" s="1">
        <v>1000</v>
      </c>
      <c r="D41" s="1">
        <v>875</v>
      </c>
      <c r="E41" s="1">
        <f t="shared" si="8"/>
        <v>125</v>
      </c>
      <c r="F41" s="1">
        <f t="shared" si="9"/>
        <v>15625</v>
      </c>
      <c r="G41" s="18">
        <f t="shared" ref="G41:G43" si="10">ABS((C41-D41)/C41)</f>
        <v>0.125</v>
      </c>
    </row>
    <row r="42" spans="1:11" x14ac:dyDescent="0.25">
      <c r="B42" s="1">
        <v>5</v>
      </c>
      <c r="C42" s="1">
        <v>1300</v>
      </c>
      <c r="D42" s="1">
        <v>900</v>
      </c>
      <c r="E42" s="1">
        <f t="shared" si="8"/>
        <v>400</v>
      </c>
      <c r="F42" s="1">
        <f t="shared" si="9"/>
        <v>160000</v>
      </c>
      <c r="G42" s="18">
        <f t="shared" si="10"/>
        <v>0.30769230769230771</v>
      </c>
    </row>
    <row r="43" spans="1:11" x14ac:dyDescent="0.25">
      <c r="B43" s="9">
        <v>6</v>
      </c>
      <c r="C43" s="9">
        <v>1200</v>
      </c>
      <c r="D43" s="9">
        <v>967</v>
      </c>
      <c r="E43" s="9">
        <f t="shared" si="8"/>
        <v>233</v>
      </c>
      <c r="F43" s="9">
        <f t="shared" si="9"/>
        <v>54289</v>
      </c>
      <c r="G43" s="19">
        <f t="shared" si="10"/>
        <v>0.19416666666666665</v>
      </c>
    </row>
    <row r="44" spans="1:11" ht="15.75" thickBot="1" x14ac:dyDescent="0.3">
      <c r="A44" s="12" t="s">
        <v>11</v>
      </c>
      <c r="B44" s="12"/>
      <c r="C44" s="12"/>
      <c r="D44" s="12"/>
      <c r="E44" s="12">
        <f>AVERAGE(E38:E43)</f>
        <v>179.16666666666666</v>
      </c>
      <c r="F44" s="12">
        <f>SQRT(AVERAGE(F38:F43))</f>
        <v>212.25103062176166</v>
      </c>
      <c r="G44" s="20">
        <f>AVERAGE(G38:G43)</f>
        <v>0.16124501424501425</v>
      </c>
    </row>
    <row r="45" spans="1:11" ht="15.75" thickTop="1" x14ac:dyDescent="0.25">
      <c r="E45" t="s">
        <v>18</v>
      </c>
      <c r="F45" t="s">
        <v>19</v>
      </c>
      <c r="G45" t="s">
        <v>20</v>
      </c>
    </row>
    <row r="51" spans="1:11" x14ac:dyDescent="0.25">
      <c r="A51" t="s">
        <v>21</v>
      </c>
    </row>
    <row r="52" spans="1:11" x14ac:dyDescent="0.25">
      <c r="B52" s="15" t="s">
        <v>0</v>
      </c>
      <c r="C52" s="16" t="s">
        <v>1</v>
      </c>
      <c r="D52" s="15" t="s">
        <v>2</v>
      </c>
      <c r="E52" s="15" t="s">
        <v>3</v>
      </c>
      <c r="F52" s="15" t="s">
        <v>4</v>
      </c>
      <c r="G52" s="15" t="s">
        <v>5</v>
      </c>
      <c r="H52" s="16" t="s">
        <v>9</v>
      </c>
      <c r="I52" s="15" t="s">
        <v>10</v>
      </c>
      <c r="J52" s="15" t="s">
        <v>17</v>
      </c>
      <c r="K52" s="15" t="s">
        <v>16</v>
      </c>
    </row>
    <row r="53" spans="1:11" x14ac:dyDescent="0.25">
      <c r="B53" s="6">
        <v>1</v>
      </c>
      <c r="C53" s="7">
        <v>9</v>
      </c>
      <c r="D53" s="6">
        <f>B53-$B$32</f>
        <v>-4.5</v>
      </c>
      <c r="E53" s="6">
        <f>C53-$C$32</f>
        <v>-8.8000000000000007</v>
      </c>
      <c r="F53" s="6">
        <f>D53*E53</f>
        <v>39.6</v>
      </c>
      <c r="G53" s="6">
        <f>D53^2</f>
        <v>20.25</v>
      </c>
      <c r="H53" s="7">
        <f>$F$34 + $F$33*B53</f>
        <v>8.745454545454546</v>
      </c>
      <c r="I53" s="6">
        <f>ABS(H53-C53)</f>
        <v>0.25454545454545396</v>
      </c>
      <c r="J53" s="6">
        <f>I53^2</f>
        <v>6.4793388429751769E-2</v>
      </c>
      <c r="K53" s="8">
        <f>I53/ABS(C53)</f>
        <v>2.8282828282828219E-2</v>
      </c>
    </row>
    <row r="54" spans="1:11" x14ac:dyDescent="0.25">
      <c r="B54" s="1">
        <v>2</v>
      </c>
      <c r="C54" s="3">
        <v>7</v>
      </c>
      <c r="D54" s="1">
        <f t="shared" ref="D54:D62" si="11">B54-$B$32</f>
        <v>-3.5</v>
      </c>
      <c r="E54" s="1">
        <f t="shared" ref="E54:E62" si="12">C54-$C$32</f>
        <v>-10.8</v>
      </c>
      <c r="F54" s="1">
        <f t="shared" ref="F54:F62" si="13">D54*E54</f>
        <v>37.800000000000004</v>
      </c>
      <c r="G54" s="1">
        <f t="shared" ref="G54:G62" si="14">D54^2</f>
        <v>12.25</v>
      </c>
      <c r="H54" s="3">
        <f t="shared" ref="H54:H62" si="15">$F$34 + $F$33*B54</f>
        <v>10.757575757575758</v>
      </c>
      <c r="I54" s="1">
        <f t="shared" ref="I54:I62" si="16">ABS(H54-C54)</f>
        <v>3.7575757575757578</v>
      </c>
      <c r="J54" s="1">
        <f t="shared" ref="J54:J62" si="17">I54^2</f>
        <v>14.11937557392103</v>
      </c>
      <c r="K54" s="5">
        <f>I54/ABS(C54)</f>
        <v>0.53679653679653683</v>
      </c>
    </row>
    <row r="55" spans="1:11" x14ac:dyDescent="0.25">
      <c r="B55" s="1">
        <v>3</v>
      </c>
      <c r="C55" s="3">
        <v>16</v>
      </c>
      <c r="D55" s="1">
        <f t="shared" si="11"/>
        <v>-2.5</v>
      </c>
      <c r="E55" s="1">
        <f t="shared" si="12"/>
        <v>-1.8000000000000007</v>
      </c>
      <c r="F55" s="1">
        <f t="shared" si="13"/>
        <v>4.5000000000000018</v>
      </c>
      <c r="G55" s="1">
        <f t="shared" si="14"/>
        <v>6.25</v>
      </c>
      <c r="H55" s="3">
        <f t="shared" si="15"/>
        <v>12.769696969696971</v>
      </c>
      <c r="I55" s="1">
        <f t="shared" si="16"/>
        <v>3.2303030303030287</v>
      </c>
      <c r="J55" s="1">
        <f t="shared" si="17"/>
        <v>10.43485766758493</v>
      </c>
      <c r="K55" s="5">
        <f t="shared" ref="K55:K63" si="18">I55/ABS(C55)</f>
        <v>0.20189393939393929</v>
      </c>
    </row>
    <row r="56" spans="1:11" x14ac:dyDescent="0.25">
      <c r="B56" s="1">
        <v>4</v>
      </c>
      <c r="C56" s="3">
        <v>14</v>
      </c>
      <c r="D56" s="1">
        <f t="shared" si="11"/>
        <v>-1.5</v>
      </c>
      <c r="E56" s="1">
        <f t="shared" si="12"/>
        <v>-3.8000000000000007</v>
      </c>
      <c r="F56" s="1">
        <f t="shared" si="13"/>
        <v>5.7000000000000011</v>
      </c>
      <c r="G56" s="1">
        <f t="shared" si="14"/>
        <v>2.25</v>
      </c>
      <c r="H56" s="3">
        <f t="shared" si="15"/>
        <v>14.781818181818183</v>
      </c>
      <c r="I56" s="1">
        <f t="shared" si="16"/>
        <v>0.78181818181818308</v>
      </c>
      <c r="J56" s="1">
        <f t="shared" si="17"/>
        <v>0.61123966942148955</v>
      </c>
      <c r="K56" s="5">
        <f t="shared" si="18"/>
        <v>5.5844155844155932E-2</v>
      </c>
    </row>
    <row r="57" spans="1:11" x14ac:dyDescent="0.25">
      <c r="B57" s="1">
        <v>5</v>
      </c>
      <c r="C57" s="21">
        <v>20</v>
      </c>
      <c r="D57" s="1">
        <f>B57-$B$32</f>
        <v>-0.5</v>
      </c>
      <c r="E57" s="1">
        <f t="shared" si="12"/>
        <v>2.1999999999999993</v>
      </c>
      <c r="F57" s="1">
        <f t="shared" si="13"/>
        <v>-1.0999999999999996</v>
      </c>
      <c r="G57" s="1">
        <f t="shared" si="14"/>
        <v>0.25</v>
      </c>
      <c r="H57" s="3">
        <f t="shared" si="15"/>
        <v>16.793939393939397</v>
      </c>
      <c r="I57" s="1">
        <f t="shared" si="16"/>
        <v>3.2060606060606034</v>
      </c>
      <c r="J57" s="1">
        <f t="shared" si="17"/>
        <v>10.278824609733684</v>
      </c>
      <c r="K57" s="5">
        <f t="shared" si="18"/>
        <v>0.16030303030303017</v>
      </c>
    </row>
    <row r="58" spans="1:11" x14ac:dyDescent="0.25">
      <c r="B58" s="1">
        <v>6</v>
      </c>
      <c r="C58" s="3">
        <v>20</v>
      </c>
      <c r="D58" s="1">
        <f t="shared" ref="D58:D65" si="19">B58-$B$32</f>
        <v>0.5</v>
      </c>
      <c r="E58" s="1">
        <f t="shared" si="12"/>
        <v>2.1999999999999993</v>
      </c>
      <c r="F58" s="1">
        <f t="shared" si="13"/>
        <v>1.0999999999999996</v>
      </c>
      <c r="G58" s="1">
        <f t="shared" si="14"/>
        <v>0.25</v>
      </c>
      <c r="H58" s="3">
        <f t="shared" si="15"/>
        <v>18.806060606060608</v>
      </c>
      <c r="I58" s="1">
        <f t="shared" si="16"/>
        <v>1.1939393939393916</v>
      </c>
      <c r="J58" s="1">
        <f t="shared" si="17"/>
        <v>1.4254912764003618</v>
      </c>
      <c r="K58" s="5">
        <f t="shared" si="18"/>
        <v>5.9696969696969582E-2</v>
      </c>
    </row>
    <row r="59" spans="1:11" x14ac:dyDescent="0.25">
      <c r="B59" s="1">
        <v>7</v>
      </c>
      <c r="C59" s="3">
        <v>23</v>
      </c>
      <c r="D59" s="1">
        <f>B59-$B$32</f>
        <v>1.5</v>
      </c>
      <c r="E59" s="1">
        <f t="shared" si="12"/>
        <v>5.1999999999999993</v>
      </c>
      <c r="F59" s="1">
        <f t="shared" si="13"/>
        <v>7.7999999999999989</v>
      </c>
      <c r="G59" s="1">
        <f t="shared" si="14"/>
        <v>2.25</v>
      </c>
      <c r="H59" s="3">
        <f t="shared" si="15"/>
        <v>20.81818181818182</v>
      </c>
      <c r="I59" s="1">
        <f t="shared" si="16"/>
        <v>2.1818181818181799</v>
      </c>
      <c r="J59" s="1">
        <f t="shared" si="17"/>
        <v>4.7603305785123879</v>
      </c>
      <c r="K59" s="5">
        <f t="shared" si="18"/>
        <v>9.4861660079051294E-2</v>
      </c>
    </row>
    <row r="60" spans="1:11" x14ac:dyDescent="0.25">
      <c r="B60" s="1">
        <v>8</v>
      </c>
      <c r="C60" s="3">
        <v>28</v>
      </c>
      <c r="D60" s="1">
        <f t="shared" ref="D60:D65" si="20">B60-$B$32</f>
        <v>2.5</v>
      </c>
      <c r="E60" s="1">
        <f t="shared" si="12"/>
        <v>10.199999999999999</v>
      </c>
      <c r="F60" s="1">
        <f t="shared" si="13"/>
        <v>25.5</v>
      </c>
      <c r="G60" s="1">
        <f t="shared" si="14"/>
        <v>6.25</v>
      </c>
      <c r="H60" s="3">
        <f t="shared" si="15"/>
        <v>22.830303030303032</v>
      </c>
      <c r="I60" s="1">
        <f t="shared" si="16"/>
        <v>5.1696969696969681</v>
      </c>
      <c r="J60" s="1">
        <f t="shared" si="17"/>
        <v>26.725766758494014</v>
      </c>
      <c r="K60" s="5">
        <f t="shared" si="18"/>
        <v>0.18463203463203456</v>
      </c>
    </row>
    <row r="61" spans="1:11" x14ac:dyDescent="0.25">
      <c r="B61" s="1">
        <v>9</v>
      </c>
      <c r="C61" s="3">
        <v>22</v>
      </c>
      <c r="D61" s="1">
        <f t="shared" si="20"/>
        <v>3.5</v>
      </c>
      <c r="E61" s="1">
        <f t="shared" si="12"/>
        <v>4.1999999999999993</v>
      </c>
      <c r="F61" s="1">
        <f t="shared" si="13"/>
        <v>14.699999999999998</v>
      </c>
      <c r="G61" s="1">
        <f t="shared" si="14"/>
        <v>12.25</v>
      </c>
      <c r="H61" s="3">
        <f t="shared" si="15"/>
        <v>24.842424242424244</v>
      </c>
      <c r="I61" s="1">
        <f t="shared" si="16"/>
        <v>2.8424242424242436</v>
      </c>
      <c r="J61" s="1">
        <f t="shared" si="17"/>
        <v>8.0793755739210358</v>
      </c>
      <c r="K61" s="5">
        <f t="shared" si="18"/>
        <v>0.12920110192837472</v>
      </c>
    </row>
    <row r="62" spans="1:11" x14ac:dyDescent="0.25">
      <c r="B62" s="9">
        <v>10</v>
      </c>
      <c r="C62" s="10">
        <v>24</v>
      </c>
      <c r="D62" s="9">
        <f t="shared" si="20"/>
        <v>4.5</v>
      </c>
      <c r="E62" s="9">
        <f t="shared" si="12"/>
        <v>6.1999999999999993</v>
      </c>
      <c r="F62" s="9">
        <f t="shared" si="13"/>
        <v>27.9</v>
      </c>
      <c r="G62" s="9">
        <f t="shared" si="14"/>
        <v>20.25</v>
      </c>
      <c r="H62" s="10">
        <f t="shared" si="15"/>
        <v>26.854545454545455</v>
      </c>
      <c r="I62" s="9">
        <f t="shared" si="16"/>
        <v>2.8545454545454554</v>
      </c>
      <c r="J62" s="9">
        <f t="shared" si="17"/>
        <v>8.1484297520661197</v>
      </c>
      <c r="K62" s="11">
        <f t="shared" si="18"/>
        <v>0.11893939393939397</v>
      </c>
    </row>
    <row r="63" spans="1:11" ht="15.75" thickBot="1" x14ac:dyDescent="0.3">
      <c r="A63" s="12" t="s">
        <v>11</v>
      </c>
      <c r="B63" s="12">
        <f>AVERAGE(B53:B62)</f>
        <v>5.5</v>
      </c>
      <c r="C63" s="12">
        <f>AVERAGE(C53:C62)</f>
        <v>18.3</v>
      </c>
      <c r="D63" s="12"/>
      <c r="E63" s="12"/>
      <c r="F63" s="13">
        <f>SUM(F53:F62)</f>
        <v>163.5</v>
      </c>
      <c r="G63" s="13">
        <f>SUM(G53:G62)</f>
        <v>82.5</v>
      </c>
      <c r="H63" s="12"/>
      <c r="I63" s="12">
        <f>AVERAGE(I53:I62)</f>
        <v>2.5472727272727265</v>
      </c>
      <c r="J63" s="12">
        <f>SQRT(AVERAGE(J53:J62))</f>
        <v>2.9094412667810432</v>
      </c>
      <c r="K63" s="14">
        <f>AVERAGE(K53:K62)</f>
        <v>0.15704516508963146</v>
      </c>
    </row>
    <row r="64" spans="1:11" ht="15.75" thickTop="1" x14ac:dyDescent="0.25">
      <c r="E64" t="s">
        <v>6</v>
      </c>
      <c r="F64" s="2">
        <f>F63/G63</f>
        <v>1.9818181818181819</v>
      </c>
      <c r="I64" t="s">
        <v>18</v>
      </c>
      <c r="J64" t="s">
        <v>19</v>
      </c>
      <c r="K64" t="s">
        <v>20</v>
      </c>
    </row>
    <row r="65" spans="1:11" x14ac:dyDescent="0.25">
      <c r="E65" t="s">
        <v>7</v>
      </c>
      <c r="F65">
        <f>C63-F64*B63</f>
        <v>7.4</v>
      </c>
    </row>
    <row r="67" spans="1:11" x14ac:dyDescent="0.25">
      <c r="B67" s="15" t="s">
        <v>0</v>
      </c>
      <c r="C67" s="16" t="s">
        <v>1</v>
      </c>
      <c r="D67" s="15" t="s">
        <v>2</v>
      </c>
      <c r="E67" s="15" t="s">
        <v>3</v>
      </c>
      <c r="F67" s="15" t="s">
        <v>4</v>
      </c>
      <c r="G67" s="15" t="s">
        <v>5</v>
      </c>
      <c r="H67" s="16" t="s">
        <v>9</v>
      </c>
      <c r="I67" s="15" t="s">
        <v>10</v>
      </c>
      <c r="J67" s="15" t="s">
        <v>17</v>
      </c>
      <c r="K67" s="15" t="s">
        <v>16</v>
      </c>
    </row>
    <row r="68" spans="1:11" x14ac:dyDescent="0.25">
      <c r="B68" s="6">
        <v>1</v>
      </c>
      <c r="C68" s="7">
        <v>9</v>
      </c>
      <c r="D68" s="6">
        <f>B68-$B$32</f>
        <v>-4.5</v>
      </c>
      <c r="E68" s="6">
        <f>C68-$C$32</f>
        <v>-8.8000000000000007</v>
      </c>
      <c r="F68" s="6">
        <f>D68*E68</f>
        <v>39.6</v>
      </c>
      <c r="G68" s="6">
        <f>D68^2</f>
        <v>20.25</v>
      </c>
      <c r="H68" s="7">
        <f>$F$34 + $F$33*B68</f>
        <v>8.745454545454546</v>
      </c>
      <c r="I68" s="6">
        <f>ABS(H68-C68)</f>
        <v>0.25454545454545396</v>
      </c>
      <c r="J68" s="6">
        <f>I68^2</f>
        <v>6.4793388429751769E-2</v>
      </c>
      <c r="K68" s="8">
        <f>I68/ABS(C68)</f>
        <v>2.8282828282828219E-2</v>
      </c>
    </row>
    <row r="69" spans="1:11" x14ac:dyDescent="0.25">
      <c r="B69" s="1">
        <v>2</v>
      </c>
      <c r="C69" s="3">
        <v>7</v>
      </c>
      <c r="D69" s="1">
        <f t="shared" ref="D69:D77" si="21">B69-$B$32</f>
        <v>-3.5</v>
      </c>
      <c r="E69" s="1">
        <f t="shared" ref="E69:E77" si="22">C69-$C$32</f>
        <v>-10.8</v>
      </c>
      <c r="F69" s="1">
        <f t="shared" ref="F69:F77" si="23">D69*E69</f>
        <v>37.800000000000004</v>
      </c>
      <c r="G69" s="1">
        <f t="shared" ref="G69:G77" si="24">D69^2</f>
        <v>12.25</v>
      </c>
      <c r="H69" s="3">
        <f t="shared" ref="H69:H77" si="25">$F$34 + $F$33*B69</f>
        <v>10.757575757575758</v>
      </c>
      <c r="I69" s="1">
        <f t="shared" ref="I69:I77" si="26">ABS(H69-C69)</f>
        <v>3.7575757575757578</v>
      </c>
      <c r="J69" s="1">
        <f t="shared" ref="J69:J77" si="27">I69^2</f>
        <v>14.11937557392103</v>
      </c>
      <c r="K69" s="5">
        <f>I69/ABS(C69)</f>
        <v>0.53679653679653683</v>
      </c>
    </row>
    <row r="70" spans="1:11" x14ac:dyDescent="0.25">
      <c r="B70" s="1">
        <v>3</v>
      </c>
      <c r="C70" s="3">
        <v>16</v>
      </c>
      <c r="D70" s="1">
        <f t="shared" si="21"/>
        <v>-2.5</v>
      </c>
      <c r="E70" s="1">
        <f t="shared" si="22"/>
        <v>-1.8000000000000007</v>
      </c>
      <c r="F70" s="1">
        <f t="shared" si="23"/>
        <v>4.5000000000000018</v>
      </c>
      <c r="G70" s="1">
        <f t="shared" si="24"/>
        <v>6.25</v>
      </c>
      <c r="H70" s="3">
        <f t="shared" si="25"/>
        <v>12.769696969696971</v>
      </c>
      <c r="I70" s="1">
        <f t="shared" si="26"/>
        <v>3.2303030303030287</v>
      </c>
      <c r="J70" s="1">
        <f t="shared" si="27"/>
        <v>10.43485766758493</v>
      </c>
      <c r="K70" s="5">
        <f t="shared" ref="K70:K78" si="28">I70/ABS(C70)</f>
        <v>0.20189393939393929</v>
      </c>
    </row>
    <row r="71" spans="1:11" x14ac:dyDescent="0.25">
      <c r="B71" s="1">
        <v>4</v>
      </c>
      <c r="C71" s="3">
        <v>14</v>
      </c>
      <c r="D71" s="1">
        <f t="shared" si="21"/>
        <v>-1.5</v>
      </c>
      <c r="E71" s="1">
        <f t="shared" si="22"/>
        <v>-3.8000000000000007</v>
      </c>
      <c r="F71" s="1">
        <f t="shared" si="23"/>
        <v>5.7000000000000011</v>
      </c>
      <c r="G71" s="1">
        <f t="shared" si="24"/>
        <v>2.25</v>
      </c>
      <c r="H71" s="3">
        <f t="shared" si="25"/>
        <v>14.781818181818183</v>
      </c>
      <c r="I71" s="1">
        <f t="shared" si="26"/>
        <v>0.78181818181818308</v>
      </c>
      <c r="J71" s="1">
        <f t="shared" si="27"/>
        <v>0.61123966942148955</v>
      </c>
      <c r="K71" s="5">
        <f t="shared" si="28"/>
        <v>5.5844155844155932E-2</v>
      </c>
    </row>
    <row r="72" spans="1:11" x14ac:dyDescent="0.25">
      <c r="B72" s="1">
        <v>5</v>
      </c>
      <c r="C72" s="21">
        <v>30</v>
      </c>
      <c r="D72" s="1">
        <f>B72-$B$32</f>
        <v>-0.5</v>
      </c>
      <c r="E72" s="1">
        <f t="shared" si="22"/>
        <v>12.2</v>
      </c>
      <c r="F72" s="1">
        <f t="shared" si="23"/>
        <v>-6.1</v>
      </c>
      <c r="G72" s="1">
        <f t="shared" si="24"/>
        <v>0.25</v>
      </c>
      <c r="H72" s="3">
        <f t="shared" si="25"/>
        <v>16.793939393939397</v>
      </c>
      <c r="I72" s="1">
        <f t="shared" si="26"/>
        <v>13.206060606060603</v>
      </c>
      <c r="J72" s="1">
        <f t="shared" si="27"/>
        <v>174.40003673094574</v>
      </c>
      <c r="K72" s="5">
        <f t="shared" si="28"/>
        <v>0.44020202020202009</v>
      </c>
    </row>
    <row r="73" spans="1:11" x14ac:dyDescent="0.25">
      <c r="B73" s="1">
        <v>6</v>
      </c>
      <c r="C73" s="3">
        <v>20</v>
      </c>
      <c r="D73" s="1">
        <f t="shared" ref="D73:D80" si="29">B73-$B$32</f>
        <v>0.5</v>
      </c>
      <c r="E73" s="1">
        <f t="shared" si="22"/>
        <v>2.1999999999999993</v>
      </c>
      <c r="F73" s="1">
        <f t="shared" si="23"/>
        <v>1.0999999999999996</v>
      </c>
      <c r="G73" s="1">
        <f t="shared" si="24"/>
        <v>0.25</v>
      </c>
      <c r="H73" s="3">
        <f t="shared" si="25"/>
        <v>18.806060606060608</v>
      </c>
      <c r="I73" s="1">
        <f t="shared" si="26"/>
        <v>1.1939393939393916</v>
      </c>
      <c r="J73" s="1">
        <f t="shared" si="27"/>
        <v>1.4254912764003618</v>
      </c>
      <c r="K73" s="5">
        <f t="shared" si="28"/>
        <v>5.9696969696969582E-2</v>
      </c>
    </row>
    <row r="74" spans="1:11" x14ac:dyDescent="0.25">
      <c r="B74" s="1">
        <v>7</v>
      </c>
      <c r="C74" s="3">
        <v>23</v>
      </c>
      <c r="D74" s="1">
        <f>B74-$B$32</f>
        <v>1.5</v>
      </c>
      <c r="E74" s="1">
        <f t="shared" si="22"/>
        <v>5.1999999999999993</v>
      </c>
      <c r="F74" s="1">
        <f t="shared" si="23"/>
        <v>7.7999999999999989</v>
      </c>
      <c r="G74" s="1">
        <f t="shared" si="24"/>
        <v>2.25</v>
      </c>
      <c r="H74" s="3">
        <f t="shared" si="25"/>
        <v>20.81818181818182</v>
      </c>
      <c r="I74" s="1">
        <f t="shared" si="26"/>
        <v>2.1818181818181799</v>
      </c>
      <c r="J74" s="1">
        <f t="shared" si="27"/>
        <v>4.7603305785123879</v>
      </c>
      <c r="K74" s="5">
        <f t="shared" si="28"/>
        <v>9.4861660079051294E-2</v>
      </c>
    </row>
    <row r="75" spans="1:11" x14ac:dyDescent="0.25">
      <c r="B75" s="1">
        <v>8</v>
      </c>
      <c r="C75" s="3">
        <v>28</v>
      </c>
      <c r="D75" s="1">
        <f t="shared" ref="D75:D80" si="30">B75-$B$32</f>
        <v>2.5</v>
      </c>
      <c r="E75" s="1">
        <f t="shared" si="22"/>
        <v>10.199999999999999</v>
      </c>
      <c r="F75" s="1">
        <f t="shared" si="23"/>
        <v>25.5</v>
      </c>
      <c r="G75" s="1">
        <f t="shared" si="24"/>
        <v>6.25</v>
      </c>
      <c r="H75" s="3">
        <f t="shared" si="25"/>
        <v>22.830303030303032</v>
      </c>
      <c r="I75" s="1">
        <f t="shared" si="26"/>
        <v>5.1696969696969681</v>
      </c>
      <c r="J75" s="1">
        <f t="shared" si="27"/>
        <v>26.725766758494014</v>
      </c>
      <c r="K75" s="5">
        <f t="shared" si="28"/>
        <v>0.18463203463203456</v>
      </c>
    </row>
    <row r="76" spans="1:11" x14ac:dyDescent="0.25">
      <c r="B76" s="1">
        <v>9</v>
      </c>
      <c r="C76" s="3">
        <v>22</v>
      </c>
      <c r="D76" s="1">
        <f t="shared" si="30"/>
        <v>3.5</v>
      </c>
      <c r="E76" s="1">
        <f t="shared" si="22"/>
        <v>4.1999999999999993</v>
      </c>
      <c r="F76" s="1">
        <f t="shared" si="23"/>
        <v>14.699999999999998</v>
      </c>
      <c r="G76" s="1">
        <f t="shared" si="24"/>
        <v>12.25</v>
      </c>
      <c r="H76" s="3">
        <f t="shared" si="25"/>
        <v>24.842424242424244</v>
      </c>
      <c r="I76" s="1">
        <f t="shared" si="26"/>
        <v>2.8424242424242436</v>
      </c>
      <c r="J76" s="1">
        <f t="shared" si="27"/>
        <v>8.0793755739210358</v>
      </c>
      <c r="K76" s="5">
        <f t="shared" si="28"/>
        <v>0.12920110192837472</v>
      </c>
    </row>
    <row r="77" spans="1:11" x14ac:dyDescent="0.25">
      <c r="B77" s="9">
        <v>10</v>
      </c>
      <c r="C77" s="10">
        <v>24</v>
      </c>
      <c r="D77" s="9">
        <f t="shared" si="30"/>
        <v>4.5</v>
      </c>
      <c r="E77" s="9">
        <f t="shared" si="22"/>
        <v>6.1999999999999993</v>
      </c>
      <c r="F77" s="9">
        <f t="shared" si="23"/>
        <v>27.9</v>
      </c>
      <c r="G77" s="9">
        <f t="shared" si="24"/>
        <v>20.25</v>
      </c>
      <c r="H77" s="10">
        <f t="shared" si="25"/>
        <v>26.854545454545455</v>
      </c>
      <c r="I77" s="9">
        <f t="shared" si="26"/>
        <v>2.8545454545454554</v>
      </c>
      <c r="J77" s="9">
        <f t="shared" si="27"/>
        <v>8.1484297520661197</v>
      </c>
      <c r="K77" s="11">
        <f t="shared" si="28"/>
        <v>0.11893939393939397</v>
      </c>
    </row>
    <row r="78" spans="1:11" ht="15.75" thickBot="1" x14ac:dyDescent="0.3">
      <c r="A78" s="12" t="s">
        <v>11</v>
      </c>
      <c r="B78" s="12">
        <f>AVERAGE(B68:B77)</f>
        <v>5.5</v>
      </c>
      <c r="C78" s="12">
        <f>AVERAGE(C68:C77)</f>
        <v>19.3</v>
      </c>
      <c r="D78" s="12"/>
      <c r="E78" s="12"/>
      <c r="F78" s="13">
        <f>SUM(F68:F77)</f>
        <v>158.5</v>
      </c>
      <c r="G78" s="13">
        <f>SUM(G68:G77)</f>
        <v>82.5</v>
      </c>
      <c r="H78" s="12"/>
      <c r="I78" s="12">
        <f>AVERAGE(I68:I77)</f>
        <v>3.5472727272727269</v>
      </c>
      <c r="J78" s="12">
        <f>SQRT(AVERAGE(J68:J77))</f>
        <v>4.9876817958816986</v>
      </c>
      <c r="K78" s="14">
        <f>AVERAGE(K68:K77)</f>
        <v>0.18503506407953044</v>
      </c>
    </row>
    <row r="79" spans="1:11" ht="15.75" thickTop="1" x14ac:dyDescent="0.25">
      <c r="E79" t="s">
        <v>6</v>
      </c>
      <c r="F79" s="2">
        <f>F78/G78</f>
        <v>1.9212121212121211</v>
      </c>
      <c r="I79" t="s">
        <v>18</v>
      </c>
      <c r="J79" t="s">
        <v>19</v>
      </c>
      <c r="K79" t="s">
        <v>20</v>
      </c>
    </row>
    <row r="80" spans="1:11" x14ac:dyDescent="0.25">
      <c r="E80" t="s">
        <v>7</v>
      </c>
      <c r="F80">
        <f>C78-F79*B78</f>
        <v>8.7333333333333343</v>
      </c>
    </row>
    <row r="82" spans="1:11" x14ac:dyDescent="0.25">
      <c r="B82" s="15" t="s">
        <v>0</v>
      </c>
      <c r="C82" s="16" t="s">
        <v>1</v>
      </c>
      <c r="D82" s="15" t="s">
        <v>2</v>
      </c>
      <c r="E82" s="15" t="s">
        <v>3</v>
      </c>
      <c r="F82" s="15" t="s">
        <v>4</v>
      </c>
      <c r="G82" s="15" t="s">
        <v>5</v>
      </c>
      <c r="H82" s="16" t="s">
        <v>9</v>
      </c>
      <c r="I82" s="15" t="s">
        <v>10</v>
      </c>
      <c r="J82" s="15" t="s">
        <v>17</v>
      </c>
      <c r="K82" s="15" t="s">
        <v>16</v>
      </c>
    </row>
    <row r="83" spans="1:11" x14ac:dyDescent="0.25">
      <c r="B83" s="6">
        <v>1</v>
      </c>
      <c r="C83" s="7">
        <v>9</v>
      </c>
      <c r="D83" s="6">
        <f>B83-$B$32</f>
        <v>-4.5</v>
      </c>
      <c r="E83" s="6">
        <f>C83-$C$32</f>
        <v>-8.8000000000000007</v>
      </c>
      <c r="F83" s="6">
        <f>D83*E83</f>
        <v>39.6</v>
      </c>
      <c r="G83" s="6">
        <f>D83^2</f>
        <v>20.25</v>
      </c>
      <c r="H83" s="7">
        <f>$F$34 + $F$33*B83</f>
        <v>8.745454545454546</v>
      </c>
      <c r="I83" s="6">
        <f>ABS(H83-C83)</f>
        <v>0.25454545454545396</v>
      </c>
      <c r="J83" s="6">
        <f>I83^2</f>
        <v>6.4793388429751769E-2</v>
      </c>
      <c r="K83" s="8">
        <f>I83/ABS(C83)</f>
        <v>2.8282828282828219E-2</v>
      </c>
    </row>
    <row r="84" spans="1:11" x14ac:dyDescent="0.25">
      <c r="B84" s="1">
        <v>2</v>
      </c>
      <c r="C84" s="3">
        <v>7</v>
      </c>
      <c r="D84" s="1">
        <f t="shared" ref="D84:D92" si="31">B84-$B$32</f>
        <v>-3.5</v>
      </c>
      <c r="E84" s="1">
        <f t="shared" ref="E84:E92" si="32">C84-$C$32</f>
        <v>-10.8</v>
      </c>
      <c r="F84" s="1">
        <f t="shared" ref="F84:F92" si="33">D84*E84</f>
        <v>37.800000000000004</v>
      </c>
      <c r="G84" s="1">
        <f t="shared" ref="G84:G92" si="34">D84^2</f>
        <v>12.25</v>
      </c>
      <c r="H84" s="3">
        <f t="shared" ref="H84:H92" si="35">$F$34 + $F$33*B84</f>
        <v>10.757575757575758</v>
      </c>
      <c r="I84" s="1">
        <f t="shared" ref="I84:I92" si="36">ABS(H84-C84)</f>
        <v>3.7575757575757578</v>
      </c>
      <c r="J84" s="1">
        <f t="shared" ref="J84:J92" si="37">I84^2</f>
        <v>14.11937557392103</v>
      </c>
      <c r="K84" s="5">
        <f>I84/ABS(C84)</f>
        <v>0.53679653679653683</v>
      </c>
    </row>
    <row r="85" spans="1:11" x14ac:dyDescent="0.25">
      <c r="B85" s="1">
        <v>3</v>
      </c>
      <c r="C85" s="3">
        <v>16</v>
      </c>
      <c r="D85" s="1">
        <f t="shared" si="31"/>
        <v>-2.5</v>
      </c>
      <c r="E85" s="1">
        <f t="shared" si="32"/>
        <v>-1.8000000000000007</v>
      </c>
      <c r="F85" s="1">
        <f t="shared" si="33"/>
        <v>4.5000000000000018</v>
      </c>
      <c r="G85" s="1">
        <f t="shared" si="34"/>
        <v>6.25</v>
      </c>
      <c r="H85" s="3">
        <f t="shared" si="35"/>
        <v>12.769696969696971</v>
      </c>
      <c r="I85" s="1">
        <f t="shared" si="36"/>
        <v>3.2303030303030287</v>
      </c>
      <c r="J85" s="1">
        <f t="shared" si="37"/>
        <v>10.43485766758493</v>
      </c>
      <c r="K85" s="5">
        <f t="shared" ref="K85:K93" si="38">I85/ABS(C85)</f>
        <v>0.20189393939393929</v>
      </c>
    </row>
    <row r="86" spans="1:11" x14ac:dyDescent="0.25">
      <c r="B86" s="1">
        <v>4</v>
      </c>
      <c r="C86" s="3">
        <v>14</v>
      </c>
      <c r="D86" s="1">
        <f t="shared" si="31"/>
        <v>-1.5</v>
      </c>
      <c r="E86" s="1">
        <f t="shared" si="32"/>
        <v>-3.8000000000000007</v>
      </c>
      <c r="F86" s="1">
        <f t="shared" si="33"/>
        <v>5.7000000000000011</v>
      </c>
      <c r="G86" s="1">
        <f t="shared" si="34"/>
        <v>2.25</v>
      </c>
      <c r="H86" s="3">
        <f t="shared" si="35"/>
        <v>14.781818181818183</v>
      </c>
      <c r="I86" s="1">
        <f t="shared" si="36"/>
        <v>0.78181818181818308</v>
      </c>
      <c r="J86" s="1">
        <f t="shared" si="37"/>
        <v>0.61123966942148955</v>
      </c>
      <c r="K86" s="5">
        <f t="shared" si="38"/>
        <v>5.5844155844155932E-2</v>
      </c>
    </row>
    <row r="87" spans="1:11" x14ac:dyDescent="0.25">
      <c r="B87" s="1">
        <v>5</v>
      </c>
      <c r="C87" s="21">
        <v>50</v>
      </c>
      <c r="D87" s="1">
        <f>B87-$B$32</f>
        <v>-0.5</v>
      </c>
      <c r="E87" s="1">
        <f t="shared" si="32"/>
        <v>32.200000000000003</v>
      </c>
      <c r="F87" s="1">
        <f t="shared" si="33"/>
        <v>-16.100000000000001</v>
      </c>
      <c r="G87" s="1">
        <f t="shared" si="34"/>
        <v>0.25</v>
      </c>
      <c r="H87" s="3">
        <f t="shared" si="35"/>
        <v>16.793939393939397</v>
      </c>
      <c r="I87" s="1">
        <f t="shared" si="36"/>
        <v>33.206060606060603</v>
      </c>
      <c r="J87" s="1">
        <f t="shared" si="37"/>
        <v>1102.6424609733699</v>
      </c>
      <c r="K87" s="5">
        <f t="shared" si="38"/>
        <v>0.66412121212121211</v>
      </c>
    </row>
    <row r="88" spans="1:11" x14ac:dyDescent="0.25">
      <c r="B88" s="1">
        <v>6</v>
      </c>
      <c r="C88" s="3">
        <v>20</v>
      </c>
      <c r="D88" s="1">
        <f t="shared" ref="D88:D95" si="39">B88-$B$32</f>
        <v>0.5</v>
      </c>
      <c r="E88" s="1">
        <f t="shared" si="32"/>
        <v>2.1999999999999993</v>
      </c>
      <c r="F88" s="1">
        <f t="shared" si="33"/>
        <v>1.0999999999999996</v>
      </c>
      <c r="G88" s="1">
        <f t="shared" si="34"/>
        <v>0.25</v>
      </c>
      <c r="H88" s="3">
        <f t="shared" si="35"/>
        <v>18.806060606060608</v>
      </c>
      <c r="I88" s="1">
        <f t="shared" si="36"/>
        <v>1.1939393939393916</v>
      </c>
      <c r="J88" s="1">
        <f t="shared" si="37"/>
        <v>1.4254912764003618</v>
      </c>
      <c r="K88" s="5">
        <f t="shared" si="38"/>
        <v>5.9696969696969582E-2</v>
      </c>
    </row>
    <row r="89" spans="1:11" x14ac:dyDescent="0.25">
      <c r="B89" s="1">
        <v>7</v>
      </c>
      <c r="C89" s="3">
        <v>23</v>
      </c>
      <c r="D89" s="1">
        <f>B89-$B$32</f>
        <v>1.5</v>
      </c>
      <c r="E89" s="1">
        <f t="shared" si="32"/>
        <v>5.1999999999999993</v>
      </c>
      <c r="F89" s="1">
        <f t="shared" si="33"/>
        <v>7.7999999999999989</v>
      </c>
      <c r="G89" s="1">
        <f t="shared" si="34"/>
        <v>2.25</v>
      </c>
      <c r="H89" s="3">
        <f t="shared" si="35"/>
        <v>20.81818181818182</v>
      </c>
      <c r="I89" s="1">
        <f t="shared" si="36"/>
        <v>2.1818181818181799</v>
      </c>
      <c r="J89" s="1">
        <f t="shared" si="37"/>
        <v>4.7603305785123879</v>
      </c>
      <c r="K89" s="5">
        <f t="shared" si="38"/>
        <v>9.4861660079051294E-2</v>
      </c>
    </row>
    <row r="90" spans="1:11" x14ac:dyDescent="0.25">
      <c r="B90" s="1">
        <v>8</v>
      </c>
      <c r="C90" s="3">
        <v>28</v>
      </c>
      <c r="D90" s="1">
        <f t="shared" ref="D90:D95" si="40">B90-$B$32</f>
        <v>2.5</v>
      </c>
      <c r="E90" s="1">
        <f t="shared" si="32"/>
        <v>10.199999999999999</v>
      </c>
      <c r="F90" s="1">
        <f t="shared" si="33"/>
        <v>25.5</v>
      </c>
      <c r="G90" s="1">
        <f t="shared" si="34"/>
        <v>6.25</v>
      </c>
      <c r="H90" s="3">
        <f t="shared" si="35"/>
        <v>22.830303030303032</v>
      </c>
      <c r="I90" s="1">
        <f t="shared" si="36"/>
        <v>5.1696969696969681</v>
      </c>
      <c r="J90" s="1">
        <f t="shared" si="37"/>
        <v>26.725766758494014</v>
      </c>
      <c r="K90" s="5">
        <f t="shared" si="38"/>
        <v>0.18463203463203456</v>
      </c>
    </row>
    <row r="91" spans="1:11" x14ac:dyDescent="0.25">
      <c r="B91" s="1">
        <v>9</v>
      </c>
      <c r="C91" s="3">
        <v>22</v>
      </c>
      <c r="D91" s="1">
        <f t="shared" si="40"/>
        <v>3.5</v>
      </c>
      <c r="E91" s="1">
        <f t="shared" si="32"/>
        <v>4.1999999999999993</v>
      </c>
      <c r="F91" s="1">
        <f t="shared" si="33"/>
        <v>14.699999999999998</v>
      </c>
      <c r="G91" s="1">
        <f t="shared" si="34"/>
        <v>12.25</v>
      </c>
      <c r="H91" s="3">
        <f t="shared" si="35"/>
        <v>24.842424242424244</v>
      </c>
      <c r="I91" s="1">
        <f t="shared" si="36"/>
        <v>2.8424242424242436</v>
      </c>
      <c r="J91" s="1">
        <f t="shared" si="37"/>
        <v>8.0793755739210358</v>
      </c>
      <c r="K91" s="5">
        <f t="shared" si="38"/>
        <v>0.12920110192837472</v>
      </c>
    </row>
    <row r="92" spans="1:11" x14ac:dyDescent="0.25">
      <c r="B92" s="9">
        <v>10</v>
      </c>
      <c r="C92" s="10">
        <v>24</v>
      </c>
      <c r="D92" s="9">
        <f t="shared" si="40"/>
        <v>4.5</v>
      </c>
      <c r="E92" s="9">
        <f t="shared" si="32"/>
        <v>6.1999999999999993</v>
      </c>
      <c r="F92" s="9">
        <f t="shared" si="33"/>
        <v>27.9</v>
      </c>
      <c r="G92" s="9">
        <f t="shared" si="34"/>
        <v>20.25</v>
      </c>
      <c r="H92" s="10">
        <f t="shared" si="35"/>
        <v>26.854545454545455</v>
      </c>
      <c r="I92" s="9">
        <f t="shared" si="36"/>
        <v>2.8545454545454554</v>
      </c>
      <c r="J92" s="9">
        <f t="shared" si="37"/>
        <v>8.1484297520661197</v>
      </c>
      <c r="K92" s="11">
        <f t="shared" si="38"/>
        <v>0.11893939393939397</v>
      </c>
    </row>
    <row r="93" spans="1:11" ht="15.75" thickBot="1" x14ac:dyDescent="0.3">
      <c r="A93" s="12" t="s">
        <v>11</v>
      </c>
      <c r="B93" s="12">
        <f>AVERAGE(B83:B92)</f>
        <v>5.5</v>
      </c>
      <c r="C93" s="12">
        <f>AVERAGE(C83:C92)</f>
        <v>21.3</v>
      </c>
      <c r="D93" s="12"/>
      <c r="E93" s="12"/>
      <c r="F93" s="13">
        <f>SUM(F83:F92)</f>
        <v>148.5</v>
      </c>
      <c r="G93" s="13">
        <f>SUM(G83:G92)</f>
        <v>82.5</v>
      </c>
      <c r="H93" s="12"/>
      <c r="I93" s="12">
        <f>AVERAGE(I83:I92)</f>
        <v>5.5472727272727269</v>
      </c>
      <c r="J93" s="12">
        <f>SQRT(AVERAGE(J83:J92))</f>
        <v>10.849018947407737</v>
      </c>
      <c r="K93" s="14">
        <f>AVERAGE(K83:K92)</f>
        <v>0.20742698327144965</v>
      </c>
    </row>
    <row r="94" spans="1:11" ht="15.75" thickTop="1" x14ac:dyDescent="0.25">
      <c r="E94" t="s">
        <v>6</v>
      </c>
      <c r="F94" s="2">
        <f>F93/G93</f>
        <v>1.8</v>
      </c>
      <c r="I94" t="s">
        <v>18</v>
      </c>
      <c r="J94" t="s">
        <v>19</v>
      </c>
      <c r="K94" t="s">
        <v>20</v>
      </c>
    </row>
    <row r="95" spans="1:11" x14ac:dyDescent="0.25">
      <c r="E95" t="s">
        <v>7</v>
      </c>
      <c r="F95">
        <f>C93-F94*B93</f>
        <v>11.4</v>
      </c>
    </row>
    <row r="97" spans="1:11" x14ac:dyDescent="0.25">
      <c r="B97" s="15" t="s">
        <v>0</v>
      </c>
      <c r="C97" s="16" t="s">
        <v>1</v>
      </c>
      <c r="D97" s="15" t="s">
        <v>2</v>
      </c>
      <c r="E97" s="15" t="s">
        <v>3</v>
      </c>
      <c r="F97" s="15" t="s">
        <v>4</v>
      </c>
      <c r="G97" s="15" t="s">
        <v>5</v>
      </c>
      <c r="H97" s="16" t="s">
        <v>9</v>
      </c>
      <c r="I97" s="15" t="s">
        <v>10</v>
      </c>
      <c r="J97" s="15" t="s">
        <v>17</v>
      </c>
      <c r="K97" s="15" t="s">
        <v>16</v>
      </c>
    </row>
    <row r="98" spans="1:11" x14ac:dyDescent="0.25">
      <c r="B98" s="6">
        <v>1</v>
      </c>
      <c r="C98" s="7">
        <v>9</v>
      </c>
      <c r="D98" s="6">
        <f>B98-$B$32</f>
        <v>-4.5</v>
      </c>
      <c r="E98" s="6">
        <f>C98-$C$32</f>
        <v>-8.8000000000000007</v>
      </c>
      <c r="F98" s="6">
        <f>D98*E98</f>
        <v>39.6</v>
      </c>
      <c r="G98" s="6">
        <f>D98^2</f>
        <v>20.25</v>
      </c>
      <c r="H98" s="7">
        <f>$F$34 + $F$33*B98</f>
        <v>8.745454545454546</v>
      </c>
      <c r="I98" s="6">
        <f>ABS(H98-C98)</f>
        <v>0.25454545454545396</v>
      </c>
      <c r="J98" s="6">
        <f>I98^2</f>
        <v>6.4793388429751769E-2</v>
      </c>
      <c r="K98" s="8">
        <f>I98/ABS(C98)</f>
        <v>2.8282828282828219E-2</v>
      </c>
    </row>
    <row r="99" spans="1:11" x14ac:dyDescent="0.25">
      <c r="B99" s="1">
        <v>2</v>
      </c>
      <c r="C99" s="3">
        <v>7</v>
      </c>
      <c r="D99" s="1">
        <f t="shared" ref="D99:D107" si="41">B99-$B$32</f>
        <v>-3.5</v>
      </c>
      <c r="E99" s="1">
        <f t="shared" ref="E99:E107" si="42">C99-$C$32</f>
        <v>-10.8</v>
      </c>
      <c r="F99" s="1">
        <f t="shared" ref="F99:F107" si="43">D99*E99</f>
        <v>37.800000000000004</v>
      </c>
      <c r="G99" s="1">
        <f t="shared" ref="G99:G107" si="44">D99^2</f>
        <v>12.25</v>
      </c>
      <c r="H99" s="3">
        <f t="shared" ref="H99:H107" si="45">$F$34 + $F$33*B99</f>
        <v>10.757575757575758</v>
      </c>
      <c r="I99" s="1">
        <f t="shared" ref="I99:I107" si="46">ABS(H99-C99)</f>
        <v>3.7575757575757578</v>
      </c>
      <c r="J99" s="1">
        <f t="shared" ref="J99:J107" si="47">I99^2</f>
        <v>14.11937557392103</v>
      </c>
      <c r="K99" s="5">
        <f>I99/ABS(C99)</f>
        <v>0.53679653679653683</v>
      </c>
    </row>
    <row r="100" spans="1:11" x14ac:dyDescent="0.25">
      <c r="B100" s="1">
        <v>3</v>
      </c>
      <c r="C100" s="3">
        <v>16</v>
      </c>
      <c r="D100" s="1">
        <f t="shared" si="41"/>
        <v>-2.5</v>
      </c>
      <c r="E100" s="1">
        <f t="shared" si="42"/>
        <v>-1.8000000000000007</v>
      </c>
      <c r="F100" s="1">
        <f t="shared" si="43"/>
        <v>4.5000000000000018</v>
      </c>
      <c r="G100" s="1">
        <f t="shared" si="44"/>
        <v>6.25</v>
      </c>
      <c r="H100" s="3">
        <f t="shared" si="45"/>
        <v>12.769696969696971</v>
      </c>
      <c r="I100" s="1">
        <f t="shared" si="46"/>
        <v>3.2303030303030287</v>
      </c>
      <c r="J100" s="1">
        <f t="shared" si="47"/>
        <v>10.43485766758493</v>
      </c>
      <c r="K100" s="5">
        <f t="shared" ref="K100:K108" si="48">I100/ABS(C100)</f>
        <v>0.20189393939393929</v>
      </c>
    </row>
    <row r="101" spans="1:11" x14ac:dyDescent="0.25">
      <c r="B101" s="1">
        <v>4</v>
      </c>
      <c r="C101" s="3">
        <v>14</v>
      </c>
      <c r="D101" s="1">
        <f t="shared" si="41"/>
        <v>-1.5</v>
      </c>
      <c r="E101" s="1">
        <f t="shared" si="42"/>
        <v>-3.8000000000000007</v>
      </c>
      <c r="F101" s="1">
        <f t="shared" si="43"/>
        <v>5.7000000000000011</v>
      </c>
      <c r="G101" s="1">
        <f t="shared" si="44"/>
        <v>2.25</v>
      </c>
      <c r="H101" s="3">
        <f t="shared" si="45"/>
        <v>14.781818181818183</v>
      </c>
      <c r="I101" s="1">
        <f t="shared" si="46"/>
        <v>0.78181818181818308</v>
      </c>
      <c r="J101" s="1">
        <f t="shared" si="47"/>
        <v>0.61123966942148955</v>
      </c>
      <c r="K101" s="5">
        <f t="shared" si="48"/>
        <v>5.5844155844155932E-2</v>
      </c>
    </row>
    <row r="102" spans="1:11" x14ac:dyDescent="0.25">
      <c r="B102" s="1">
        <v>5</v>
      </c>
      <c r="C102" s="21">
        <v>100</v>
      </c>
      <c r="D102" s="1">
        <f>B102-$B$32</f>
        <v>-0.5</v>
      </c>
      <c r="E102" s="1">
        <f t="shared" si="42"/>
        <v>82.2</v>
      </c>
      <c r="F102" s="1">
        <f t="shared" si="43"/>
        <v>-41.1</v>
      </c>
      <c r="G102" s="1">
        <f t="shared" si="44"/>
        <v>0.25</v>
      </c>
      <c r="H102" s="3">
        <f t="shared" si="45"/>
        <v>16.793939393939397</v>
      </c>
      <c r="I102" s="1">
        <f t="shared" si="46"/>
        <v>83.206060606060603</v>
      </c>
      <c r="J102" s="1">
        <f t="shared" si="47"/>
        <v>6923.2485215794304</v>
      </c>
      <c r="K102" s="5">
        <f t="shared" si="48"/>
        <v>0.83206060606060606</v>
      </c>
    </row>
    <row r="103" spans="1:11" x14ac:dyDescent="0.25">
      <c r="B103" s="1">
        <v>6</v>
      </c>
      <c r="C103" s="3">
        <v>20</v>
      </c>
      <c r="D103" s="1">
        <f t="shared" ref="D103:D110" si="49">B103-$B$32</f>
        <v>0.5</v>
      </c>
      <c r="E103" s="1">
        <f t="shared" si="42"/>
        <v>2.1999999999999993</v>
      </c>
      <c r="F103" s="1">
        <f t="shared" si="43"/>
        <v>1.0999999999999996</v>
      </c>
      <c r="G103" s="1">
        <f t="shared" si="44"/>
        <v>0.25</v>
      </c>
      <c r="H103" s="3">
        <f t="shared" si="45"/>
        <v>18.806060606060608</v>
      </c>
      <c r="I103" s="1">
        <f t="shared" si="46"/>
        <v>1.1939393939393916</v>
      </c>
      <c r="J103" s="1">
        <f t="shared" si="47"/>
        <v>1.4254912764003618</v>
      </c>
      <c r="K103" s="5">
        <f t="shared" si="48"/>
        <v>5.9696969696969582E-2</v>
      </c>
    </row>
    <row r="104" spans="1:11" x14ac:dyDescent="0.25">
      <c r="B104" s="1">
        <v>7</v>
      </c>
      <c r="C104" s="3">
        <v>23</v>
      </c>
      <c r="D104" s="1">
        <f>B104-$B$32</f>
        <v>1.5</v>
      </c>
      <c r="E104" s="1">
        <f t="shared" si="42"/>
        <v>5.1999999999999993</v>
      </c>
      <c r="F104" s="1">
        <f t="shared" si="43"/>
        <v>7.7999999999999989</v>
      </c>
      <c r="G104" s="1">
        <f t="shared" si="44"/>
        <v>2.25</v>
      </c>
      <c r="H104" s="3">
        <f t="shared" si="45"/>
        <v>20.81818181818182</v>
      </c>
      <c r="I104" s="1">
        <f t="shared" si="46"/>
        <v>2.1818181818181799</v>
      </c>
      <c r="J104" s="1">
        <f t="shared" si="47"/>
        <v>4.7603305785123879</v>
      </c>
      <c r="K104" s="5">
        <f t="shared" si="48"/>
        <v>9.4861660079051294E-2</v>
      </c>
    </row>
    <row r="105" spans="1:11" x14ac:dyDescent="0.25">
      <c r="B105" s="1">
        <v>8</v>
      </c>
      <c r="C105" s="3">
        <v>28</v>
      </c>
      <c r="D105" s="1">
        <f t="shared" ref="D105:D110" si="50">B105-$B$32</f>
        <v>2.5</v>
      </c>
      <c r="E105" s="1">
        <f t="shared" si="42"/>
        <v>10.199999999999999</v>
      </c>
      <c r="F105" s="1">
        <f t="shared" si="43"/>
        <v>25.5</v>
      </c>
      <c r="G105" s="1">
        <f t="shared" si="44"/>
        <v>6.25</v>
      </c>
      <c r="H105" s="3">
        <f t="shared" si="45"/>
        <v>22.830303030303032</v>
      </c>
      <c r="I105" s="1">
        <f t="shared" si="46"/>
        <v>5.1696969696969681</v>
      </c>
      <c r="J105" s="1">
        <f t="shared" si="47"/>
        <v>26.725766758494014</v>
      </c>
      <c r="K105" s="5">
        <f t="shared" si="48"/>
        <v>0.18463203463203456</v>
      </c>
    </row>
    <row r="106" spans="1:11" x14ac:dyDescent="0.25">
      <c r="B106" s="1">
        <v>9</v>
      </c>
      <c r="C106" s="3">
        <v>22</v>
      </c>
      <c r="D106" s="1">
        <f t="shared" si="50"/>
        <v>3.5</v>
      </c>
      <c r="E106" s="1">
        <f t="shared" si="42"/>
        <v>4.1999999999999993</v>
      </c>
      <c r="F106" s="1">
        <f t="shared" si="43"/>
        <v>14.699999999999998</v>
      </c>
      <c r="G106" s="1">
        <f t="shared" si="44"/>
        <v>12.25</v>
      </c>
      <c r="H106" s="3">
        <f t="shared" si="45"/>
        <v>24.842424242424244</v>
      </c>
      <c r="I106" s="1">
        <f t="shared" si="46"/>
        <v>2.8424242424242436</v>
      </c>
      <c r="J106" s="1">
        <f t="shared" si="47"/>
        <v>8.0793755739210358</v>
      </c>
      <c r="K106" s="5">
        <f t="shared" si="48"/>
        <v>0.12920110192837472</v>
      </c>
    </row>
    <row r="107" spans="1:11" x14ac:dyDescent="0.25">
      <c r="B107" s="9">
        <v>10</v>
      </c>
      <c r="C107" s="10">
        <v>24</v>
      </c>
      <c r="D107" s="9">
        <f t="shared" si="50"/>
        <v>4.5</v>
      </c>
      <c r="E107" s="9">
        <f t="shared" si="42"/>
        <v>6.1999999999999993</v>
      </c>
      <c r="F107" s="9">
        <f t="shared" si="43"/>
        <v>27.9</v>
      </c>
      <c r="G107" s="9">
        <f t="shared" si="44"/>
        <v>20.25</v>
      </c>
      <c r="H107" s="10">
        <f t="shared" si="45"/>
        <v>26.854545454545455</v>
      </c>
      <c r="I107" s="9">
        <f t="shared" si="46"/>
        <v>2.8545454545454554</v>
      </c>
      <c r="J107" s="9">
        <f t="shared" si="47"/>
        <v>8.1484297520661197</v>
      </c>
      <c r="K107" s="11">
        <f t="shared" si="48"/>
        <v>0.11893939393939397</v>
      </c>
    </row>
    <row r="108" spans="1:11" ht="15.75" thickBot="1" x14ac:dyDescent="0.3">
      <c r="A108" s="12" t="s">
        <v>11</v>
      </c>
      <c r="B108" s="12">
        <f>AVERAGE(B98:B107)</f>
        <v>5.5</v>
      </c>
      <c r="C108" s="12">
        <f>AVERAGE(C98:C107)</f>
        <v>26.3</v>
      </c>
      <c r="D108" s="12"/>
      <c r="E108" s="12"/>
      <c r="F108" s="13">
        <f>SUM(F98:F107)</f>
        <v>123.5</v>
      </c>
      <c r="G108" s="13">
        <f>SUM(G98:G107)</f>
        <v>82.5</v>
      </c>
      <c r="H108" s="12"/>
      <c r="I108" s="12">
        <f>AVERAGE(I98:I107)</f>
        <v>10.547272727272727</v>
      </c>
      <c r="J108" s="12">
        <f>SQRT(AVERAGE(J98:J107))</f>
        <v>26.453011514415863</v>
      </c>
      <c r="K108" s="14">
        <f>AVERAGE(K98:K107)</f>
        <v>0.22422092266538901</v>
      </c>
    </row>
    <row r="109" spans="1:11" ht="15.75" thickTop="1" x14ac:dyDescent="0.25">
      <c r="E109" t="s">
        <v>6</v>
      </c>
      <c r="F109" s="2">
        <f>F108/G108</f>
        <v>1.4969696969696971</v>
      </c>
      <c r="I109" t="s">
        <v>18</v>
      </c>
      <c r="J109" t="s">
        <v>19</v>
      </c>
      <c r="K109" t="s">
        <v>20</v>
      </c>
    </row>
    <row r="110" spans="1:11" x14ac:dyDescent="0.25">
      <c r="E110" t="s">
        <v>7</v>
      </c>
      <c r="F110">
        <f>C108-F109*B108</f>
        <v>18.066666666666666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640D-B253-4658-AD87-3E3EF02829BE}">
  <dimension ref="A1:D34"/>
  <sheetViews>
    <sheetView topLeftCell="A13" zoomScale="115" zoomScaleNormal="115" workbookViewId="0">
      <selection activeCell="A19" sqref="A19:D19"/>
    </sheetView>
  </sheetViews>
  <sheetFormatPr defaultRowHeight="15" x14ac:dyDescent="0.25"/>
  <cols>
    <col min="2" max="2" width="9.140625" style="4"/>
  </cols>
  <sheetData>
    <row r="1" spans="1:4" x14ac:dyDescent="0.25">
      <c r="A1">
        <v>1</v>
      </c>
      <c r="B1" s="4">
        <f>A1/34*2</f>
        <v>5.8823529411764705E-2</v>
      </c>
      <c r="C1">
        <v>0.25</v>
      </c>
      <c r="D1">
        <f>C1+1</f>
        <v>1.25</v>
      </c>
    </row>
    <row r="2" spans="1:4" x14ac:dyDescent="0.25">
      <c r="A2">
        <v>2</v>
      </c>
      <c r="B2" s="4">
        <f t="shared" ref="B2:B34" si="0">A2/34*2</f>
        <v>0.11764705882352941</v>
      </c>
      <c r="C2">
        <v>0.25</v>
      </c>
      <c r="D2">
        <f t="shared" ref="D2:D34" si="1">C2+1</f>
        <v>1.25</v>
      </c>
    </row>
    <row r="3" spans="1:4" x14ac:dyDescent="0.25">
      <c r="A3">
        <v>3</v>
      </c>
      <c r="B3" s="4">
        <f t="shared" si="0"/>
        <v>0.17647058823529413</v>
      </c>
      <c r="C3">
        <v>0.25</v>
      </c>
      <c r="D3">
        <f t="shared" si="1"/>
        <v>1.25</v>
      </c>
    </row>
    <row r="4" spans="1:4" x14ac:dyDescent="0.25">
      <c r="A4">
        <v>4</v>
      </c>
      <c r="B4" s="4">
        <f t="shared" si="0"/>
        <v>0.23529411764705882</v>
      </c>
      <c r="C4">
        <v>0.25</v>
      </c>
      <c r="D4">
        <f t="shared" si="1"/>
        <v>1.25</v>
      </c>
    </row>
    <row r="5" spans="1:4" x14ac:dyDescent="0.25">
      <c r="A5">
        <v>5</v>
      </c>
      <c r="B5" s="4">
        <f t="shared" si="0"/>
        <v>0.29411764705882354</v>
      </c>
      <c r="C5">
        <v>0.5</v>
      </c>
      <c r="D5">
        <f t="shared" si="1"/>
        <v>1.5</v>
      </c>
    </row>
    <row r="6" spans="1:4" x14ac:dyDescent="0.25">
      <c r="A6">
        <v>6</v>
      </c>
      <c r="B6" s="4">
        <f t="shared" si="0"/>
        <v>0.35294117647058826</v>
      </c>
      <c r="C6">
        <v>0.5</v>
      </c>
      <c r="D6">
        <f t="shared" si="1"/>
        <v>1.5</v>
      </c>
    </row>
    <row r="7" spans="1:4" x14ac:dyDescent="0.25">
      <c r="A7">
        <v>7</v>
      </c>
      <c r="B7" s="4">
        <f t="shared" si="0"/>
        <v>0.41176470588235292</v>
      </c>
      <c r="C7">
        <v>0.5</v>
      </c>
      <c r="D7">
        <f t="shared" si="1"/>
        <v>1.5</v>
      </c>
    </row>
    <row r="8" spans="1:4" x14ac:dyDescent="0.25">
      <c r="A8">
        <v>8</v>
      </c>
      <c r="B8" s="4">
        <f t="shared" si="0"/>
        <v>0.47058823529411764</v>
      </c>
      <c r="C8">
        <v>0.5</v>
      </c>
      <c r="D8">
        <f t="shared" si="1"/>
        <v>1.5</v>
      </c>
    </row>
    <row r="9" spans="1:4" x14ac:dyDescent="0.25">
      <c r="A9">
        <v>9</v>
      </c>
      <c r="B9" s="4">
        <f t="shared" si="0"/>
        <v>0.52941176470588236</v>
      </c>
      <c r="C9">
        <v>0.75</v>
      </c>
      <c r="D9">
        <f t="shared" si="1"/>
        <v>1.75</v>
      </c>
    </row>
    <row r="10" spans="1:4" x14ac:dyDescent="0.25">
      <c r="A10">
        <v>10</v>
      </c>
      <c r="B10" s="4">
        <f t="shared" si="0"/>
        <v>0.58823529411764708</v>
      </c>
      <c r="C10">
        <v>0.75</v>
      </c>
      <c r="D10">
        <f t="shared" si="1"/>
        <v>1.75</v>
      </c>
    </row>
    <row r="11" spans="1:4" x14ac:dyDescent="0.25">
      <c r="A11">
        <v>11</v>
      </c>
      <c r="B11" s="4">
        <f t="shared" si="0"/>
        <v>0.6470588235294118</v>
      </c>
      <c r="C11">
        <v>0.75</v>
      </c>
      <c r="D11">
        <f t="shared" si="1"/>
        <v>1.75</v>
      </c>
    </row>
    <row r="12" spans="1:4" x14ac:dyDescent="0.25">
      <c r="A12">
        <v>12</v>
      </c>
      <c r="B12" s="4">
        <f t="shared" si="0"/>
        <v>0.70588235294117652</v>
      </c>
      <c r="C12">
        <v>0.75</v>
      </c>
      <c r="D12">
        <f t="shared" si="1"/>
        <v>1.75</v>
      </c>
    </row>
    <row r="13" spans="1:4" x14ac:dyDescent="0.25">
      <c r="A13">
        <v>13</v>
      </c>
      <c r="B13" s="4">
        <f t="shared" si="0"/>
        <v>0.76470588235294112</v>
      </c>
      <c r="C13">
        <v>1</v>
      </c>
      <c r="D13">
        <f t="shared" si="1"/>
        <v>2</v>
      </c>
    </row>
    <row r="14" spans="1:4" x14ac:dyDescent="0.25">
      <c r="A14">
        <v>14</v>
      </c>
      <c r="B14" s="4">
        <f t="shared" si="0"/>
        <v>0.82352941176470584</v>
      </c>
      <c r="C14">
        <v>1</v>
      </c>
      <c r="D14">
        <f t="shared" si="1"/>
        <v>2</v>
      </c>
    </row>
    <row r="15" spans="1:4" x14ac:dyDescent="0.25">
      <c r="A15">
        <v>15</v>
      </c>
      <c r="B15" s="4">
        <f t="shared" si="0"/>
        <v>0.88235294117647056</v>
      </c>
      <c r="C15">
        <v>1</v>
      </c>
      <c r="D15">
        <f t="shared" si="1"/>
        <v>2</v>
      </c>
    </row>
    <row r="16" spans="1:4" x14ac:dyDescent="0.25">
      <c r="A16">
        <v>16</v>
      </c>
      <c r="B16" s="4">
        <f t="shared" si="0"/>
        <v>0.94117647058823528</v>
      </c>
      <c r="C16">
        <v>1</v>
      </c>
      <c r="D16">
        <f t="shared" si="1"/>
        <v>2</v>
      </c>
    </row>
    <row r="17" spans="1:4" x14ac:dyDescent="0.25">
      <c r="A17">
        <v>17</v>
      </c>
      <c r="B17" s="4">
        <f t="shared" si="0"/>
        <v>1</v>
      </c>
      <c r="C17">
        <v>1</v>
      </c>
      <c r="D17">
        <f t="shared" si="1"/>
        <v>2</v>
      </c>
    </row>
    <row r="18" spans="1:4" x14ac:dyDescent="0.25">
      <c r="A18">
        <v>18</v>
      </c>
      <c r="B18" s="4">
        <f t="shared" si="0"/>
        <v>1.0588235294117647</v>
      </c>
      <c r="C18">
        <v>1.25</v>
      </c>
      <c r="D18">
        <f t="shared" si="1"/>
        <v>2.25</v>
      </c>
    </row>
    <row r="19" spans="1:4" x14ac:dyDescent="0.25">
      <c r="A19">
        <v>19</v>
      </c>
      <c r="B19" s="4">
        <f t="shared" si="0"/>
        <v>1.1176470588235294</v>
      </c>
      <c r="C19">
        <v>1.25</v>
      </c>
      <c r="D19">
        <f t="shared" si="1"/>
        <v>2.25</v>
      </c>
    </row>
    <row r="20" spans="1:4" x14ac:dyDescent="0.25">
      <c r="A20">
        <v>20</v>
      </c>
      <c r="B20" s="4">
        <f t="shared" si="0"/>
        <v>1.1764705882352942</v>
      </c>
      <c r="C20">
        <v>1.25</v>
      </c>
      <c r="D20">
        <f t="shared" si="1"/>
        <v>2.25</v>
      </c>
    </row>
    <row r="21" spans="1:4" x14ac:dyDescent="0.25">
      <c r="A21">
        <v>21</v>
      </c>
      <c r="B21" s="4">
        <f t="shared" si="0"/>
        <v>1.2352941176470589</v>
      </c>
      <c r="C21">
        <v>1.25</v>
      </c>
      <c r="D21">
        <f t="shared" si="1"/>
        <v>2.25</v>
      </c>
    </row>
    <row r="22" spans="1:4" x14ac:dyDescent="0.25">
      <c r="A22">
        <v>22</v>
      </c>
      <c r="B22" s="4">
        <f t="shared" si="0"/>
        <v>1.2941176470588236</v>
      </c>
      <c r="C22">
        <v>1.5</v>
      </c>
      <c r="D22">
        <f t="shared" si="1"/>
        <v>2.5</v>
      </c>
    </row>
    <row r="23" spans="1:4" x14ac:dyDescent="0.25">
      <c r="A23">
        <v>23</v>
      </c>
      <c r="B23" s="4">
        <f t="shared" si="0"/>
        <v>1.3529411764705883</v>
      </c>
      <c r="C23">
        <v>1.5</v>
      </c>
      <c r="D23">
        <f t="shared" si="1"/>
        <v>2.5</v>
      </c>
    </row>
    <row r="24" spans="1:4" x14ac:dyDescent="0.25">
      <c r="A24">
        <v>24</v>
      </c>
      <c r="B24" s="4">
        <f t="shared" si="0"/>
        <v>1.411764705882353</v>
      </c>
      <c r="C24">
        <v>1.5</v>
      </c>
      <c r="D24">
        <f t="shared" si="1"/>
        <v>2.5</v>
      </c>
    </row>
    <row r="25" spans="1:4" x14ac:dyDescent="0.25">
      <c r="A25">
        <v>25</v>
      </c>
      <c r="B25" s="4">
        <f t="shared" si="0"/>
        <v>1.4705882352941178</v>
      </c>
      <c r="C25">
        <v>1.5</v>
      </c>
      <c r="D25">
        <f t="shared" si="1"/>
        <v>2.5</v>
      </c>
    </row>
    <row r="26" spans="1:4" x14ac:dyDescent="0.25">
      <c r="A26">
        <v>26</v>
      </c>
      <c r="B26" s="4">
        <f t="shared" si="0"/>
        <v>1.5294117647058822</v>
      </c>
      <c r="C26">
        <v>1.75</v>
      </c>
      <c r="D26">
        <f t="shared" si="1"/>
        <v>2.75</v>
      </c>
    </row>
    <row r="27" spans="1:4" x14ac:dyDescent="0.25">
      <c r="A27">
        <v>27</v>
      </c>
      <c r="B27" s="4">
        <f t="shared" si="0"/>
        <v>1.588235294117647</v>
      </c>
      <c r="C27">
        <v>1.75</v>
      </c>
      <c r="D27">
        <f t="shared" si="1"/>
        <v>2.75</v>
      </c>
    </row>
    <row r="28" spans="1:4" x14ac:dyDescent="0.25">
      <c r="A28">
        <v>28</v>
      </c>
      <c r="B28" s="4">
        <f t="shared" si="0"/>
        <v>1.6470588235294117</v>
      </c>
      <c r="C28">
        <v>1.75</v>
      </c>
      <c r="D28">
        <f t="shared" si="1"/>
        <v>2.75</v>
      </c>
    </row>
    <row r="29" spans="1:4" x14ac:dyDescent="0.25">
      <c r="A29">
        <v>29</v>
      </c>
      <c r="B29" s="4">
        <f t="shared" si="0"/>
        <v>1.7058823529411764</v>
      </c>
      <c r="C29">
        <v>1.75</v>
      </c>
      <c r="D29">
        <f t="shared" si="1"/>
        <v>2.75</v>
      </c>
    </row>
    <row r="30" spans="1:4" x14ac:dyDescent="0.25">
      <c r="A30">
        <v>30</v>
      </c>
      <c r="B30" s="4">
        <f t="shared" si="0"/>
        <v>1.7647058823529411</v>
      </c>
      <c r="C30">
        <v>2</v>
      </c>
      <c r="D30">
        <f t="shared" si="1"/>
        <v>3</v>
      </c>
    </row>
    <row r="31" spans="1:4" x14ac:dyDescent="0.25">
      <c r="A31">
        <v>31</v>
      </c>
      <c r="B31" s="4">
        <f t="shared" si="0"/>
        <v>1.8235294117647058</v>
      </c>
      <c r="C31">
        <v>2</v>
      </c>
      <c r="D31">
        <f t="shared" si="1"/>
        <v>3</v>
      </c>
    </row>
    <row r="32" spans="1:4" x14ac:dyDescent="0.25">
      <c r="A32">
        <v>32</v>
      </c>
      <c r="B32" s="4">
        <f t="shared" si="0"/>
        <v>1.8823529411764706</v>
      </c>
      <c r="C32">
        <v>2</v>
      </c>
      <c r="D32">
        <f t="shared" si="1"/>
        <v>3</v>
      </c>
    </row>
    <row r="33" spans="1:4" x14ac:dyDescent="0.25">
      <c r="A33">
        <v>33</v>
      </c>
      <c r="B33" s="4">
        <f t="shared" si="0"/>
        <v>1.9411764705882353</v>
      </c>
      <c r="C33">
        <v>2</v>
      </c>
      <c r="D33">
        <f t="shared" si="1"/>
        <v>3</v>
      </c>
    </row>
    <row r="34" spans="1:4" x14ac:dyDescent="0.25">
      <c r="A34">
        <v>34</v>
      </c>
      <c r="B34" s="4">
        <f t="shared" si="0"/>
        <v>2</v>
      </c>
      <c r="C34">
        <v>2</v>
      </c>
      <c r="D34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Phaphontee Yamchote</dc:creator>
  <cp:lastModifiedBy>Phaphontee Yamchote</cp:lastModifiedBy>
  <dcterms:created xsi:type="dcterms:W3CDTF">2025-08-31T01:56:22Z</dcterms:created>
  <dcterms:modified xsi:type="dcterms:W3CDTF">2025-08-31T08:48:15Z</dcterms:modified>
</cp:coreProperties>
</file>