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<sst xmlns="http://schemas.openxmlformats.org/spreadsheetml/2006/main" count="60" uniqueCount="36">
  <si>
    <t>&lt;- Yellow highlights indicate variables users can change</t>
  </si>
  <si>
    <t>Spinning top dimensions and parameters</t>
  </si>
  <si>
    <t>Velocity triangle calculation -inlet</t>
  </si>
  <si>
    <t>Velocity triangle calculation -outlet</t>
  </si>
  <si>
    <t>Parameters</t>
  </si>
  <si>
    <t>Unit</t>
  </si>
  <si>
    <t>Notes</t>
  </si>
  <si>
    <t>Radius to the inlet</t>
  </si>
  <si>
    <t>cm</t>
  </si>
  <si>
    <t>Top's center to the inlet of the fan</t>
  </si>
  <si>
    <t>Tangential velocity</t>
  </si>
  <si>
    <t>m/s</t>
  </si>
  <si>
    <t>m</t>
  </si>
  <si>
    <t>Radius to the outlet</t>
  </si>
  <si>
    <t>Set as 3" diameter, 1.5" radius</t>
  </si>
  <si>
    <t>Incoming velocity</t>
  </si>
  <si>
    <t>Human lung capacity?</t>
  </si>
  <si>
    <t>-</t>
  </si>
  <si>
    <t>Outgoing velocity</t>
  </si>
  <si>
    <t>mass conservation</t>
  </si>
  <si>
    <t>https://www.quora.com/What-is-the-maximum-air-velocity-which-can-reached-by-blowing-by-mouth</t>
  </si>
  <si>
    <t>A1*v1 = A2*v2</t>
  </si>
  <si>
    <t>https://www.ncbi.nlm.nih.gov/pmc/articles/PMC1501025/</t>
  </si>
  <si>
    <t>accounting for acceleration</t>
  </si>
  <si>
    <t>Minimum rpm</t>
  </si>
  <si>
    <t>rev/s</t>
  </si>
  <si>
    <t>http://aerodart.com/Guideline.html</t>
  </si>
  <si>
    <t>rpm</t>
  </si>
  <si>
    <t>Relative velocity</t>
  </si>
  <si>
    <t>Target rpm</t>
  </si>
  <si>
    <t>Inlet angle</t>
  </si>
  <si>
    <t>rad</t>
  </si>
  <si>
    <t>Outlet angle</t>
  </si>
  <si>
    <t>deg</t>
  </si>
  <si>
    <t>rad/s</t>
  </si>
  <si>
    <t>*Interesting to note that this geometry will put a 'cap' to the max rpm as 5400rpm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</si>
</sst>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>
      <b/>
      <color theme="1"/>
      <name val="Arial"/>
    </font>
    <font>
      <u/>
      <color rgb="FF0000FF"/>
    </font>
    <font>
      <u/>
      <sz val="10.0"/>
      <color rgb="FF000000"/>
      <name val="Arial"/>
    </font>
    <font>
      <b/>
      <color rgb="FFB7B7B7"/>
      <name val="Arial"/>
    </font>
    <font>
      <color rgb="FFB7B7B7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1" numFmtId="0" xfId="0" applyBorder="1" applyFont="1"/>
    <xf borderId="1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2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/>
    </xf>
    <xf borderId="7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8" fillId="0" fontId="1" numFmtId="0" xfId="0" applyBorder="1" applyFont="1"/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8" fillId="0" fontId="1" numFmtId="0" xfId="0" applyAlignment="1" applyBorder="1" applyFont="1">
      <alignment readingOrder="0"/>
    </xf>
    <xf borderId="0" fillId="3" fontId="1" numFmtId="164" xfId="0" applyAlignment="1" applyFill="1" applyFont="1" applyNumberFormat="1">
      <alignment horizontal="center" readingOrder="0"/>
    </xf>
    <xf borderId="8" fillId="0" fontId="4" numFmtId="0" xfId="0" applyAlignment="1" applyBorder="1" applyFont="1">
      <alignment readingOrder="0"/>
    </xf>
    <xf borderId="0" fillId="0" fontId="1" numFmtId="16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horizontal="center"/>
    </xf>
    <xf borderId="7" fillId="0" fontId="6" numFmtId="0" xfId="0" applyAlignment="1" applyBorder="1" applyFont="1">
      <alignment horizontal="center" readingOrder="0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0" fontId="8" numFmtId="164" xfId="0" applyAlignment="1" applyFont="1" applyNumberFormat="1">
      <alignment horizontal="center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9" fillId="0" fontId="1" numFmtId="0" xfId="0" applyBorder="1" applyFont="1"/>
    <xf borderId="10" fillId="0" fontId="1" numFmtId="1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 readingOrder="0"/>
    </xf>
    <xf borderId="10" fillId="0" fontId="1" numFmtId="0" xfId="0" applyBorder="1" applyFont="1"/>
    <xf borderId="11" fillId="0" fontId="1" numFmtId="0" xfId="0" applyBorder="1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609600</xdr:colOff>
      <xdr:row>14</xdr:row>
      <xdr:rowOff>219075</xdr:rowOff>
    </xdr:from>
    <xdr:ext cx="5505450" cy="3552825"/>
    <xdr:grpSp>
      <xdr:nvGrpSpPr>
        <xdr:cNvPr id="2" name="Shape 2" title="Drawing"/>
        <xdr:cNvGrpSpPr/>
      </xdr:nvGrpSpPr>
      <xdr:grpSpPr>
        <a:xfrm>
          <a:off x="611700" y="307675"/>
          <a:ext cx="5482075" cy="3534425"/>
          <a:chOff x="611700" y="307675"/>
          <a:chExt cx="5482075" cy="3534425"/>
        </a:xfrm>
      </xdr:grpSpPr>
      <xdr:sp>
        <xdr:nvSpPr>
          <xdr:cNvPr id="3" name="Shape 3"/>
          <xdr:cNvSpPr/>
        </xdr:nvSpPr>
        <xdr:spPr>
          <a:xfrm rot="-1681700">
            <a:off x="2713221" y="1417998"/>
            <a:ext cx="1177555" cy="1740895"/>
          </a:xfrm>
          <a:custGeom>
            <a:rect b="b" l="l" r="r" t="t"/>
            <a:pathLst>
              <a:path extrusionOk="0" h="69637" w="47103">
                <a:moveTo>
                  <a:pt x="20598" y="89"/>
                </a:moveTo>
                <a:cubicBezTo>
                  <a:pt x="17086" y="804"/>
                  <a:pt x="-3660" y="17388"/>
                  <a:pt x="697" y="28964"/>
                </a:cubicBezTo>
                <a:cubicBezTo>
                  <a:pt x="5054" y="40540"/>
                  <a:pt x="43230" y="70262"/>
                  <a:pt x="46742" y="69547"/>
                </a:cubicBezTo>
                <a:cubicBezTo>
                  <a:pt x="50254" y="68832"/>
                  <a:pt x="26125" y="36248"/>
                  <a:pt x="21768" y="24672"/>
                </a:cubicBezTo>
                <a:cubicBezTo>
                  <a:pt x="17411" y="13096"/>
                  <a:pt x="24110" y="-626"/>
                  <a:pt x="20598" y="89"/>
                </a:cubicBezTo>
                <a:close/>
              </a:path>
            </a:pathLst>
          </a:cu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cxnSp>
        <xdr:nvCxnSpPr>
          <xdr:cNvPr id="4" name="Shape 4"/>
          <xdr:cNvCxnSpPr/>
        </xdr:nvCxnSpPr>
        <xdr:spPr>
          <a:xfrm>
            <a:off x="2317375" y="658750"/>
            <a:ext cx="478200" cy="715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" name="Shape 5"/>
          <xdr:cNvCxnSpPr/>
        </xdr:nvCxnSpPr>
        <xdr:spPr>
          <a:xfrm>
            <a:off x="4311575" y="2833075"/>
            <a:ext cx="1052400" cy="41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" name="Shape 6"/>
          <xdr:cNvCxnSpPr/>
        </xdr:nvCxnSpPr>
        <xdr:spPr>
          <a:xfrm>
            <a:off x="1605475" y="1453363"/>
            <a:ext cx="11901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4335613" y="2815375"/>
            <a:ext cx="981000" cy="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8" name="Shape 8"/>
          <xdr:cNvSpPr txBox="1"/>
        </xdr:nvSpPr>
        <xdr:spPr>
          <a:xfrm>
            <a:off x="2428625" y="307675"/>
            <a:ext cx="2341800" cy="41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Incoming flow (stationary)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804300" y="3429000"/>
            <a:ext cx="1346100" cy="41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Outgoing</a:t>
            </a:r>
            <a:r>
              <a:rPr lang="en-US" sz="1400"/>
              <a:t> flow</a:t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1785175" y="1116838"/>
            <a:ext cx="1258500" cy="25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Inlet angle</a:t>
            </a:r>
            <a:endParaRPr sz="1000"/>
          </a:p>
        </xdr:txBody>
      </xdr:sp>
      <xdr:sp>
        <xdr:nvSpPr>
          <xdr:cNvPr id="11" name="Shape 11"/>
          <xdr:cNvSpPr txBox="1"/>
        </xdr:nvSpPr>
        <xdr:spPr>
          <a:xfrm>
            <a:off x="4835275" y="2815363"/>
            <a:ext cx="1258500" cy="25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Out</a:t>
            </a:r>
            <a:r>
              <a:rPr lang="en-US" sz="1000"/>
              <a:t>let angle</a:t>
            </a:r>
            <a:endParaRPr sz="1000"/>
          </a:p>
        </xdr:txBody>
      </xdr:sp>
      <xdr:sp>
        <xdr:nvSpPr>
          <xdr:cNvPr id="12" name="Shape 12"/>
          <xdr:cNvSpPr/>
        </xdr:nvSpPr>
        <xdr:spPr>
          <a:xfrm rot="-1701235">
            <a:off x="4573500" y="1292034"/>
            <a:ext cx="1177534" cy="1740864"/>
          </a:xfrm>
          <a:custGeom>
            <a:rect b="b" l="l" r="r" t="t"/>
            <a:pathLst>
              <a:path extrusionOk="0" h="69637" w="47103">
                <a:moveTo>
                  <a:pt x="20598" y="89"/>
                </a:moveTo>
                <a:cubicBezTo>
                  <a:pt x="17086" y="804"/>
                  <a:pt x="-3660" y="17388"/>
                  <a:pt x="697" y="28964"/>
                </a:cubicBezTo>
                <a:cubicBezTo>
                  <a:pt x="5054" y="40540"/>
                  <a:pt x="43230" y="70262"/>
                  <a:pt x="46742" y="69547"/>
                </a:cubicBezTo>
                <a:cubicBezTo>
                  <a:pt x="50254" y="68832"/>
                  <a:pt x="26125" y="36248"/>
                  <a:pt x="21768" y="24672"/>
                </a:cubicBezTo>
                <a:cubicBezTo>
                  <a:pt x="17411" y="13096"/>
                  <a:pt x="24110" y="-626"/>
                  <a:pt x="20598" y="89"/>
                </a:cubicBezTo>
                <a:close/>
              </a:path>
            </a:pathLst>
          </a:cu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cxnSp>
        <xdr:nvCxnSpPr>
          <xdr:cNvPr id="13" name="Shape 13"/>
          <xdr:cNvCxnSpPr/>
        </xdr:nvCxnSpPr>
        <xdr:spPr>
          <a:xfrm rot="10800000">
            <a:off x="1270375" y="2410650"/>
            <a:ext cx="104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4" name="Shape 14"/>
          <xdr:cNvSpPr txBox="1"/>
        </xdr:nvSpPr>
        <xdr:spPr>
          <a:xfrm>
            <a:off x="611700" y="2575350"/>
            <a:ext cx="2171400" cy="387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Blade moving direction</a:t>
            </a:r>
            <a:endParaRPr sz="1400"/>
          </a:p>
        </xdr:txBody>
      </xdr:sp>
      <xdr:cxnSp>
        <xdr:nvCxnSpPr>
          <xdr:cNvPr id="15" name="Shape 15"/>
          <xdr:cNvCxnSpPr/>
        </xdr:nvCxnSpPr>
        <xdr:spPr>
          <a:xfrm>
            <a:off x="2858325" y="624350"/>
            <a:ext cx="0" cy="77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6" name="Shape 16"/>
          <xdr:cNvSpPr txBox="1"/>
        </xdr:nvSpPr>
        <xdr:spPr>
          <a:xfrm>
            <a:off x="1053575" y="1996575"/>
            <a:ext cx="1004700" cy="33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V = r*w</a:t>
            </a:r>
            <a:endParaRPr sz="1400"/>
          </a:p>
        </xdr:txBody>
      </xdr:sp>
      <xdr:cxnSp>
        <xdr:nvCxnSpPr>
          <xdr:cNvPr id="17" name="Shape 17"/>
          <xdr:cNvCxnSpPr/>
        </xdr:nvCxnSpPr>
        <xdr:spPr>
          <a:xfrm>
            <a:off x="4319475" y="2839825"/>
            <a:ext cx="3600" cy="55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ora.com/What-is-the-maximum-air-velocity-which-can-reached-by-blowing-by-mouth" TargetMode="External"/><Relationship Id="rId2" Type="http://schemas.openxmlformats.org/officeDocument/2006/relationships/hyperlink" Target="https://www.ncbi.nlm.nih.gov/pmc/articles/PMC1501025/" TargetMode="External"/><Relationship Id="rId3" Type="http://schemas.openxmlformats.org/officeDocument/2006/relationships/hyperlink" Target="http://aerodart.com/Guidelin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6.57"/>
    <col customWidth="1" min="6" max="6" width="8.57"/>
    <col customWidth="1" min="7" max="7" width="18.29"/>
    <col customWidth="1" min="8" max="8" width="11.43"/>
    <col customWidth="1" min="9" max="9" width="8.14"/>
    <col customWidth="1" min="11" max="11" width="7.0"/>
    <col customWidth="1" min="12" max="12" width="16.86"/>
  </cols>
  <sheetData>
    <row r="1">
      <c r="B1" s="1"/>
      <c r="C1" s="2" t="s">
        <v>0</v>
      </c>
    </row>
    <row r="2">
      <c r="A2" s="3" t="s">
        <v>1</v>
      </c>
      <c r="G2" s="3" t="s">
        <v>2</v>
      </c>
      <c r="L2" s="3" t="s">
        <v>3</v>
      </c>
    </row>
    <row r="3">
      <c r="A3" s="4" t="s">
        <v>4</v>
      </c>
      <c r="B3" s="5"/>
      <c r="C3" s="6" t="s">
        <v>5</v>
      </c>
      <c r="D3" s="7" t="s">
        <v>6</v>
      </c>
      <c r="E3" s="8"/>
      <c r="G3" s="9" t="s">
        <v>4</v>
      </c>
      <c r="H3" s="10"/>
      <c r="I3" s="7" t="s">
        <v>5</v>
      </c>
      <c r="J3" s="11" t="s">
        <v>6</v>
      </c>
      <c r="L3" s="9" t="s">
        <v>4</v>
      </c>
      <c r="M3" s="10"/>
      <c r="N3" s="7" t="s">
        <v>5</v>
      </c>
      <c r="O3" s="11" t="s">
        <v>6</v>
      </c>
    </row>
    <row r="4">
      <c r="A4" s="12" t="s">
        <v>7</v>
      </c>
      <c r="B4" s="13">
        <v>1.25</v>
      </c>
      <c r="C4" s="14" t="s">
        <v>8</v>
      </c>
      <c r="D4" s="15" t="s">
        <v>9</v>
      </c>
      <c r="E4" s="16"/>
      <c r="G4" s="17" t="s">
        <v>10</v>
      </c>
      <c r="H4" s="18">
        <f>B5*B15</f>
        <v>7.068583471</v>
      </c>
      <c r="I4" s="14" t="s">
        <v>11</v>
      </c>
      <c r="J4" s="16"/>
      <c r="L4" s="17" t="s">
        <v>10</v>
      </c>
      <c r="M4" s="19">
        <f>B8*B15</f>
        <v>22.61946711</v>
      </c>
      <c r="N4" s="14" t="s">
        <v>11</v>
      </c>
      <c r="O4" s="16"/>
    </row>
    <row r="5">
      <c r="A5" s="20"/>
      <c r="B5" s="21">
        <f>B4*0.01</f>
        <v>0.0125</v>
      </c>
      <c r="C5" s="22" t="s">
        <v>12</v>
      </c>
      <c r="E5" s="23"/>
      <c r="G5" s="20"/>
      <c r="J5" s="23"/>
      <c r="L5" s="20"/>
      <c r="O5" s="23"/>
    </row>
    <row r="6">
      <c r="A6" s="20"/>
      <c r="B6" s="21"/>
      <c r="C6" s="21"/>
      <c r="E6" s="23"/>
      <c r="G6" s="24"/>
      <c r="H6" s="21"/>
      <c r="J6" s="23"/>
      <c r="L6" s="24"/>
      <c r="M6" s="21"/>
      <c r="O6" s="23"/>
    </row>
    <row r="7">
      <c r="A7" s="25" t="s">
        <v>13</v>
      </c>
      <c r="B7" s="22">
        <v>4.0</v>
      </c>
      <c r="C7" s="22" t="s">
        <v>8</v>
      </c>
      <c r="D7" s="2" t="s">
        <v>14</v>
      </c>
      <c r="E7" s="23"/>
      <c r="G7" s="26" t="s">
        <v>15</v>
      </c>
      <c r="H7" s="27">
        <v>35.0</v>
      </c>
      <c r="I7" s="22" t="s">
        <v>11</v>
      </c>
      <c r="J7" s="28" t="s">
        <v>16</v>
      </c>
      <c r="K7" s="2" t="s">
        <v>17</v>
      </c>
      <c r="L7" s="26" t="s">
        <v>18</v>
      </c>
      <c r="M7" s="29">
        <f>H7*(B4/B7)</f>
        <v>10.9375</v>
      </c>
      <c r="N7" s="22" t="s">
        <v>11</v>
      </c>
      <c r="O7" s="28" t="s">
        <v>19</v>
      </c>
    </row>
    <row r="8">
      <c r="A8" s="20"/>
      <c r="B8" s="21">
        <f>B7*0.01</f>
        <v>0.04</v>
      </c>
      <c r="C8" s="22" t="s">
        <v>12</v>
      </c>
      <c r="E8" s="23"/>
      <c r="G8" s="20"/>
      <c r="J8" s="30" t="s">
        <v>20</v>
      </c>
      <c r="K8" s="2" t="s">
        <v>17</v>
      </c>
      <c r="L8" s="20"/>
      <c r="O8" s="28" t="s">
        <v>21</v>
      </c>
    </row>
    <row r="9">
      <c r="A9" s="20"/>
      <c r="B9" s="21"/>
      <c r="C9" s="21"/>
      <c r="E9" s="23"/>
      <c r="G9" s="24"/>
      <c r="H9" s="21"/>
      <c r="J9" s="30" t="s">
        <v>22</v>
      </c>
      <c r="K9" s="2" t="s">
        <v>17</v>
      </c>
      <c r="L9" s="24"/>
      <c r="M9" s="22">
        <v>35.0</v>
      </c>
      <c r="N9" s="2" t="s">
        <v>11</v>
      </c>
      <c r="O9" s="28" t="s">
        <v>23</v>
      </c>
    </row>
    <row r="10">
      <c r="A10" s="25" t="s">
        <v>24</v>
      </c>
      <c r="B10" s="31">
        <f>sqrt(9.81)/B8</f>
        <v>78.30229882</v>
      </c>
      <c r="C10" s="22" t="s">
        <v>25</v>
      </c>
      <c r="D10" s="32" t="str">
        <f>HYPERLINK("http://www2.eng.cam.ac.uk/~hemh1/gyroscopes/spinningtop.htm","Click here for source")</f>
        <v>Click here for source</v>
      </c>
      <c r="E10" s="23"/>
      <c r="G10" s="20"/>
      <c r="J10" s="30" t="s">
        <v>26</v>
      </c>
      <c r="K10" s="2" t="s">
        <v>17</v>
      </c>
      <c r="L10" s="20"/>
      <c r="O10" s="28"/>
    </row>
    <row r="11">
      <c r="A11" s="20"/>
      <c r="B11" s="33">
        <f>B10*60</f>
        <v>4698.137929</v>
      </c>
      <c r="C11" s="22" t="s">
        <v>27</v>
      </c>
      <c r="E11" s="23"/>
      <c r="G11" s="34" t="s">
        <v>28</v>
      </c>
      <c r="H11" s="35">
        <f>sqrt(H7^2+H4^2)</f>
        <v>35.70665025</v>
      </c>
      <c r="I11" s="36" t="s">
        <v>11</v>
      </c>
      <c r="J11" s="23"/>
      <c r="K11" s="2" t="s">
        <v>17</v>
      </c>
      <c r="L11" s="34" t="s">
        <v>28</v>
      </c>
      <c r="M11" s="35">
        <f>sqrt(M7^2+M4^2)</f>
        <v>25.12507111</v>
      </c>
      <c r="N11" s="36" t="s">
        <v>11</v>
      </c>
      <c r="O11" s="23"/>
    </row>
    <row r="12">
      <c r="A12" s="20"/>
      <c r="C12" s="21"/>
      <c r="E12" s="23"/>
      <c r="G12" s="20"/>
      <c r="J12" s="23"/>
      <c r="L12" s="20"/>
      <c r="O12" s="23"/>
    </row>
    <row r="13">
      <c r="A13" s="25" t="s">
        <v>29</v>
      </c>
      <c r="B13" s="27">
        <v>5400.0</v>
      </c>
      <c r="C13" s="22" t="s">
        <v>27</v>
      </c>
      <c r="E13" s="23"/>
      <c r="G13" s="37" t="s">
        <v>30</v>
      </c>
      <c r="H13" s="31">
        <f>atan(H7/H4)</f>
        <v>1.371517318</v>
      </c>
      <c r="I13" s="22" t="s">
        <v>31</v>
      </c>
      <c r="J13" s="23"/>
      <c r="L13" s="37" t="s">
        <v>32</v>
      </c>
      <c r="M13" s="31">
        <f>atan(M7/M4)</f>
        <v>0.4503960821</v>
      </c>
      <c r="N13" s="22" t="s">
        <v>31</v>
      </c>
      <c r="O13" s="23"/>
    </row>
    <row r="14">
      <c r="A14" s="20"/>
      <c r="B14" s="21">
        <f>B13/60</f>
        <v>90</v>
      </c>
      <c r="C14" s="22" t="s">
        <v>25</v>
      </c>
      <c r="E14" s="23"/>
      <c r="G14" s="20"/>
      <c r="H14" s="38">
        <f>H13*180/pi()</f>
        <v>78.58215383</v>
      </c>
      <c r="I14" s="39" t="s">
        <v>33</v>
      </c>
      <c r="J14" s="23"/>
      <c r="L14" s="20"/>
      <c r="M14" s="38">
        <f>M13*180/pi()</f>
        <v>25.80579461</v>
      </c>
      <c r="N14" s="40" t="s">
        <v>33</v>
      </c>
      <c r="O14" s="23"/>
    </row>
    <row r="15">
      <c r="A15" s="41"/>
      <c r="B15" s="42">
        <f>B14*2*PI()</f>
        <v>565.4866776</v>
      </c>
      <c r="C15" s="43" t="s">
        <v>34</v>
      </c>
      <c r="D15" s="44"/>
      <c r="E15" s="45"/>
      <c r="G15" s="41"/>
      <c r="H15" s="44"/>
      <c r="I15" s="44"/>
      <c r="J15" s="45"/>
      <c r="L15" s="41"/>
      <c r="M15" s="44"/>
      <c r="N15" s="44"/>
      <c r="O15" s="45"/>
    </row>
    <row r="16">
      <c r="B16" s="21"/>
      <c r="C16" s="21"/>
    </row>
    <row r="17">
      <c r="M17" s="2" t="s">
        <v>35</v>
      </c>
    </row>
    <row r="25">
      <c r="I25" s="2">
        <v>40.0</v>
      </c>
    </row>
    <row r="27">
      <c r="L27" s="46"/>
    </row>
  </sheetData>
  <mergeCells count="3">
    <mergeCell ref="A2:E2"/>
    <mergeCell ref="G2:J2"/>
    <mergeCell ref="L2:O2"/>
  </mergeCells>
  <hyperlinks>
    <hyperlink r:id="rId1" ref="J8"/>
    <hyperlink r:id="rId2" ref="J9"/>
    <hyperlink r:id="rId3" ref="J10"/>
  </hyperlinks>
  <drawing r:id="rId4"/>
</worksheet>
</file>